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年間労働時間管理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<sst xmlns="http://schemas.openxmlformats.org/spreadsheetml/2006/main" count="132" uniqueCount="99">
  <si>
    <t xml:space="preserve">#</t>
  </si>
  <si>
    <t xml:space="preserve">凡例</t>
  </si>
  <si>
    <t xml:space="preserve">意味</t>
  </si>
  <si>
    <t xml:space="preserve">入力対象のセル</t>
  </si>
  <si>
    <t xml:space="preserve">★</t>
  </si>
  <si>
    <t xml:space="preserve">予定での入力対象項目</t>
  </si>
  <si>
    <t xml:space="preserve">★★</t>
  </si>
  <si>
    <t xml:space="preserve">実績での入力対象項目</t>
  </si>
  <si>
    <t xml:space="preserve">ステップ</t>
  </si>
  <si>
    <t xml:space="preserve">手順</t>
  </si>
  <si>
    <t xml:space="preserve">入力対象</t>
  </si>
  <si>
    <t xml:space="preserve">備考</t>
  </si>
  <si>
    <t xml:space="preserve">利用準備</t>
  </si>
  <si>
    <t xml:space="preserve">祝日・会社の休日登録</t>
  </si>
  <si>
    <t xml:space="preserve">X9セル開始</t>
  </si>
  <si>
    <t xml:space="preserve">年度の初日登録</t>
  </si>
  <si>
    <t xml:space="preserve">B9セル</t>
  </si>
  <si>
    <t xml:space="preserve">1日の標準労働時間登録</t>
  </si>
  <si>
    <t xml:space="preserve">C7セル</t>
  </si>
  <si>
    <t xml:space="preserve">年間予定登録・修正</t>
  </si>
  <si>
    <t xml:space="preserve">有休予定登録</t>
  </si>
  <si>
    <t xml:space="preserve">「★有休予定」列</t>
  </si>
  <si>
    <t xml:space="preserve">残業予定登録</t>
  </si>
  <si>
    <t xml:space="preserve">「★残業予定」列</t>
  </si>
  <si>
    <t xml:space="preserve">実績登録</t>
  </si>
  <si>
    <t xml:space="preserve">経過日フラグ入力</t>
  </si>
  <si>
    <t xml:space="preserve">「★★経過」列</t>
  </si>
  <si>
    <t xml:space="preserve">実績を反映する対象日まで1を入力</t>
  </si>
  <si>
    <t xml:space="preserve">残業実績登録</t>
  </si>
  <si>
    <t xml:space="preserve">「★★実残業」列</t>
  </si>
  <si>
    <t xml:space="preserve">累計のみ管理の場合は月末日の合計のみ</t>
  </si>
  <si>
    <t xml:space="preserve">有休実績登録</t>
  </si>
  <si>
    <t xml:space="preserve">「★★有休実績」列</t>
  </si>
  <si>
    <t xml:space="preserve">1を入力</t>
  </si>
  <si>
    <t xml:space="preserve">「Readme」シートを参照</t>
  </si>
  <si>
    <r>
      <rPr>
        <sz val="11"/>
        <color rgb="FF000000"/>
        <rFont val="游ゴシック"/>
        <family val="2"/>
        <charset val="128"/>
      </rPr>
      <t xml:space="preserve">労働時間</t>
    </r>
    <r>
      <rPr>
        <sz val="11"/>
        <color rgb="FF000000"/>
        <rFont val="Cambria"/>
        <family val="0"/>
        <charset val="1"/>
      </rPr>
      <t xml:space="preserve">(</t>
    </r>
    <r>
      <rPr>
        <sz val="11"/>
        <color rgb="FF000000"/>
        <rFont val="游ゴシック"/>
        <family val="2"/>
        <charset val="128"/>
      </rPr>
      <t xml:space="preserve">単位</t>
    </r>
    <r>
      <rPr>
        <sz val="11"/>
        <color rgb="FF000000"/>
        <rFont val="Cambria"/>
        <family val="0"/>
        <charset val="1"/>
      </rPr>
      <t xml:space="preserve">:h)</t>
    </r>
  </si>
  <si>
    <t xml:space="preserve">有休</t>
  </si>
  <si>
    <t xml:space="preserve">日数</t>
  </si>
  <si>
    <t xml:space="preserve">営業日</t>
  </si>
  <si>
    <r>
      <rPr>
        <sz val="11"/>
        <color rgb="FF000000"/>
        <rFont val="游ゴシック"/>
        <family val="2"/>
        <charset val="128"/>
      </rPr>
      <t xml:space="preserve">労働時間
対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]</t>
    </r>
  </si>
  <si>
    <t xml:space="preserve">目標累積
労働時間</t>
  </si>
  <si>
    <r>
      <rPr>
        <sz val="11"/>
        <color rgb="FF000000"/>
        <rFont val="游ゴシック"/>
        <family val="2"/>
        <charset val="128"/>
      </rPr>
      <t xml:space="preserve">実推累積
労働時間
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]</t>
    </r>
  </si>
  <si>
    <t xml:space="preserve">削減不足</t>
  </si>
  <si>
    <t xml:space="preserve">予定済み</t>
  </si>
  <si>
    <t xml:space="preserve">実推</t>
  </si>
  <si>
    <r>
      <rPr>
        <sz val="11"/>
        <color rgb="FF000000"/>
        <rFont val="Cambria"/>
        <family val="0"/>
        <charset val="1"/>
      </rPr>
      <t xml:space="preserve">(</t>
    </r>
    <r>
      <rPr>
        <sz val="11"/>
        <color rgb="FF000000"/>
        <rFont val="游ゴシック"/>
        <family val="2"/>
        <charset val="128"/>
      </rPr>
      <t xml:space="preserve">左記内
 実績</t>
    </r>
    <r>
      <rPr>
        <sz val="11"/>
        <color rgb="FF000000"/>
        <rFont val="Cambria"/>
        <family val="0"/>
        <charset val="1"/>
      </rPr>
      <t xml:space="preserve">)</t>
    </r>
  </si>
  <si>
    <t xml:space="preserve">取得
不足</t>
  </si>
  <si>
    <t xml:space="preserve">経過</t>
  </si>
  <si>
    <t xml:space="preserve">←負の値の場合、目標時間をオーバ</t>
  </si>
  <si>
    <t xml:space="preserve">総日数</t>
  </si>
  <si>
    <r>
      <rPr>
        <sz val="8"/>
        <color rgb="FF000000"/>
        <rFont val="Cambria"/>
        <family val="0"/>
        <charset val="1"/>
      </rPr>
      <t xml:space="preserve">(</t>
    </r>
    <r>
      <rPr>
        <sz val="8"/>
        <color rgb="FF000000"/>
        <rFont val="游ゴシック"/>
        <family val="2"/>
        <charset val="128"/>
      </rPr>
      <t xml:space="preserve">暦時間</t>
    </r>
    <r>
      <rPr>
        <sz val="8"/>
        <color rgb="FF000000"/>
        <rFont val="Cambria"/>
        <family val="0"/>
        <charset val="1"/>
      </rPr>
      <t xml:space="preserve">)</t>
    </r>
  </si>
  <si>
    <r>
      <rPr>
        <sz val="8"/>
        <color rgb="FF000000"/>
        <rFont val="Cambria"/>
        <family val="0"/>
        <charset val="1"/>
      </rPr>
      <t xml:space="preserve">(</t>
    </r>
    <r>
      <rPr>
        <sz val="8"/>
        <color rgb="FF000000"/>
        <rFont val="游ゴシック"/>
        <family val="2"/>
        <charset val="128"/>
      </rPr>
      <t xml:space="preserve">累積労働時間
  有休反映後</t>
    </r>
    <r>
      <rPr>
        <sz val="8"/>
        <color rgb="FF000000"/>
        <rFont val="Cambria"/>
        <family val="0"/>
        <charset val="1"/>
      </rPr>
      <t xml:space="preserve">)</t>
    </r>
  </si>
  <si>
    <t xml:space="preserve">　正の値の場合、残業余力がある</t>
  </si>
  <si>
    <t xml:space="preserve">進行率</t>
  </si>
  <si>
    <t xml:space="preserve">１日の就業時間</t>
  </si>
  <si>
    <r>
      <rPr>
        <sz val="11"/>
        <color rgb="FF000000"/>
        <rFont val="游ゴシック"/>
        <family val="2"/>
        <charset val="128"/>
      </rPr>
      <t xml:space="preserve">単位</t>
    </r>
    <r>
      <rPr>
        <sz val="11"/>
        <color rgb="FF000000"/>
        <rFont val="Cambria"/>
        <family val="0"/>
        <charset val="1"/>
      </rPr>
      <t xml:space="preserve">:h</t>
    </r>
  </si>
  <si>
    <t xml:space="preserve">時間登録</t>
  </si>
  <si>
    <t xml:space="preserve">有休分析</t>
  </si>
  <si>
    <t xml:space="preserve">★祝日・会社の休日登録</t>
  </si>
  <si>
    <r>
      <rPr>
        <sz val="11"/>
        <color rgb="FF000000"/>
        <rFont val="Cambria"/>
        <family val="0"/>
        <charset val="1"/>
      </rPr>
      <t xml:space="preserve">★★
</t>
    </r>
    <r>
      <rPr>
        <sz val="11"/>
        <color rgb="FF000000"/>
        <rFont val="游ゴシック"/>
        <family val="2"/>
        <charset val="128"/>
      </rPr>
      <t xml:space="preserve">経過</t>
    </r>
  </si>
  <si>
    <t xml:space="preserve">日付</t>
  </si>
  <si>
    <t xml:space="preserve">曜日</t>
  </si>
  <si>
    <t xml:space="preserve">祝日・
会社休</t>
  </si>
  <si>
    <t xml:space="preserve">暦
時間</t>
  </si>
  <si>
    <r>
      <rPr>
        <sz val="11"/>
        <color rgb="FF000000"/>
        <rFont val="Cambria"/>
        <family val="0"/>
        <charset val="1"/>
      </rPr>
      <t xml:space="preserve">★
</t>
    </r>
    <r>
      <rPr>
        <sz val="11"/>
        <color rgb="FF000000"/>
        <rFont val="游ゴシック"/>
        <family val="2"/>
        <charset val="128"/>
      </rPr>
      <t xml:space="preserve">有休予定</t>
    </r>
  </si>
  <si>
    <t xml:space="preserve">標準
時間</t>
  </si>
  <si>
    <t xml:space="preserve">累積
時間</t>
  </si>
  <si>
    <r>
      <rPr>
        <sz val="11"/>
        <color rgb="FF000000"/>
        <rFont val="Cambria"/>
        <family val="0"/>
        <charset val="1"/>
      </rPr>
      <t xml:space="preserve">★
</t>
    </r>
    <r>
      <rPr>
        <sz val="11"/>
        <color rgb="FF000000"/>
        <rFont val="游ゴシック"/>
        <family val="2"/>
        <charset val="128"/>
      </rPr>
      <t xml:space="preserve">残業
予定</t>
    </r>
  </si>
  <si>
    <t xml:space="preserve">累積
時間
残業込</t>
  </si>
  <si>
    <r>
      <rPr>
        <sz val="11"/>
        <color rgb="FF000000"/>
        <rFont val="Cambria"/>
        <family val="0"/>
        <charset val="1"/>
      </rPr>
      <t xml:space="preserve">★★
</t>
    </r>
    <r>
      <rPr>
        <sz val="11"/>
        <color rgb="FF000000"/>
        <rFont val="游ゴシック"/>
        <family val="2"/>
        <charset val="128"/>
      </rPr>
      <t xml:space="preserve">有休</t>
    </r>
  </si>
  <si>
    <r>
      <rPr>
        <sz val="11"/>
        <color rgb="FF000000"/>
        <rFont val="Cambria"/>
        <family val="0"/>
        <charset val="1"/>
      </rPr>
      <t xml:space="preserve">★★
</t>
    </r>
    <r>
      <rPr>
        <sz val="11"/>
        <color rgb="FF000000"/>
        <rFont val="游ゴシック"/>
        <family val="2"/>
        <charset val="128"/>
      </rPr>
      <t xml:space="preserve">実残業</t>
    </r>
  </si>
  <si>
    <r>
      <rPr>
        <sz val="11"/>
        <color rgb="FF000000"/>
        <rFont val="游ゴシック"/>
        <family val="2"/>
        <charset val="128"/>
      </rPr>
      <t xml:space="preserve">労働時間
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]</t>
    </r>
  </si>
  <si>
    <r>
      <rPr>
        <sz val="11"/>
        <color rgb="FF000000"/>
        <rFont val="游ゴシック"/>
        <family val="2"/>
        <charset val="128"/>
      </rPr>
      <t xml:space="preserve">累積労働
時間残業込
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]</t>
    </r>
  </si>
  <si>
    <r>
      <rPr>
        <sz val="11"/>
        <color rgb="FF000000"/>
        <rFont val="游ゴシック"/>
        <family val="2"/>
        <charset val="128"/>
      </rPr>
      <t xml:space="preserve">労働時間差
</t>
    </r>
    <r>
      <rPr>
        <sz val="11"/>
        <color rgb="FF000000"/>
        <rFont val="Cambria"/>
        <family val="0"/>
        <charset val="1"/>
      </rPr>
      <t xml:space="preserve">(</t>
    </r>
    <r>
      <rPr>
        <sz val="11"/>
        <color rgb="FF000000"/>
        <rFont val="游ゴシック"/>
        <family val="2"/>
        <charset val="128"/>
      </rPr>
      <t xml:space="preserve">対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])</t>
    </r>
  </si>
  <si>
    <t xml:space="preserve">累積
有休
[予]</t>
  </si>
  <si>
    <t xml:space="preserve">有休
[実+予]</t>
  </si>
  <si>
    <t xml:space="preserve">累積有休
[実+予定]</t>
  </si>
  <si>
    <t xml:space="preserve">有休差
(対[実+予])</t>
  </si>
  <si>
    <t xml:space="preserve">名前</t>
  </si>
  <si>
    <t xml:space="preserve">値</t>
  </si>
  <si>
    <t xml:space="preserve">元日</t>
  </si>
  <si>
    <t xml:space="preserve">成人の日</t>
  </si>
  <si>
    <t xml:space="preserve">建国記念の日</t>
  </si>
  <si>
    <t xml:space="preserve">天皇誕生日</t>
  </si>
  <si>
    <t xml:space="preserve">春分の日</t>
  </si>
  <si>
    <t xml:space="preserve">昭和の日</t>
  </si>
  <si>
    <t xml:space="preserve">憲法記念日</t>
  </si>
  <si>
    <t xml:space="preserve">みどりの日</t>
  </si>
  <si>
    <t xml:space="preserve">こどもの日</t>
  </si>
  <si>
    <t xml:space="preserve">海の日</t>
  </si>
  <si>
    <t xml:space="preserve">山の日</t>
  </si>
  <si>
    <t xml:space="preserve">山の日（振替）</t>
  </si>
  <si>
    <t xml:space="preserve">敬老の日</t>
  </si>
  <si>
    <t xml:space="preserve">秋分の日</t>
  </si>
  <si>
    <t xml:space="preserve">スポーツの日</t>
  </si>
  <si>
    <t xml:space="preserve">文化の日</t>
  </si>
  <si>
    <t xml:space="preserve">勤労感謝の日</t>
  </si>
  <si>
    <t xml:space="preserve">スポーツの日（体育の日改め）</t>
  </si>
  <si>
    <t xml:space="preserve">-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</si>
</sst>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#,##0.00"/>
    <numFmt numFmtId="167" formatCode="0.0%"/>
    <numFmt numFmtId="168" formatCode="mm\/dd\(ddd\)"/>
    <numFmt numFmtId="169" formatCode="yyyy/mm/dd"/>
    <numFmt numFmtId="170" formatCode="dddd"/>
  </numFmts>
  <fonts count="12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游ゴシック"/>
      <family val="2"/>
      <charset val="128"/>
    </font>
    <font>
      <sz val="10"/>
      <color rgb="FF000000"/>
      <name val="メイリオ"/>
      <family val="3"/>
      <charset val="1"/>
    </font>
    <font>
      <sz val="11"/>
      <color rgb="FF000000"/>
      <name val="メイリオ"/>
      <family val="3"/>
      <charset val="1"/>
    </font>
    <font>
      <sz val="11"/>
      <color rgb="FF000000"/>
      <name val="Cambria"/>
      <family val="0"/>
      <charset val="1"/>
    </font>
    <font>
      <sz val="14"/>
      <color rgb="FF000000"/>
      <name val="メイリオ"/>
      <family val="3"/>
      <charset val="1"/>
    </font>
    <font>
      <sz val="24"/>
      <color rgb="FF000000"/>
      <name val="メイリオ"/>
      <family val="3"/>
      <charset val="1"/>
    </font>
    <font>
      <sz val="8"/>
      <color rgb="FF000000"/>
      <name val="Cambria"/>
      <family val="0"/>
      <charset val="1"/>
    </font>
    <font>
      <sz val="8"/>
      <color rgb="FF000000"/>
      <name val="游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rgb="FF93C47D"/>
        <bgColor rgb="FFAFD095"/>
      </patternFill>
    </fill>
    <fill>
      <patternFill patternType="solid">
        <fgColor rgb="FFAFD095"/>
        <bgColor rgb="FF93C47D"/>
      </patternFill>
    </fill>
    <fill>
      <patternFill patternType="solid">
        <fgColor rgb="FFFFF5CE"/>
        <bgColor rgb="FFFFF2CC"/>
      </patternFill>
    </fill>
    <fill>
      <patternFill patternType="solid">
        <fgColor rgb="FF00FFFF"/>
        <bgColor rgb="FF00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6D7A8"/>
        </patternFill>
      </fill>
    </dxf>
    <dxf>
      <fill>
        <patternFill>
          <bgColor rgb="FF00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0" activeCellId="0" sqref="D20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2.57"/>
    <col collapsed="false" customWidth="true" hidden="false" outlineLevel="0" max="3" min="3" style="0" width="20.49"/>
    <col collapsed="false" customWidth="true" hidden="false" outlineLevel="0" max="4" min="4" style="0" width="24.17"/>
    <col collapsed="false" customWidth="true" hidden="false" outlineLevel="0" max="5" min="5" style="0" width="22.14"/>
    <col collapsed="false" customWidth="true" hidden="false" outlineLevel="0" max="6" min="6" style="0" width="37.08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3.8" hidden="false" customHeight="false" outlineLevel="0" collapsed="false">
      <c r="B3" s="2" t="n">
        <v>1</v>
      </c>
      <c r="C3" s="3"/>
      <c r="D3" s="2" t="s">
        <v>3</v>
      </c>
    </row>
    <row r="4" customFormat="false" ht="12.8" hidden="false" customHeight="false" outlineLevel="0" collapsed="false">
      <c r="B4" s="2" t="n">
        <v>2</v>
      </c>
      <c r="C4" s="2" t="s">
        <v>4</v>
      </c>
      <c r="D4" s="2" t="s">
        <v>5</v>
      </c>
    </row>
    <row r="5" customFormat="false" ht="12.8" hidden="false" customHeight="false" outlineLevel="0" collapsed="false">
      <c r="B5" s="2" t="n">
        <v>3</v>
      </c>
      <c r="C5" s="2" t="s">
        <v>6</v>
      </c>
      <c r="D5" s="2" t="s">
        <v>7</v>
      </c>
    </row>
    <row r="6" customFormat="false" ht="12.8" hidden="false" customHeight="false" outlineLevel="0" collapsed="false">
      <c r="B6" s="2"/>
      <c r="C6" s="2"/>
      <c r="D6" s="2"/>
    </row>
    <row r="8" customFormat="false" ht="12.8" hidden="false" customHeight="false" outlineLevel="0" collapsed="false">
      <c r="B8" s="1" t="s">
        <v>0</v>
      </c>
      <c r="C8" s="1" t="s">
        <v>8</v>
      </c>
      <c r="D8" s="1" t="s">
        <v>9</v>
      </c>
      <c r="E8" s="1" t="s">
        <v>10</v>
      </c>
      <c r="F8" s="1" t="s">
        <v>11</v>
      </c>
    </row>
    <row r="9" customFormat="false" ht="13.8" hidden="false" customHeight="false" outlineLevel="0" collapsed="false">
      <c r="B9" s="4" t="n">
        <v>1</v>
      </c>
      <c r="C9" s="5" t="s">
        <v>12</v>
      </c>
      <c r="D9" s="5" t="s">
        <v>13</v>
      </c>
      <c r="E9" s="4" t="s">
        <v>14</v>
      </c>
      <c r="F9" s="4"/>
    </row>
    <row r="10" customFormat="false" ht="13.8" hidden="false" customHeight="false" outlineLevel="0" collapsed="false">
      <c r="B10" s="4" t="n">
        <v>2</v>
      </c>
      <c r="C10" s="5" t="s">
        <v>12</v>
      </c>
      <c r="D10" s="4" t="s">
        <v>15</v>
      </c>
      <c r="E10" s="4" t="s">
        <v>16</v>
      </c>
      <c r="F10" s="4"/>
    </row>
    <row r="11" customFormat="false" ht="13.8" hidden="false" customHeight="false" outlineLevel="0" collapsed="false">
      <c r="B11" s="4" t="n">
        <v>3</v>
      </c>
      <c r="C11" s="5" t="s">
        <v>12</v>
      </c>
      <c r="D11" s="4" t="s">
        <v>17</v>
      </c>
      <c r="E11" s="4" t="s">
        <v>18</v>
      </c>
      <c r="F11" s="4"/>
    </row>
    <row r="12" customFormat="false" ht="12.8" hidden="false" customHeight="false" outlineLevel="0" collapsed="false">
      <c r="B12" s="4" t="n">
        <v>4</v>
      </c>
      <c r="C12" s="4" t="s">
        <v>19</v>
      </c>
      <c r="D12" s="4" t="s">
        <v>20</v>
      </c>
      <c r="E12" s="4" t="s">
        <v>21</v>
      </c>
      <c r="F12" s="4"/>
    </row>
    <row r="13" customFormat="false" ht="12.8" hidden="false" customHeight="false" outlineLevel="0" collapsed="false">
      <c r="B13" s="4" t="n">
        <v>5</v>
      </c>
      <c r="C13" s="4" t="s">
        <v>19</v>
      </c>
      <c r="D13" s="4" t="s">
        <v>22</v>
      </c>
      <c r="E13" s="4" t="s">
        <v>23</v>
      </c>
      <c r="F13" s="4"/>
    </row>
    <row r="14" customFormat="false" ht="12.8" hidden="false" customHeight="false" outlineLevel="0" collapsed="false">
      <c r="B14" s="4" t="n">
        <v>6</v>
      </c>
      <c r="C14" s="4" t="s">
        <v>24</v>
      </c>
      <c r="D14" s="4" t="s">
        <v>25</v>
      </c>
      <c r="E14" s="4" t="s">
        <v>26</v>
      </c>
      <c r="F14" s="4" t="s">
        <v>27</v>
      </c>
    </row>
    <row r="15" customFormat="false" ht="12.8" hidden="false" customHeight="false" outlineLevel="0" collapsed="false">
      <c r="B15" s="4" t="n">
        <v>7</v>
      </c>
      <c r="C15" s="4" t="s">
        <v>24</v>
      </c>
      <c r="D15" s="4" t="s">
        <v>28</v>
      </c>
      <c r="E15" s="4" t="s">
        <v>29</v>
      </c>
      <c r="F15" s="4" t="s">
        <v>30</v>
      </c>
    </row>
    <row r="16" customFormat="false" ht="12.8" hidden="false" customHeight="false" outlineLevel="0" collapsed="false">
      <c r="B16" s="4" t="n">
        <v>8</v>
      </c>
      <c r="C16" s="4" t="s">
        <v>24</v>
      </c>
      <c r="D16" s="4" t="s">
        <v>31</v>
      </c>
      <c r="E16" s="4" t="s">
        <v>32</v>
      </c>
      <c r="F16" s="4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46"/>
  <sheetViews>
    <sheetView showFormulas="false" showGridLines="fals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8" topLeftCell="A9" activePane="bottomLeft" state="frozen"/>
      <selection pane="topLeft" activeCell="A1" activeCellId="0" sqref="A1"/>
      <selection pane="bottomLeft" activeCell="C10" activeCellId="0" sqref="C10"/>
    </sheetView>
  </sheetViews>
  <sheetFormatPr defaultColWidth="14.4453125" defaultRowHeight="12.8" zeroHeight="false" outlineLevelRow="0" outlineLevelCol="0"/>
  <cols>
    <col collapsed="false" customWidth="true" hidden="false" outlineLevel="0" max="1" min="1" style="6" width="7.49"/>
    <col collapsed="false" customWidth="true" hidden="false" outlineLevel="0" max="2" min="2" style="6" width="18.06"/>
    <col collapsed="false" customWidth="true" hidden="false" outlineLevel="0" max="3" min="3" style="6" width="9.59"/>
    <col collapsed="false" customWidth="true" hidden="false" outlineLevel="0" max="4" min="4" style="6" width="11.38"/>
    <col collapsed="false" customWidth="true" hidden="false" outlineLevel="0" max="5" min="5" style="6" width="12.29"/>
    <col collapsed="false" customWidth="true" hidden="false" outlineLevel="0" max="6" min="6" style="6" width="8.57"/>
    <col collapsed="false" customWidth="true" hidden="false" outlineLevel="0" max="7" min="7" style="6" width="10"/>
    <col collapsed="false" customWidth="true" hidden="false" outlineLevel="0" max="8" min="8" style="6" width="8.57"/>
    <col collapsed="false" customWidth="true" hidden="false" outlineLevel="0" max="9" min="9" style="6" width="11.43"/>
    <col collapsed="false" customWidth="true" hidden="false" outlineLevel="0" max="10" min="10" style="6" width="12.93"/>
    <col collapsed="false" customWidth="true" hidden="false" outlineLevel="0" max="11" min="11" style="6" width="16.41"/>
    <col collapsed="false" customWidth="true" hidden="false" outlineLevel="0" max="12" min="12" style="6" width="8.71"/>
    <col collapsed="false" customWidth="true" hidden="false" outlineLevel="0" max="13" min="13" style="6" width="10"/>
    <col collapsed="false" customWidth="true" hidden="false" outlineLevel="0" max="14" min="14" style="6" width="9"/>
    <col collapsed="false" customWidth="true" hidden="false" outlineLevel="0" max="15" min="15" style="6" width="4.29"/>
    <col collapsed="false" customWidth="true" hidden="false" outlineLevel="0" max="16" min="16" style="6" width="11.86"/>
    <col collapsed="false" customWidth="true" hidden="false" outlineLevel="0" max="17" min="17" style="6" width="13.86"/>
    <col collapsed="false" customWidth="true" hidden="false" outlineLevel="0" max="18" min="18" style="6" width="9"/>
    <col collapsed="false" customWidth="true" hidden="false" outlineLevel="0" max="19" min="19" style="6" width="10.12"/>
    <col collapsed="false" customWidth="true" hidden="false" outlineLevel="0" max="20" min="20" style="6" width="9.71"/>
    <col collapsed="false" customWidth="true" hidden="false" outlineLevel="0" max="21" min="21" style="6" width="10.71"/>
    <col collapsed="false" customWidth="true" hidden="false" outlineLevel="0" max="22" min="22" style="6" width="11.38"/>
    <col collapsed="false" customWidth="true" hidden="false" outlineLevel="0" max="23" min="23" style="6" width="7.41"/>
    <col collapsed="false" customWidth="false" hidden="false" outlineLevel="0" max="24" min="24" style="6" width="14.43"/>
    <col collapsed="false" customWidth="true" hidden="false" outlineLevel="0" max="25" min="25" style="6" width="6.88"/>
    <col collapsed="false" customWidth="true" hidden="false" outlineLevel="0" max="26" min="26" style="6" width="27.86"/>
    <col collapsed="false" customWidth="false" hidden="false" outlineLevel="0" max="1024" min="27" style="6" width="14.43"/>
  </cols>
  <sheetData>
    <row r="1" customFormat="false" ht="27.5" hidden="false" customHeight="true" outlineLevel="0" collapsed="false">
      <c r="B1" s="6" t="s">
        <v>34</v>
      </c>
      <c r="C1" s="7"/>
      <c r="D1" s="7"/>
      <c r="E1" s="7"/>
      <c r="G1" s="8"/>
      <c r="I1" s="9" t="s">
        <v>35</v>
      </c>
      <c r="R1" s="10" t="s">
        <v>36</v>
      </c>
      <c r="S1" s="10"/>
      <c r="T1" s="11"/>
      <c r="V1" s="11"/>
    </row>
    <row r="2" customFormat="false" ht="47.25" hidden="false" customHeight="true" outlineLevel="0" collapsed="false">
      <c r="C2" s="12" t="s">
        <v>37</v>
      </c>
      <c r="D2" s="12" t="s">
        <v>38</v>
      </c>
      <c r="E2" s="13" t="s">
        <v>39</v>
      </c>
      <c r="G2" s="14"/>
      <c r="I2" s="15" t="s">
        <v>40</v>
      </c>
      <c r="J2" s="13" t="s">
        <v>41</v>
      </c>
      <c r="K2" s="12" t="s">
        <v>42</v>
      </c>
      <c r="Q2" s="11"/>
      <c r="R2" s="12" t="s">
        <v>43</v>
      </c>
      <c r="S2" s="12" t="s">
        <v>44</v>
      </c>
      <c r="T2" s="16" t="s">
        <v>45</v>
      </c>
      <c r="U2" s="17" t="s">
        <v>46</v>
      </c>
    </row>
    <row r="3" customFormat="false" ht="37.3" hidden="false" customHeight="true" outlineLevel="0" collapsed="false">
      <c r="B3" s="18" t="s">
        <v>47</v>
      </c>
      <c r="C3" s="19" t="n">
        <f aca="false">SUMIF(A9:A373,"=1",A9:A373)</f>
        <v>61</v>
      </c>
      <c r="D3" s="19" t="n">
        <f aca="false">SUMIF(A9:A373,"=1",E9:E373)</f>
        <v>39</v>
      </c>
      <c r="E3" s="19" t="n">
        <f aca="false">SUMIF(A9:A373,"=1",N9:N373)</f>
        <v>393</v>
      </c>
      <c r="I3" s="20" t="n">
        <v>2100</v>
      </c>
      <c r="J3" s="21" t="n">
        <f aca="false">$P$373</f>
        <v>1993</v>
      </c>
      <c r="K3" s="22" t="n">
        <f aca="false">$Q$373</f>
        <v>107</v>
      </c>
      <c r="L3" s="6" t="s">
        <v>48</v>
      </c>
      <c r="N3" s="9"/>
      <c r="O3" s="9"/>
      <c r="Q3" s="11"/>
      <c r="R3" s="23" t="n">
        <f aca="false">$S$373</f>
        <v>10</v>
      </c>
      <c r="S3" s="24" t="n">
        <f aca="false">$U$373</f>
        <v>9</v>
      </c>
      <c r="T3" s="23" t="n">
        <f aca="false">$L$374</f>
        <v>1</v>
      </c>
      <c r="U3" s="25" t="n">
        <f aca="false">S3-R3</f>
        <v>-1</v>
      </c>
      <c r="V3" s="9"/>
    </row>
    <row r="4" customFormat="false" ht="25.5" hidden="false" customHeight="true" outlineLevel="0" collapsed="false">
      <c r="B4" s="18" t="s">
        <v>49</v>
      </c>
      <c r="C4" s="19" t="n">
        <v>365</v>
      </c>
      <c r="D4" s="19" t="n">
        <f aca="false">E374</f>
        <v>247</v>
      </c>
      <c r="E4" s="26" t="n">
        <f aca="false">J3</f>
        <v>1993</v>
      </c>
      <c r="I4" s="27" t="s">
        <v>50</v>
      </c>
      <c r="J4" s="28" t="s">
        <v>51</v>
      </c>
      <c r="L4" s="29" t="s">
        <v>52</v>
      </c>
      <c r="O4" s="9"/>
      <c r="P4" s="9"/>
      <c r="R4" s="11"/>
      <c r="S4" s="11"/>
      <c r="T4" s="11"/>
      <c r="V4" s="11"/>
      <c r="X4" s="9"/>
    </row>
    <row r="5" customFormat="false" ht="28.35" hidden="false" customHeight="true" outlineLevel="0" collapsed="false">
      <c r="B5" s="18" t="s">
        <v>53</v>
      </c>
      <c r="C5" s="30" t="n">
        <f aca="false">C3/C4</f>
        <v>0.167123287671233</v>
      </c>
      <c r="D5" s="30" t="n">
        <f aca="false">D3/D4</f>
        <v>0.157894736842105</v>
      </c>
      <c r="E5" s="30" t="n">
        <f aca="false">E3/E4</f>
        <v>0.197190165579528</v>
      </c>
      <c r="I5" s="6" t="n">
        <f aca="false">$F$374</f>
        <v>1976</v>
      </c>
      <c r="J5" s="6" t="n">
        <f aca="false">$H$374</f>
        <v>1896</v>
      </c>
      <c r="O5" s="9"/>
      <c r="P5" s="9"/>
      <c r="R5" s="11"/>
      <c r="S5" s="11"/>
      <c r="T5" s="11"/>
      <c r="V5" s="11"/>
      <c r="X5" s="9"/>
    </row>
    <row r="6" customFormat="false" ht="13.8" hidden="false" customHeight="false" outlineLevel="0" collapsed="false">
      <c r="B6" s="9"/>
      <c r="C6" s="9"/>
      <c r="D6" s="9"/>
      <c r="E6" s="9"/>
      <c r="O6" s="9"/>
      <c r="P6" s="9"/>
      <c r="R6" s="11"/>
      <c r="S6" s="11"/>
      <c r="T6" s="11"/>
      <c r="V6" s="11"/>
      <c r="X6" s="9"/>
    </row>
    <row r="7" customFormat="false" ht="14.45" hidden="false" customHeight="false" outlineLevel="0" collapsed="false">
      <c r="B7" s="7" t="s">
        <v>54</v>
      </c>
      <c r="C7" s="31" t="n">
        <v>8</v>
      </c>
      <c r="D7" s="9" t="s">
        <v>55</v>
      </c>
      <c r="E7" s="9"/>
      <c r="G7" s="9"/>
      <c r="H7" s="9"/>
      <c r="I7" s="9"/>
      <c r="J7" s="9"/>
      <c r="K7" s="9"/>
      <c r="L7" s="7" t="s">
        <v>56</v>
      </c>
      <c r="R7" s="11"/>
      <c r="S7" s="10" t="s">
        <v>57</v>
      </c>
      <c r="T7" s="11"/>
      <c r="V7" s="11"/>
      <c r="X7" s="7" t="s">
        <v>58</v>
      </c>
    </row>
    <row r="8" customFormat="false" ht="50.7" hidden="false" customHeight="true" outlineLevel="0" collapsed="false">
      <c r="A8" s="16" t="s">
        <v>59</v>
      </c>
      <c r="B8" s="12" t="s">
        <v>60</v>
      </c>
      <c r="C8" s="12" t="s">
        <v>61</v>
      </c>
      <c r="D8" s="15" t="s">
        <v>62</v>
      </c>
      <c r="E8" s="12" t="s">
        <v>38</v>
      </c>
      <c r="F8" s="15" t="s">
        <v>63</v>
      </c>
      <c r="G8" s="16" t="s">
        <v>64</v>
      </c>
      <c r="H8" s="15" t="s">
        <v>65</v>
      </c>
      <c r="I8" s="15" t="s">
        <v>66</v>
      </c>
      <c r="J8" s="16" t="s">
        <v>67</v>
      </c>
      <c r="K8" s="15" t="s">
        <v>68</v>
      </c>
      <c r="L8" s="16" t="s">
        <v>69</v>
      </c>
      <c r="M8" s="16" t="s">
        <v>70</v>
      </c>
      <c r="N8" s="32" t="s">
        <v>71</v>
      </c>
      <c r="O8" s="33"/>
      <c r="P8" s="34" t="s">
        <v>72</v>
      </c>
      <c r="Q8" s="32" t="s">
        <v>73</v>
      </c>
      <c r="R8" s="33"/>
      <c r="S8" s="34" t="s">
        <v>74</v>
      </c>
      <c r="T8" s="13" t="s">
        <v>75</v>
      </c>
      <c r="U8" s="13" t="s">
        <v>76</v>
      </c>
      <c r="V8" s="13" t="s">
        <v>77</v>
      </c>
      <c r="X8" s="12" t="s">
        <v>60</v>
      </c>
      <c r="Y8" s="12" t="s">
        <v>61</v>
      </c>
      <c r="Z8" s="12" t="s">
        <v>78</v>
      </c>
      <c r="AA8" s="12" t="s">
        <v>79</v>
      </c>
    </row>
    <row r="9" customFormat="false" ht="17.7" hidden="false" customHeight="false" outlineLevel="0" collapsed="false">
      <c r="A9" s="35" t="n">
        <v>1</v>
      </c>
      <c r="B9" s="36" t="n">
        <v>44287</v>
      </c>
      <c r="C9" s="24" t="n">
        <f aca="false">IF(AND(WEEKDAY(B9) &lt;=6,WEEKDAY(B9) &gt;1),1,0)</f>
        <v>1</v>
      </c>
      <c r="D9" s="19" t="n">
        <f aca="false">IF(ISNA(VLOOKUP(B9,$X$9:$AA$56,4,FALSE())),0,1)</f>
        <v>0</v>
      </c>
      <c r="E9" s="24" t="n">
        <f aca="false">C9*(1-D9)</f>
        <v>1</v>
      </c>
      <c r="F9" s="24" t="n">
        <f aca="false">$C$7*E9</f>
        <v>8</v>
      </c>
      <c r="G9" s="37" t="n">
        <v>0</v>
      </c>
      <c r="H9" s="19" t="n">
        <f aca="false">E9*(1-G9)*F9</f>
        <v>8</v>
      </c>
      <c r="I9" s="19" t="n">
        <f aca="false">H9</f>
        <v>8</v>
      </c>
      <c r="J9" s="37"/>
      <c r="K9" s="19" t="n">
        <f aca="false">H9</f>
        <v>8</v>
      </c>
      <c r="L9" s="37" t="n">
        <v>0</v>
      </c>
      <c r="M9" s="38"/>
      <c r="N9" s="39" t="n">
        <f aca="false">IF(A9=1,(F9*(1-L9)+M9),H9)</f>
        <v>8</v>
      </c>
      <c r="O9" s="40"/>
      <c r="P9" s="41" t="n">
        <f aca="false">N9</f>
        <v>8</v>
      </c>
      <c r="Q9" s="39" t="n">
        <f aca="false">K9-P9</f>
        <v>0</v>
      </c>
      <c r="R9" s="42"/>
      <c r="S9" s="43" t="n">
        <f aca="false">G9</f>
        <v>0</v>
      </c>
      <c r="T9" s="23" t="n">
        <f aca="false">IF(A9=1,L9,G9)</f>
        <v>0</v>
      </c>
      <c r="U9" s="24" t="n">
        <f aca="false">T9</f>
        <v>0</v>
      </c>
      <c r="V9" s="23" t="n">
        <f aca="false">S9-U9</f>
        <v>0</v>
      </c>
      <c r="X9" s="44" t="n">
        <v>44197</v>
      </c>
      <c r="Y9" s="45" t="n">
        <f aca="false">X9</f>
        <v>44197</v>
      </c>
      <c r="Z9" s="46" t="s">
        <v>80</v>
      </c>
      <c r="AA9" s="46" t="n">
        <v>1</v>
      </c>
    </row>
    <row r="10" customFormat="false" ht="17.7" hidden="false" customHeight="false" outlineLevel="0" collapsed="false">
      <c r="A10" s="47" t="n">
        <v>1</v>
      </c>
      <c r="B10" s="48" t="n">
        <f aca="false">B9+1</f>
        <v>44288</v>
      </c>
      <c r="C10" s="24" t="n">
        <f aca="false">IF(AND(WEEKDAY(B10) &lt;=6,WEEKDAY(B10) &gt;1),1,0)</f>
        <v>1</v>
      </c>
      <c r="D10" s="19" t="n">
        <f aca="false">IF(ISNA(VLOOKUP(B10,$X$9:$AA$56,4,FALSE())),0,1)</f>
        <v>0</v>
      </c>
      <c r="E10" s="24" t="n">
        <f aca="false">C10*(1-D10)</f>
        <v>1</v>
      </c>
      <c r="F10" s="24" t="n">
        <f aca="false">$C$7*E10</f>
        <v>8</v>
      </c>
      <c r="G10" s="37" t="n">
        <v>0</v>
      </c>
      <c r="H10" s="19" t="n">
        <f aca="false">E10*(1-G10)*F10</f>
        <v>8</v>
      </c>
      <c r="I10" s="19" t="n">
        <f aca="false">H10+I9</f>
        <v>16</v>
      </c>
      <c r="J10" s="37"/>
      <c r="K10" s="19" t="n">
        <f aca="false">H10+J10+K9</f>
        <v>16</v>
      </c>
      <c r="L10" s="37" t="n">
        <v>0</v>
      </c>
      <c r="M10" s="38"/>
      <c r="N10" s="39" t="n">
        <f aca="false">IF(A10=1,(F10*(1-L10)+M10),H10)</f>
        <v>8</v>
      </c>
      <c r="O10" s="49"/>
      <c r="P10" s="41" t="n">
        <f aca="false">N10+P9</f>
        <v>16</v>
      </c>
      <c r="Q10" s="39" t="n">
        <f aca="false">K10-P10</f>
        <v>0</v>
      </c>
      <c r="R10" s="42"/>
      <c r="S10" s="50" t="n">
        <f aca="false">G10+S9</f>
        <v>0</v>
      </c>
      <c r="T10" s="23" t="n">
        <f aca="false">IF(A10=1,L10,G10)</f>
        <v>0</v>
      </c>
      <c r="U10" s="24" t="n">
        <f aca="false">T10+U9</f>
        <v>0</v>
      </c>
      <c r="V10" s="23" t="n">
        <f aca="false">S10-U10</f>
        <v>0</v>
      </c>
      <c r="X10" s="44" t="n">
        <v>44207</v>
      </c>
      <c r="Y10" s="45" t="n">
        <f aca="false">X10</f>
        <v>44207</v>
      </c>
      <c r="Z10" s="46" t="s">
        <v>81</v>
      </c>
      <c r="AA10" s="46" t="n">
        <v>1</v>
      </c>
    </row>
    <row r="11" customFormat="false" ht="17.7" hidden="false" customHeight="false" outlineLevel="0" collapsed="false">
      <c r="A11" s="47" t="n">
        <v>1</v>
      </c>
      <c r="B11" s="48" t="n">
        <f aca="false">B10+1</f>
        <v>44289</v>
      </c>
      <c r="C11" s="24" t="n">
        <f aca="false">IF(AND(WEEKDAY(B11) &lt;=6,WEEKDAY(B11) &gt;1),1,0)</f>
        <v>0</v>
      </c>
      <c r="D11" s="19" t="n">
        <f aca="false">IF(ISNA(VLOOKUP(B11,$X$9:$AA$56,4,FALSE())),0,1)</f>
        <v>0</v>
      </c>
      <c r="E11" s="24" t="n">
        <f aca="false">C11*(1-D11)</f>
        <v>0</v>
      </c>
      <c r="F11" s="24" t="n">
        <f aca="false">$C$7*E11</f>
        <v>0</v>
      </c>
      <c r="G11" s="37" t="n">
        <v>0</v>
      </c>
      <c r="H11" s="19" t="n">
        <f aca="false">E11*(1-G11)*F11</f>
        <v>0</v>
      </c>
      <c r="I11" s="26" t="n">
        <f aca="false">H11+I10</f>
        <v>16</v>
      </c>
      <c r="J11" s="37"/>
      <c r="K11" s="26" t="n">
        <f aca="false">H11+J11+K10</f>
        <v>16</v>
      </c>
      <c r="L11" s="37" t="n">
        <v>0</v>
      </c>
      <c r="M11" s="38"/>
      <c r="N11" s="39" t="n">
        <f aca="false">IF(A11=1,(F11*(1-L11)+M11),H11)</f>
        <v>0</v>
      </c>
      <c r="O11" s="49"/>
      <c r="P11" s="41" t="n">
        <f aca="false">N11+P10</f>
        <v>16</v>
      </c>
      <c r="Q11" s="39" t="n">
        <f aca="false">K11-P11</f>
        <v>0</v>
      </c>
      <c r="R11" s="42"/>
      <c r="S11" s="50" t="n">
        <f aca="false">G11+S10</f>
        <v>0</v>
      </c>
      <c r="T11" s="23" t="n">
        <f aca="false">IF(A11=1,L11,G11)</f>
        <v>0</v>
      </c>
      <c r="U11" s="24" t="n">
        <f aca="false">T11+U10</f>
        <v>0</v>
      </c>
      <c r="V11" s="23" t="n">
        <f aca="false">S11-U11</f>
        <v>0</v>
      </c>
      <c r="X11" s="44" t="n">
        <v>44238</v>
      </c>
      <c r="Y11" s="45" t="n">
        <f aca="false">X11</f>
        <v>44238</v>
      </c>
      <c r="Z11" s="46" t="s">
        <v>82</v>
      </c>
      <c r="AA11" s="46" t="n">
        <v>1</v>
      </c>
    </row>
    <row r="12" customFormat="false" ht="17.7" hidden="false" customHeight="false" outlineLevel="0" collapsed="false">
      <c r="A12" s="47" t="n">
        <v>1</v>
      </c>
      <c r="B12" s="48" t="n">
        <f aca="false">B11+1</f>
        <v>44290</v>
      </c>
      <c r="C12" s="24" t="n">
        <f aca="false">IF(AND(WEEKDAY(B12) &lt;=6,WEEKDAY(B12) &gt;1),1,0)</f>
        <v>0</v>
      </c>
      <c r="D12" s="19" t="n">
        <f aca="false">IF(ISNA(VLOOKUP(B12,$X$9:$AA$56,4,FALSE())),0,1)</f>
        <v>0</v>
      </c>
      <c r="E12" s="24" t="n">
        <f aca="false">C12*(1-D12)</f>
        <v>0</v>
      </c>
      <c r="F12" s="24" t="n">
        <f aca="false">$C$7*E12</f>
        <v>0</v>
      </c>
      <c r="G12" s="37" t="n">
        <v>0</v>
      </c>
      <c r="H12" s="19" t="n">
        <f aca="false">E12*(1-G12)*F12</f>
        <v>0</v>
      </c>
      <c r="I12" s="26" t="n">
        <f aca="false">H12+I11</f>
        <v>16</v>
      </c>
      <c r="J12" s="37"/>
      <c r="K12" s="26" t="n">
        <f aca="false">H12+J12+K11</f>
        <v>16</v>
      </c>
      <c r="L12" s="37" t="n">
        <v>0</v>
      </c>
      <c r="M12" s="38"/>
      <c r="N12" s="39" t="n">
        <f aca="false">IF(A12=1,(F12*(1-L12)+M12),H12)</f>
        <v>0</v>
      </c>
      <c r="O12" s="49"/>
      <c r="P12" s="41" t="n">
        <f aca="false">N12+P11</f>
        <v>16</v>
      </c>
      <c r="Q12" s="39" t="n">
        <f aca="false">K12-P12</f>
        <v>0</v>
      </c>
      <c r="R12" s="42"/>
      <c r="S12" s="50" t="n">
        <f aca="false">G12+S11</f>
        <v>0</v>
      </c>
      <c r="T12" s="23" t="n">
        <f aca="false">IF(A12=1,L12,G12)</f>
        <v>0</v>
      </c>
      <c r="U12" s="24" t="n">
        <f aca="false">T12+U11</f>
        <v>0</v>
      </c>
      <c r="V12" s="23" t="n">
        <f aca="false">S12-U12</f>
        <v>0</v>
      </c>
      <c r="X12" s="44" t="n">
        <v>44250</v>
      </c>
      <c r="Y12" s="45" t="n">
        <f aca="false">X12</f>
        <v>44250</v>
      </c>
      <c r="Z12" s="46" t="s">
        <v>83</v>
      </c>
      <c r="AA12" s="46" t="n">
        <v>1</v>
      </c>
    </row>
    <row r="13" customFormat="false" ht="17.7" hidden="false" customHeight="false" outlineLevel="0" collapsed="false">
      <c r="A13" s="47" t="n">
        <v>1</v>
      </c>
      <c r="B13" s="48" t="n">
        <f aca="false">B12+1</f>
        <v>44291</v>
      </c>
      <c r="C13" s="24" t="n">
        <f aca="false">IF(AND(WEEKDAY(B13) &lt;=6,WEEKDAY(B13) &gt;1),1,0)</f>
        <v>1</v>
      </c>
      <c r="D13" s="19" t="n">
        <f aca="false">IF(ISNA(VLOOKUP(B13,$X$9:$AA$56,4,FALSE())),0,1)</f>
        <v>0</v>
      </c>
      <c r="E13" s="24" t="n">
        <f aca="false">C13*(1-D13)</f>
        <v>1</v>
      </c>
      <c r="F13" s="24" t="n">
        <f aca="false">$C$7*E13</f>
        <v>8</v>
      </c>
      <c r="G13" s="37" t="n">
        <v>0</v>
      </c>
      <c r="H13" s="19" t="n">
        <f aca="false">E13*(1-G13)*F13</f>
        <v>8</v>
      </c>
      <c r="I13" s="26" t="n">
        <f aca="false">H13+I12</f>
        <v>24</v>
      </c>
      <c r="J13" s="37"/>
      <c r="K13" s="26" t="n">
        <f aca="false">H13+J13+K12</f>
        <v>24</v>
      </c>
      <c r="L13" s="37" t="n">
        <v>0</v>
      </c>
      <c r="M13" s="38"/>
      <c r="N13" s="39" t="n">
        <f aca="false">IF(A13=1,(F13*(1-L13)+M13),H13)</f>
        <v>8</v>
      </c>
      <c r="O13" s="49"/>
      <c r="P13" s="41" t="n">
        <f aca="false">N13+P12</f>
        <v>24</v>
      </c>
      <c r="Q13" s="39" t="n">
        <f aca="false">K13-P13</f>
        <v>0</v>
      </c>
      <c r="R13" s="42"/>
      <c r="S13" s="50" t="n">
        <f aca="false">G13+S12</f>
        <v>0</v>
      </c>
      <c r="T13" s="23" t="n">
        <f aca="false">IF(A13=1,L13,G13)</f>
        <v>0</v>
      </c>
      <c r="U13" s="24" t="n">
        <f aca="false">T13+U12</f>
        <v>0</v>
      </c>
      <c r="V13" s="23" t="n">
        <f aca="false">S13-U13</f>
        <v>0</v>
      </c>
      <c r="X13" s="44" t="n">
        <v>44275</v>
      </c>
      <c r="Y13" s="45" t="n">
        <f aca="false">X13</f>
        <v>44275</v>
      </c>
      <c r="Z13" s="46" t="s">
        <v>84</v>
      </c>
      <c r="AA13" s="46" t="n">
        <v>1</v>
      </c>
    </row>
    <row r="14" customFormat="false" ht="17.7" hidden="false" customHeight="false" outlineLevel="0" collapsed="false">
      <c r="A14" s="47" t="n">
        <v>1</v>
      </c>
      <c r="B14" s="48" t="n">
        <f aca="false">B13+1</f>
        <v>44292</v>
      </c>
      <c r="C14" s="24" t="n">
        <f aca="false">IF(AND(WEEKDAY(B14) &lt;=6,WEEKDAY(B14) &gt;1),1,0)</f>
        <v>1</v>
      </c>
      <c r="D14" s="19" t="n">
        <f aca="false">IF(ISNA(VLOOKUP(B14,$X$9:$AA$56,4,FALSE())),0,1)</f>
        <v>0</v>
      </c>
      <c r="E14" s="24" t="n">
        <f aca="false">C14*(1-D14)</f>
        <v>1</v>
      </c>
      <c r="F14" s="24" t="n">
        <f aca="false">$C$7*E14</f>
        <v>8</v>
      </c>
      <c r="G14" s="37" t="n">
        <v>0</v>
      </c>
      <c r="H14" s="19" t="n">
        <f aca="false">E14*(1-G14)*F14</f>
        <v>8</v>
      </c>
      <c r="I14" s="26" t="n">
        <f aca="false">H14+I13</f>
        <v>32</v>
      </c>
      <c r="J14" s="37"/>
      <c r="K14" s="26" t="n">
        <f aca="false">H14+J14+K13</f>
        <v>32</v>
      </c>
      <c r="L14" s="37" t="n">
        <v>0</v>
      </c>
      <c r="M14" s="38"/>
      <c r="N14" s="39" t="n">
        <f aca="false">IF(A14=1,(F14*(1-L14)+M14),H14)</f>
        <v>8</v>
      </c>
      <c r="O14" s="49"/>
      <c r="P14" s="41" t="n">
        <f aca="false">N14+P13</f>
        <v>32</v>
      </c>
      <c r="Q14" s="39" t="n">
        <f aca="false">K14-P14</f>
        <v>0</v>
      </c>
      <c r="R14" s="42"/>
      <c r="S14" s="50" t="n">
        <f aca="false">G14+S13</f>
        <v>0</v>
      </c>
      <c r="T14" s="23" t="n">
        <f aca="false">IF(A14=1,L14,G14)</f>
        <v>0</v>
      </c>
      <c r="U14" s="24" t="n">
        <f aca="false">T14+U13</f>
        <v>0</v>
      </c>
      <c r="V14" s="23" t="n">
        <f aca="false">S14-U14</f>
        <v>0</v>
      </c>
      <c r="X14" s="44" t="n">
        <v>44315</v>
      </c>
      <c r="Y14" s="45" t="n">
        <f aca="false">X14</f>
        <v>44315</v>
      </c>
      <c r="Z14" s="46" t="s">
        <v>85</v>
      </c>
      <c r="AA14" s="46" t="n">
        <v>1</v>
      </c>
    </row>
    <row r="15" customFormat="false" ht="17.7" hidden="false" customHeight="false" outlineLevel="0" collapsed="false">
      <c r="A15" s="47" t="n">
        <v>1</v>
      </c>
      <c r="B15" s="48" t="n">
        <f aca="false">B14+1</f>
        <v>44293</v>
      </c>
      <c r="C15" s="24" t="n">
        <f aca="false">IF(AND(WEEKDAY(B15) &lt;=6,WEEKDAY(B15) &gt;1),1,0)</f>
        <v>1</v>
      </c>
      <c r="D15" s="19" t="n">
        <f aca="false">IF(ISNA(VLOOKUP(B15,$X$9:$AA$56,4,FALSE())),0,1)</f>
        <v>0</v>
      </c>
      <c r="E15" s="24" t="n">
        <f aca="false">C15*(1-D15)</f>
        <v>1</v>
      </c>
      <c r="F15" s="24" t="n">
        <f aca="false">$C$7*E15</f>
        <v>8</v>
      </c>
      <c r="G15" s="37" t="n">
        <v>0</v>
      </c>
      <c r="H15" s="19" t="n">
        <f aca="false">E15*(1-G15)*F15</f>
        <v>8</v>
      </c>
      <c r="I15" s="26" t="n">
        <f aca="false">H15+I14</f>
        <v>40</v>
      </c>
      <c r="J15" s="37"/>
      <c r="K15" s="26" t="n">
        <f aca="false">H15+J15+K14</f>
        <v>40</v>
      </c>
      <c r="L15" s="37" t="n">
        <v>0</v>
      </c>
      <c r="M15" s="38"/>
      <c r="N15" s="39" t="n">
        <f aca="false">IF(A15=1,(F15*(1-L15)+M15),H15)</f>
        <v>8</v>
      </c>
      <c r="O15" s="49"/>
      <c r="P15" s="41" t="n">
        <f aca="false">N15+P14</f>
        <v>40</v>
      </c>
      <c r="Q15" s="39" t="n">
        <f aca="false">K15-P15</f>
        <v>0</v>
      </c>
      <c r="R15" s="42"/>
      <c r="S15" s="50" t="n">
        <f aca="false">G15+S14</f>
        <v>0</v>
      </c>
      <c r="T15" s="23" t="n">
        <f aca="false">IF(A15=1,L15,G15)</f>
        <v>0</v>
      </c>
      <c r="U15" s="24" t="n">
        <f aca="false">T15+U14</f>
        <v>0</v>
      </c>
      <c r="V15" s="23" t="n">
        <f aca="false">S15-U15</f>
        <v>0</v>
      </c>
      <c r="X15" s="44" t="n">
        <v>44319</v>
      </c>
      <c r="Y15" s="45" t="n">
        <f aca="false">X15</f>
        <v>44319</v>
      </c>
      <c r="Z15" s="46" t="s">
        <v>86</v>
      </c>
      <c r="AA15" s="46" t="n">
        <v>1</v>
      </c>
    </row>
    <row r="16" customFormat="false" ht="17.7" hidden="false" customHeight="false" outlineLevel="0" collapsed="false">
      <c r="A16" s="47" t="n">
        <v>1</v>
      </c>
      <c r="B16" s="48" t="n">
        <f aca="false">B15+1</f>
        <v>44294</v>
      </c>
      <c r="C16" s="24" t="n">
        <f aca="false">IF(AND(WEEKDAY(B16) &lt;=6,WEEKDAY(B16) &gt;1),1,0)</f>
        <v>1</v>
      </c>
      <c r="D16" s="19" t="n">
        <f aca="false">IF(ISNA(VLOOKUP(B16,$X$9:$AA$56,4,FALSE())),0,1)</f>
        <v>0</v>
      </c>
      <c r="E16" s="24" t="n">
        <f aca="false">C16*(1-D16)</f>
        <v>1</v>
      </c>
      <c r="F16" s="24" t="n">
        <f aca="false">$C$7*E16</f>
        <v>8</v>
      </c>
      <c r="G16" s="37" t="n">
        <v>0</v>
      </c>
      <c r="H16" s="19" t="n">
        <f aca="false">E16*(1-G16)*F16</f>
        <v>8</v>
      </c>
      <c r="I16" s="26" t="n">
        <f aca="false">H16+I15</f>
        <v>48</v>
      </c>
      <c r="J16" s="37"/>
      <c r="K16" s="26" t="n">
        <f aca="false">H16+J16+K15</f>
        <v>48</v>
      </c>
      <c r="L16" s="37" t="n">
        <v>0</v>
      </c>
      <c r="M16" s="38"/>
      <c r="N16" s="39" t="n">
        <f aca="false">IF(A16=1,(F16*(1-L16)+M16),H16)</f>
        <v>8</v>
      </c>
      <c r="O16" s="49"/>
      <c r="P16" s="41" t="n">
        <f aca="false">N16+P15</f>
        <v>48</v>
      </c>
      <c r="Q16" s="39" t="n">
        <f aca="false">K16-P16</f>
        <v>0</v>
      </c>
      <c r="R16" s="42"/>
      <c r="S16" s="50" t="n">
        <f aca="false">G16+S15</f>
        <v>0</v>
      </c>
      <c r="T16" s="23" t="n">
        <f aca="false">IF(A16=1,L16,G16)</f>
        <v>0</v>
      </c>
      <c r="U16" s="24" t="n">
        <f aca="false">T16+U15</f>
        <v>0</v>
      </c>
      <c r="V16" s="23" t="n">
        <f aca="false">S16-U16</f>
        <v>0</v>
      </c>
      <c r="X16" s="44" t="n">
        <v>44320</v>
      </c>
      <c r="Y16" s="45" t="n">
        <f aca="false">X16</f>
        <v>44320</v>
      </c>
      <c r="Z16" s="46" t="s">
        <v>87</v>
      </c>
      <c r="AA16" s="46" t="n">
        <v>1</v>
      </c>
    </row>
    <row r="17" customFormat="false" ht="17.7" hidden="false" customHeight="false" outlineLevel="0" collapsed="false">
      <c r="A17" s="47" t="n">
        <v>1</v>
      </c>
      <c r="B17" s="48" t="n">
        <f aca="false">B16+1</f>
        <v>44295</v>
      </c>
      <c r="C17" s="24" t="n">
        <f aca="false">IF(AND(WEEKDAY(B17) &lt;=6,WEEKDAY(B17) &gt;1),1,0)</f>
        <v>1</v>
      </c>
      <c r="D17" s="19" t="n">
        <f aca="false">IF(ISNA(VLOOKUP(B17,$X$9:$AA$56,4,FALSE())),0,1)</f>
        <v>0</v>
      </c>
      <c r="E17" s="24" t="n">
        <f aca="false">C17*(1-D17)</f>
        <v>1</v>
      </c>
      <c r="F17" s="24" t="n">
        <f aca="false">$C$7*E17</f>
        <v>8</v>
      </c>
      <c r="G17" s="37" t="n">
        <v>0</v>
      </c>
      <c r="H17" s="19" t="n">
        <f aca="false">E17*(1-G17)*F17</f>
        <v>8</v>
      </c>
      <c r="I17" s="26" t="n">
        <f aca="false">H17+I16</f>
        <v>56</v>
      </c>
      <c r="J17" s="37"/>
      <c r="K17" s="26" t="n">
        <f aca="false">H17+J17+K16</f>
        <v>56</v>
      </c>
      <c r="L17" s="37" t="n">
        <v>0</v>
      </c>
      <c r="M17" s="38"/>
      <c r="N17" s="39" t="n">
        <f aca="false">IF(A17=1,(F17*(1-L17)+M17),H17)</f>
        <v>8</v>
      </c>
      <c r="O17" s="49"/>
      <c r="P17" s="41" t="n">
        <f aca="false">N17+P16</f>
        <v>56</v>
      </c>
      <c r="Q17" s="39" t="n">
        <f aca="false">K17-P17</f>
        <v>0</v>
      </c>
      <c r="R17" s="42"/>
      <c r="S17" s="50" t="n">
        <f aca="false">G17+S16</f>
        <v>0</v>
      </c>
      <c r="T17" s="23" t="n">
        <f aca="false">IF(A17=1,L17,G17)</f>
        <v>0</v>
      </c>
      <c r="U17" s="24" t="n">
        <f aca="false">T17+U16</f>
        <v>0</v>
      </c>
      <c r="V17" s="23" t="n">
        <f aca="false">S17-U17</f>
        <v>0</v>
      </c>
      <c r="X17" s="44" t="n">
        <v>44321</v>
      </c>
      <c r="Y17" s="45" t="n">
        <f aca="false">X17</f>
        <v>44321</v>
      </c>
      <c r="Z17" s="46" t="s">
        <v>88</v>
      </c>
      <c r="AA17" s="46" t="n">
        <v>1</v>
      </c>
    </row>
    <row r="18" customFormat="false" ht="17.7" hidden="false" customHeight="false" outlineLevel="0" collapsed="false">
      <c r="A18" s="47" t="n">
        <v>1</v>
      </c>
      <c r="B18" s="48" t="n">
        <f aca="false">B17+1</f>
        <v>44296</v>
      </c>
      <c r="C18" s="24" t="n">
        <f aca="false">IF(AND(WEEKDAY(B18) &lt;=6,WEEKDAY(B18) &gt;1),1,0)</f>
        <v>0</v>
      </c>
      <c r="D18" s="19" t="n">
        <f aca="false">IF(ISNA(VLOOKUP(B18,$X$9:$AA$56,4,FALSE())),0,1)</f>
        <v>0</v>
      </c>
      <c r="E18" s="24" t="n">
        <f aca="false">C18*(1-D18)</f>
        <v>0</v>
      </c>
      <c r="F18" s="24" t="n">
        <f aca="false">$C$7*E18</f>
        <v>0</v>
      </c>
      <c r="G18" s="37" t="n">
        <v>0</v>
      </c>
      <c r="H18" s="19" t="n">
        <f aca="false">E18*(1-G18)*F18</f>
        <v>0</v>
      </c>
      <c r="I18" s="26" t="n">
        <f aca="false">H18+I17</f>
        <v>56</v>
      </c>
      <c r="J18" s="37"/>
      <c r="K18" s="26" t="n">
        <f aca="false">H18+J18+K17</f>
        <v>56</v>
      </c>
      <c r="L18" s="37" t="n">
        <v>0</v>
      </c>
      <c r="M18" s="38"/>
      <c r="N18" s="39" t="n">
        <f aca="false">IF(A18=1,(F18*(1-L18)+M18),H18)</f>
        <v>0</v>
      </c>
      <c r="O18" s="49"/>
      <c r="P18" s="41" t="n">
        <f aca="false">N18+P17</f>
        <v>56</v>
      </c>
      <c r="Q18" s="39" t="n">
        <f aca="false">K18-P18</f>
        <v>0</v>
      </c>
      <c r="R18" s="42"/>
      <c r="S18" s="50" t="n">
        <f aca="false">G18+S17</f>
        <v>0</v>
      </c>
      <c r="T18" s="23" t="n">
        <f aca="false">IF(A18=1,L18,G18)</f>
        <v>0</v>
      </c>
      <c r="U18" s="24" t="n">
        <f aca="false">T18+U17</f>
        <v>0</v>
      </c>
      <c r="V18" s="23" t="n">
        <f aca="false">S18-U18</f>
        <v>0</v>
      </c>
      <c r="X18" s="44" t="n">
        <v>44399</v>
      </c>
      <c r="Y18" s="45" t="n">
        <f aca="false">X18</f>
        <v>44399</v>
      </c>
      <c r="Z18" s="46" t="s">
        <v>89</v>
      </c>
      <c r="AA18" s="46" t="n">
        <v>1</v>
      </c>
    </row>
    <row r="19" customFormat="false" ht="17.7" hidden="false" customHeight="false" outlineLevel="0" collapsed="false">
      <c r="A19" s="47" t="n">
        <v>1</v>
      </c>
      <c r="B19" s="48" t="n">
        <f aca="false">B18+1</f>
        <v>44297</v>
      </c>
      <c r="C19" s="24" t="n">
        <f aca="false">IF(AND(WEEKDAY(B19) &lt;=6,WEEKDAY(B19) &gt;1),1,0)</f>
        <v>0</v>
      </c>
      <c r="D19" s="19" t="n">
        <f aca="false">IF(ISNA(VLOOKUP(B19,$X$9:$AA$56,4,FALSE())),0,1)</f>
        <v>0</v>
      </c>
      <c r="E19" s="24" t="n">
        <f aca="false">C19*(1-D19)</f>
        <v>0</v>
      </c>
      <c r="F19" s="24" t="n">
        <f aca="false">$C$7*E19</f>
        <v>0</v>
      </c>
      <c r="G19" s="37" t="n">
        <v>0</v>
      </c>
      <c r="H19" s="19" t="n">
        <f aca="false">E19*(1-G19)*F19</f>
        <v>0</v>
      </c>
      <c r="I19" s="26" t="n">
        <f aca="false">H19+I18</f>
        <v>56</v>
      </c>
      <c r="J19" s="37"/>
      <c r="K19" s="26" t="n">
        <f aca="false">H19+J19+K18</f>
        <v>56</v>
      </c>
      <c r="L19" s="37" t="n">
        <v>0</v>
      </c>
      <c r="M19" s="38"/>
      <c r="N19" s="39" t="n">
        <f aca="false">IF(A19=1,(F19*(1-L19)+M19),H19)</f>
        <v>0</v>
      </c>
      <c r="O19" s="49"/>
      <c r="P19" s="41" t="n">
        <f aca="false">N19+P18</f>
        <v>56</v>
      </c>
      <c r="Q19" s="39" t="n">
        <f aca="false">K19-P19</f>
        <v>0</v>
      </c>
      <c r="R19" s="42"/>
      <c r="S19" s="50" t="n">
        <f aca="false">G19+S18</f>
        <v>0</v>
      </c>
      <c r="T19" s="23" t="n">
        <f aca="false">IF(A19=1,L19,G19)</f>
        <v>0</v>
      </c>
      <c r="U19" s="24" t="n">
        <f aca="false">T19+U18</f>
        <v>0</v>
      </c>
      <c r="V19" s="23" t="n">
        <f aca="false">S19-U19</f>
        <v>0</v>
      </c>
      <c r="X19" s="44" t="n">
        <v>44416</v>
      </c>
      <c r="Y19" s="45" t="n">
        <f aca="false">X19</f>
        <v>44416</v>
      </c>
      <c r="Z19" s="46" t="s">
        <v>90</v>
      </c>
      <c r="AA19" s="46" t="n">
        <v>1</v>
      </c>
    </row>
    <row r="20" customFormat="false" ht="17.7" hidden="false" customHeight="false" outlineLevel="0" collapsed="false">
      <c r="A20" s="47" t="n">
        <v>1</v>
      </c>
      <c r="B20" s="48" t="n">
        <f aca="false">B19+1</f>
        <v>44298</v>
      </c>
      <c r="C20" s="24" t="n">
        <f aca="false">IF(AND(WEEKDAY(B20) &lt;=6,WEEKDAY(B20) &gt;1),1,0)</f>
        <v>1</v>
      </c>
      <c r="D20" s="19" t="n">
        <f aca="false">IF(ISNA(VLOOKUP(B20,$X$9:$AA$56,4,FALSE())),0,1)</f>
        <v>0</v>
      </c>
      <c r="E20" s="24" t="n">
        <f aca="false">C20*(1-D20)</f>
        <v>1</v>
      </c>
      <c r="F20" s="24" t="n">
        <f aca="false">$C$7*E20</f>
        <v>8</v>
      </c>
      <c r="G20" s="37" t="n">
        <v>0</v>
      </c>
      <c r="H20" s="19" t="n">
        <f aca="false">E20*(1-G20)*F20</f>
        <v>8</v>
      </c>
      <c r="I20" s="26" t="n">
        <f aca="false">H20+I19</f>
        <v>64</v>
      </c>
      <c r="J20" s="37"/>
      <c r="K20" s="26" t="n">
        <f aca="false">H20+J20+K19</f>
        <v>64</v>
      </c>
      <c r="L20" s="37" t="n">
        <v>0</v>
      </c>
      <c r="M20" s="38"/>
      <c r="N20" s="39" t="n">
        <f aca="false">IF(A20=1,(F20*(1-L20)+M20),H20)</f>
        <v>8</v>
      </c>
      <c r="O20" s="49"/>
      <c r="P20" s="41" t="n">
        <f aca="false">N20+P19</f>
        <v>64</v>
      </c>
      <c r="Q20" s="39" t="n">
        <f aca="false">K20-P20</f>
        <v>0</v>
      </c>
      <c r="R20" s="42"/>
      <c r="S20" s="50" t="n">
        <f aca="false">G20+S19</f>
        <v>0</v>
      </c>
      <c r="T20" s="23" t="n">
        <f aca="false">IF(A20=1,L20,G20)</f>
        <v>0</v>
      </c>
      <c r="U20" s="24" t="n">
        <f aca="false">T20+U19</f>
        <v>0</v>
      </c>
      <c r="V20" s="23" t="n">
        <f aca="false">S20-U20</f>
        <v>0</v>
      </c>
      <c r="X20" s="44" t="n">
        <v>44417</v>
      </c>
      <c r="Y20" s="45" t="n">
        <f aca="false">X20</f>
        <v>44417</v>
      </c>
      <c r="Z20" s="46" t="s">
        <v>91</v>
      </c>
      <c r="AA20" s="46" t="n">
        <v>1</v>
      </c>
    </row>
    <row r="21" customFormat="false" ht="17.7" hidden="false" customHeight="false" outlineLevel="0" collapsed="false">
      <c r="A21" s="47" t="n">
        <v>1</v>
      </c>
      <c r="B21" s="48" t="n">
        <f aca="false">B20+1</f>
        <v>44299</v>
      </c>
      <c r="C21" s="24" t="n">
        <f aca="false">IF(AND(WEEKDAY(B21) &lt;=6,WEEKDAY(B21) &gt;1),1,0)</f>
        <v>1</v>
      </c>
      <c r="D21" s="19" t="n">
        <f aca="false">IF(ISNA(VLOOKUP(B21,$X$9:$AA$56,4,FALSE())),0,1)</f>
        <v>0</v>
      </c>
      <c r="E21" s="24" t="n">
        <f aca="false">C21*(1-D21)</f>
        <v>1</v>
      </c>
      <c r="F21" s="24" t="n">
        <f aca="false">$C$7*E21</f>
        <v>8</v>
      </c>
      <c r="G21" s="37" t="n">
        <v>0</v>
      </c>
      <c r="H21" s="19" t="n">
        <f aca="false">E21*(1-G21)*F21</f>
        <v>8</v>
      </c>
      <c r="I21" s="26" t="n">
        <f aca="false">H21+I20</f>
        <v>72</v>
      </c>
      <c r="J21" s="37"/>
      <c r="K21" s="26" t="n">
        <f aca="false">H21+J21+K20</f>
        <v>72</v>
      </c>
      <c r="L21" s="37" t="n">
        <v>0</v>
      </c>
      <c r="M21" s="38"/>
      <c r="N21" s="39" t="n">
        <f aca="false">IF(A21=1,(F21*(1-L21)+M21),H21)</f>
        <v>8</v>
      </c>
      <c r="O21" s="49"/>
      <c r="P21" s="41" t="n">
        <f aca="false">N21+P20</f>
        <v>72</v>
      </c>
      <c r="Q21" s="39" t="n">
        <f aca="false">K21-P21</f>
        <v>0</v>
      </c>
      <c r="R21" s="42"/>
      <c r="S21" s="50" t="n">
        <f aca="false">G21+S20</f>
        <v>0</v>
      </c>
      <c r="T21" s="23" t="n">
        <f aca="false">IF(A21=1,L21,G21)</f>
        <v>0</v>
      </c>
      <c r="U21" s="24" t="n">
        <f aca="false">T21+U20</f>
        <v>0</v>
      </c>
      <c r="V21" s="23" t="n">
        <f aca="false">S21-U21</f>
        <v>0</v>
      </c>
      <c r="X21" s="44" t="n">
        <v>44459</v>
      </c>
      <c r="Y21" s="45" t="n">
        <f aca="false">X21</f>
        <v>44459</v>
      </c>
      <c r="Z21" s="46" t="s">
        <v>92</v>
      </c>
      <c r="AA21" s="46" t="n">
        <v>1</v>
      </c>
    </row>
    <row r="22" customFormat="false" ht="17.7" hidden="false" customHeight="false" outlineLevel="0" collapsed="false">
      <c r="A22" s="47" t="n">
        <v>1</v>
      </c>
      <c r="B22" s="48" t="n">
        <f aca="false">B21+1</f>
        <v>44300</v>
      </c>
      <c r="C22" s="24" t="n">
        <f aca="false">IF(AND(WEEKDAY(B22) &lt;=6,WEEKDAY(B22) &gt;1),1,0)</f>
        <v>1</v>
      </c>
      <c r="D22" s="19" t="n">
        <f aca="false">IF(ISNA(VLOOKUP(B22,$X$9:$AA$56,4,FALSE())),0,1)</f>
        <v>0</v>
      </c>
      <c r="E22" s="24" t="n">
        <f aca="false">C22*(1-D22)</f>
        <v>1</v>
      </c>
      <c r="F22" s="24" t="n">
        <f aca="false">$C$7*E22</f>
        <v>8</v>
      </c>
      <c r="G22" s="37" t="n">
        <v>0</v>
      </c>
      <c r="H22" s="19" t="n">
        <f aca="false">E22*(1-G22)*F22</f>
        <v>8</v>
      </c>
      <c r="I22" s="26" t="n">
        <f aca="false">H22+I21</f>
        <v>80</v>
      </c>
      <c r="J22" s="37"/>
      <c r="K22" s="26" t="n">
        <f aca="false">H22+J22+K21</f>
        <v>80</v>
      </c>
      <c r="L22" s="37" t="n">
        <v>0</v>
      </c>
      <c r="M22" s="38"/>
      <c r="N22" s="39" t="n">
        <f aca="false">IF(A22=1,(F22*(1-L22)+M22),H22)</f>
        <v>8</v>
      </c>
      <c r="O22" s="49"/>
      <c r="P22" s="41" t="n">
        <f aca="false">N22+P21</f>
        <v>80</v>
      </c>
      <c r="Q22" s="39" t="n">
        <f aca="false">K22-P22</f>
        <v>0</v>
      </c>
      <c r="R22" s="42"/>
      <c r="S22" s="50" t="n">
        <f aca="false">G22+S21</f>
        <v>0</v>
      </c>
      <c r="T22" s="23" t="n">
        <f aca="false">IF(A22=1,L22,G22)</f>
        <v>0</v>
      </c>
      <c r="U22" s="24" t="n">
        <f aca="false">T22+U21</f>
        <v>0</v>
      </c>
      <c r="V22" s="23" t="n">
        <f aca="false">S22-U22</f>
        <v>0</v>
      </c>
      <c r="X22" s="44" t="n">
        <v>44462</v>
      </c>
      <c r="Y22" s="45" t="n">
        <f aca="false">X22</f>
        <v>44462</v>
      </c>
      <c r="Z22" s="46" t="s">
        <v>93</v>
      </c>
      <c r="AA22" s="46" t="n">
        <v>1</v>
      </c>
    </row>
    <row r="23" customFormat="false" ht="17.7" hidden="false" customHeight="false" outlineLevel="0" collapsed="false">
      <c r="A23" s="47" t="n">
        <v>1</v>
      </c>
      <c r="B23" s="48" t="n">
        <f aca="false">B22+1</f>
        <v>44301</v>
      </c>
      <c r="C23" s="24" t="n">
        <f aca="false">IF(AND(WEEKDAY(B23) &lt;=6,WEEKDAY(B23) &gt;1),1,0)</f>
        <v>1</v>
      </c>
      <c r="D23" s="19" t="n">
        <f aca="false">IF(ISNA(VLOOKUP(B23,$X$9:$AA$56,4,FALSE())),0,1)</f>
        <v>0</v>
      </c>
      <c r="E23" s="24" t="n">
        <f aca="false">C23*(1-D23)</f>
        <v>1</v>
      </c>
      <c r="F23" s="24" t="n">
        <f aca="false">$C$7*E23</f>
        <v>8</v>
      </c>
      <c r="G23" s="37" t="n">
        <v>0</v>
      </c>
      <c r="H23" s="19" t="n">
        <f aca="false">E23*(1-G23)*F23</f>
        <v>8</v>
      </c>
      <c r="I23" s="26" t="n">
        <f aca="false">H23+I22</f>
        <v>88</v>
      </c>
      <c r="J23" s="37"/>
      <c r="K23" s="26" t="n">
        <f aca="false">H23+J23+K22</f>
        <v>88</v>
      </c>
      <c r="L23" s="37" t="n">
        <v>0</v>
      </c>
      <c r="M23" s="38"/>
      <c r="N23" s="39" t="n">
        <f aca="false">IF(A23=1,(F23*(1-L23)+M23),H23)</f>
        <v>8</v>
      </c>
      <c r="O23" s="49"/>
      <c r="P23" s="41" t="n">
        <f aca="false">N23+P22</f>
        <v>88</v>
      </c>
      <c r="Q23" s="39" t="n">
        <f aca="false">K23-P23</f>
        <v>0</v>
      </c>
      <c r="R23" s="42"/>
      <c r="S23" s="50" t="n">
        <f aca="false">G23+S22</f>
        <v>0</v>
      </c>
      <c r="T23" s="23" t="n">
        <f aca="false">IF(A23=1,L23,G23)</f>
        <v>0</v>
      </c>
      <c r="U23" s="24" t="n">
        <f aca="false">T23+U22</f>
        <v>0</v>
      </c>
      <c r="V23" s="23" t="n">
        <f aca="false">S23-U23</f>
        <v>0</v>
      </c>
      <c r="X23" s="44" t="n">
        <v>44480</v>
      </c>
      <c r="Y23" s="45" t="n">
        <f aca="false">X23</f>
        <v>44480</v>
      </c>
      <c r="Z23" s="46" t="s">
        <v>94</v>
      </c>
      <c r="AA23" s="46" t="n">
        <v>1</v>
      </c>
    </row>
    <row r="24" customFormat="false" ht="17.7" hidden="false" customHeight="false" outlineLevel="0" collapsed="false">
      <c r="A24" s="47" t="n">
        <v>1</v>
      </c>
      <c r="B24" s="48" t="n">
        <f aca="false">B23+1</f>
        <v>44302</v>
      </c>
      <c r="C24" s="24" t="n">
        <f aca="false">IF(AND(WEEKDAY(B24) &lt;=6,WEEKDAY(B24) &gt;1),1,0)</f>
        <v>1</v>
      </c>
      <c r="D24" s="19" t="n">
        <f aca="false">IF(ISNA(VLOOKUP(B24,$X$9:$AA$56,4,FALSE())),0,1)</f>
        <v>0</v>
      </c>
      <c r="E24" s="24" t="n">
        <f aca="false">C24*(1-D24)</f>
        <v>1</v>
      </c>
      <c r="F24" s="24" t="n">
        <f aca="false">$C$7*E24</f>
        <v>8</v>
      </c>
      <c r="G24" s="37" t="n">
        <v>0</v>
      </c>
      <c r="H24" s="19" t="n">
        <f aca="false">E24*(1-G24)*F24</f>
        <v>8</v>
      </c>
      <c r="I24" s="26" t="n">
        <f aca="false">H24+I23</f>
        <v>96</v>
      </c>
      <c r="J24" s="37"/>
      <c r="K24" s="26" t="n">
        <f aca="false">H24+J24+K23</f>
        <v>96</v>
      </c>
      <c r="L24" s="37" t="n">
        <v>0</v>
      </c>
      <c r="M24" s="38"/>
      <c r="N24" s="39" t="n">
        <f aca="false">IF(A24=1,(F24*(1-L24)+M24),H24)</f>
        <v>8</v>
      </c>
      <c r="O24" s="49"/>
      <c r="P24" s="41" t="n">
        <f aca="false">N24+P23</f>
        <v>96</v>
      </c>
      <c r="Q24" s="39" t="n">
        <f aca="false">K24-P24</f>
        <v>0</v>
      </c>
      <c r="R24" s="42"/>
      <c r="S24" s="50" t="n">
        <f aca="false">G24+S23</f>
        <v>0</v>
      </c>
      <c r="T24" s="23" t="n">
        <f aca="false">IF(A24=1,L24,G24)</f>
        <v>0</v>
      </c>
      <c r="U24" s="24" t="n">
        <f aca="false">T24+U23</f>
        <v>0</v>
      </c>
      <c r="V24" s="23" t="n">
        <f aca="false">S24-U24</f>
        <v>0</v>
      </c>
      <c r="X24" s="44" t="n">
        <v>44503</v>
      </c>
      <c r="Y24" s="45" t="n">
        <f aca="false">X24</f>
        <v>44503</v>
      </c>
      <c r="Z24" s="46" t="s">
        <v>95</v>
      </c>
      <c r="AA24" s="46" t="n">
        <v>1</v>
      </c>
    </row>
    <row r="25" customFormat="false" ht="17.7" hidden="false" customHeight="false" outlineLevel="0" collapsed="false">
      <c r="A25" s="47" t="n">
        <v>1</v>
      </c>
      <c r="B25" s="48" t="n">
        <f aca="false">B24+1</f>
        <v>44303</v>
      </c>
      <c r="C25" s="24" t="n">
        <f aca="false">IF(AND(WEEKDAY(B25) &lt;=6,WEEKDAY(B25) &gt;1),1,0)</f>
        <v>0</v>
      </c>
      <c r="D25" s="19" t="n">
        <f aca="false">IF(ISNA(VLOOKUP(B25,$X$9:$AA$56,4,FALSE())),0,1)</f>
        <v>0</v>
      </c>
      <c r="E25" s="24" t="n">
        <f aca="false">C25*(1-D25)</f>
        <v>0</v>
      </c>
      <c r="F25" s="24" t="n">
        <f aca="false">$C$7*E25</f>
        <v>0</v>
      </c>
      <c r="G25" s="37" t="n">
        <v>0</v>
      </c>
      <c r="H25" s="19" t="n">
        <f aca="false">E25*(1-G25)*F25</f>
        <v>0</v>
      </c>
      <c r="I25" s="26" t="n">
        <f aca="false">H25+I24</f>
        <v>96</v>
      </c>
      <c r="J25" s="37"/>
      <c r="K25" s="26" t="n">
        <f aca="false">H25+J25+K24</f>
        <v>96</v>
      </c>
      <c r="L25" s="37" t="n">
        <v>0</v>
      </c>
      <c r="M25" s="38"/>
      <c r="N25" s="39" t="n">
        <f aca="false">IF(A25=1,(F25*(1-L25)+M25),H25)</f>
        <v>0</v>
      </c>
      <c r="O25" s="49"/>
      <c r="P25" s="41" t="n">
        <f aca="false">N25+P24</f>
        <v>96</v>
      </c>
      <c r="Q25" s="39" t="n">
        <f aca="false">K25-P25</f>
        <v>0</v>
      </c>
      <c r="R25" s="42"/>
      <c r="S25" s="50" t="n">
        <f aca="false">G25+S24</f>
        <v>0</v>
      </c>
      <c r="T25" s="23" t="n">
        <f aca="false">IF(A25=1,L25,G25)</f>
        <v>0</v>
      </c>
      <c r="U25" s="24" t="n">
        <f aca="false">T25+U24</f>
        <v>0</v>
      </c>
      <c r="V25" s="23" t="n">
        <f aca="false">S25-U25</f>
        <v>0</v>
      </c>
      <c r="X25" s="44" t="n">
        <v>44562</v>
      </c>
      <c r="Y25" s="45" t="n">
        <f aca="false">X25</f>
        <v>44562</v>
      </c>
      <c r="Z25" s="46" t="s">
        <v>96</v>
      </c>
      <c r="AA25" s="46" t="n">
        <v>1</v>
      </c>
    </row>
    <row r="26" customFormat="false" ht="17.7" hidden="false" customHeight="false" outlineLevel="0" collapsed="false">
      <c r="A26" s="47" t="n">
        <v>1</v>
      </c>
      <c r="B26" s="48" t="n">
        <f aca="false">B25+1</f>
        <v>44304</v>
      </c>
      <c r="C26" s="24" t="n">
        <f aca="false">IF(AND(WEEKDAY(B26) &lt;=6,WEEKDAY(B26) &gt;1),1,0)</f>
        <v>0</v>
      </c>
      <c r="D26" s="19" t="n">
        <f aca="false">IF(ISNA(VLOOKUP(B26,$X$9:$AA$56,4,FALSE())),0,1)</f>
        <v>0</v>
      </c>
      <c r="E26" s="24" t="n">
        <f aca="false">C26*(1-D26)</f>
        <v>0</v>
      </c>
      <c r="F26" s="24" t="n">
        <f aca="false">$C$7*E26</f>
        <v>0</v>
      </c>
      <c r="G26" s="37" t="n">
        <v>0</v>
      </c>
      <c r="H26" s="19" t="n">
        <f aca="false">E26*(1-G26)*F26</f>
        <v>0</v>
      </c>
      <c r="I26" s="26" t="n">
        <f aca="false">H26+I25</f>
        <v>96</v>
      </c>
      <c r="J26" s="37"/>
      <c r="K26" s="26" t="n">
        <f aca="false">H26+J26+K25</f>
        <v>96</v>
      </c>
      <c r="L26" s="37" t="n">
        <v>0</v>
      </c>
      <c r="M26" s="38"/>
      <c r="N26" s="39" t="n">
        <f aca="false">IF(A26=1,(F26*(1-L26)+M26),H26)</f>
        <v>0</v>
      </c>
      <c r="O26" s="49"/>
      <c r="P26" s="41" t="n">
        <f aca="false">N26+P25</f>
        <v>96</v>
      </c>
      <c r="Q26" s="39" t="n">
        <f aca="false">K26-P26</f>
        <v>0</v>
      </c>
      <c r="R26" s="42"/>
      <c r="S26" s="50" t="n">
        <f aca="false">G26+S25</f>
        <v>0</v>
      </c>
      <c r="T26" s="23" t="n">
        <f aca="false">IF(A26=1,L26,G26)</f>
        <v>0</v>
      </c>
      <c r="U26" s="24" t="n">
        <f aca="false">T26+U25</f>
        <v>0</v>
      </c>
      <c r="V26" s="23" t="n">
        <f aca="false">S26-U26</f>
        <v>0</v>
      </c>
      <c r="X26" s="44" t="n">
        <v>44571</v>
      </c>
      <c r="Y26" s="45" t="n">
        <f aca="false">X26</f>
        <v>44571</v>
      </c>
      <c r="Z26" s="46" t="s">
        <v>81</v>
      </c>
      <c r="AA26" s="46" t="n">
        <v>1</v>
      </c>
    </row>
    <row r="27" customFormat="false" ht="17.7" hidden="false" customHeight="false" outlineLevel="0" collapsed="false">
      <c r="A27" s="47" t="n">
        <v>1</v>
      </c>
      <c r="B27" s="48" t="n">
        <f aca="false">B26+1</f>
        <v>44305</v>
      </c>
      <c r="C27" s="24" t="n">
        <f aca="false">IF(AND(WEEKDAY(B27) &lt;=6,WEEKDAY(B27) &gt;1),1,0)</f>
        <v>1</v>
      </c>
      <c r="D27" s="19" t="n">
        <f aca="false">IF(ISNA(VLOOKUP(B27,$X$9:$AA$56,4,FALSE())),0,1)</f>
        <v>0</v>
      </c>
      <c r="E27" s="24" t="n">
        <f aca="false">C27*(1-D27)</f>
        <v>1</v>
      </c>
      <c r="F27" s="24" t="n">
        <f aca="false">$C$7*E27</f>
        <v>8</v>
      </c>
      <c r="G27" s="37" t="n">
        <v>0</v>
      </c>
      <c r="H27" s="19" t="n">
        <f aca="false">E27*(1-G27)*F27</f>
        <v>8</v>
      </c>
      <c r="I27" s="26" t="n">
        <f aca="false">H27+I26</f>
        <v>104</v>
      </c>
      <c r="J27" s="37"/>
      <c r="K27" s="26" t="n">
        <f aca="false">H27+J27+K26</f>
        <v>104</v>
      </c>
      <c r="L27" s="37" t="n">
        <v>0</v>
      </c>
      <c r="M27" s="38"/>
      <c r="N27" s="39" t="n">
        <f aca="false">IF(A27=1,(F27*(1-L27)+M27),H27)</f>
        <v>8</v>
      </c>
      <c r="O27" s="49"/>
      <c r="P27" s="41" t="n">
        <f aca="false">N27+P26</f>
        <v>104</v>
      </c>
      <c r="Q27" s="39" t="n">
        <f aca="false">K27-P27</f>
        <v>0</v>
      </c>
      <c r="R27" s="42"/>
      <c r="S27" s="50" t="n">
        <f aca="false">G27+S26</f>
        <v>0</v>
      </c>
      <c r="T27" s="23" t="n">
        <f aca="false">IF(A27=1,L27,G27)</f>
        <v>0</v>
      </c>
      <c r="U27" s="24" t="n">
        <f aca="false">T27+U26</f>
        <v>0</v>
      </c>
      <c r="V27" s="23" t="n">
        <f aca="false">S27-U27</f>
        <v>0</v>
      </c>
      <c r="X27" s="44" t="n">
        <v>44603</v>
      </c>
      <c r="Y27" s="45" t="n">
        <f aca="false">X27</f>
        <v>44603</v>
      </c>
      <c r="Z27" s="46" t="s">
        <v>82</v>
      </c>
      <c r="AA27" s="46" t="n">
        <v>1</v>
      </c>
    </row>
    <row r="28" customFormat="false" ht="17.7" hidden="false" customHeight="false" outlineLevel="0" collapsed="false">
      <c r="A28" s="47" t="n">
        <v>1</v>
      </c>
      <c r="B28" s="48" t="n">
        <f aca="false">B27+1</f>
        <v>44306</v>
      </c>
      <c r="C28" s="24" t="n">
        <f aca="false">IF(AND(WEEKDAY(B28) &lt;=6,WEEKDAY(B28) &gt;1),1,0)</f>
        <v>1</v>
      </c>
      <c r="D28" s="19" t="n">
        <f aca="false">IF(ISNA(VLOOKUP(B28,$X$9:$AA$56,4,FALSE())),0,1)</f>
        <v>0</v>
      </c>
      <c r="E28" s="24" t="n">
        <f aca="false">C28*(1-D28)</f>
        <v>1</v>
      </c>
      <c r="F28" s="24" t="n">
        <f aca="false">$C$7*E28</f>
        <v>8</v>
      </c>
      <c r="G28" s="37" t="n">
        <v>0</v>
      </c>
      <c r="H28" s="19" t="n">
        <f aca="false">E28*(1-G28)*F28</f>
        <v>8</v>
      </c>
      <c r="I28" s="26" t="n">
        <f aca="false">H28+I27</f>
        <v>112</v>
      </c>
      <c r="J28" s="37"/>
      <c r="K28" s="26" t="n">
        <f aca="false">H28+J28+K27</f>
        <v>112</v>
      </c>
      <c r="L28" s="37" t="n">
        <v>0</v>
      </c>
      <c r="M28" s="38"/>
      <c r="N28" s="39" t="n">
        <f aca="false">IF(A28=1,(F28*(1-L28)+M28),H28)</f>
        <v>8</v>
      </c>
      <c r="O28" s="49"/>
      <c r="P28" s="41" t="n">
        <f aca="false">N28+P27</f>
        <v>112</v>
      </c>
      <c r="Q28" s="39" t="n">
        <f aca="false">K28-P28</f>
        <v>0</v>
      </c>
      <c r="R28" s="42"/>
      <c r="S28" s="50" t="n">
        <f aca="false">G28+S27</f>
        <v>0</v>
      </c>
      <c r="T28" s="23" t="n">
        <f aca="false">IF(A28=1,L28,G28)</f>
        <v>0</v>
      </c>
      <c r="U28" s="24" t="n">
        <f aca="false">T28+U27</f>
        <v>0</v>
      </c>
      <c r="V28" s="23" t="n">
        <f aca="false">S28-U28</f>
        <v>0</v>
      </c>
      <c r="X28" s="44" t="n">
        <v>44615</v>
      </c>
      <c r="Y28" s="45" t="n">
        <f aca="false">X28</f>
        <v>44615</v>
      </c>
      <c r="Z28" s="46" t="s">
        <v>83</v>
      </c>
      <c r="AA28" s="46" t="n">
        <v>1</v>
      </c>
    </row>
    <row r="29" customFormat="false" ht="17.7" hidden="false" customHeight="false" outlineLevel="0" collapsed="false">
      <c r="A29" s="47" t="n">
        <v>1</v>
      </c>
      <c r="B29" s="48" t="n">
        <f aca="false">B28+1</f>
        <v>44307</v>
      </c>
      <c r="C29" s="24" t="n">
        <f aca="false">IF(AND(WEEKDAY(B29) &lt;=6,WEEKDAY(B29) &gt;1),1,0)</f>
        <v>1</v>
      </c>
      <c r="D29" s="19" t="n">
        <f aca="false">IF(ISNA(VLOOKUP(B29,$X$9:$AA$56,4,FALSE())),0,1)</f>
        <v>0</v>
      </c>
      <c r="E29" s="24" t="n">
        <f aca="false">C29*(1-D29)</f>
        <v>1</v>
      </c>
      <c r="F29" s="24" t="n">
        <f aca="false">$C$7*E29</f>
        <v>8</v>
      </c>
      <c r="G29" s="37" t="n">
        <v>0</v>
      </c>
      <c r="H29" s="19" t="n">
        <f aca="false">E29*(1-G29)*F29</f>
        <v>8</v>
      </c>
      <c r="I29" s="26" t="n">
        <f aca="false">H29+I28</f>
        <v>120</v>
      </c>
      <c r="J29" s="37"/>
      <c r="K29" s="26" t="n">
        <f aca="false">H29+J29+K28</f>
        <v>120</v>
      </c>
      <c r="L29" s="37" t="n">
        <v>0</v>
      </c>
      <c r="M29" s="38"/>
      <c r="N29" s="39" t="n">
        <f aca="false">IF(A29=1,(F29*(1-L29)+M29),H29)</f>
        <v>8</v>
      </c>
      <c r="O29" s="49"/>
      <c r="P29" s="41" t="n">
        <f aca="false">N29+P28</f>
        <v>120</v>
      </c>
      <c r="Q29" s="39" t="n">
        <f aca="false">K29-P29</f>
        <v>0</v>
      </c>
      <c r="R29" s="42"/>
      <c r="S29" s="50" t="n">
        <f aca="false">G29+S28</f>
        <v>0</v>
      </c>
      <c r="T29" s="23" t="n">
        <f aca="false">IF(A29=1,L29,G29)</f>
        <v>0</v>
      </c>
      <c r="U29" s="24" t="n">
        <f aca="false">T29+U28</f>
        <v>0</v>
      </c>
      <c r="V29" s="23" t="n">
        <f aca="false">S29-U29</f>
        <v>0</v>
      </c>
      <c r="X29" s="44" t="n">
        <v>44641</v>
      </c>
      <c r="Y29" s="45" t="n">
        <f aca="false">X29</f>
        <v>44641</v>
      </c>
      <c r="Z29" s="46" t="s">
        <v>84</v>
      </c>
      <c r="AA29" s="46" t="n">
        <v>1</v>
      </c>
    </row>
    <row r="30" customFormat="false" ht="17.7" hidden="false" customHeight="false" outlineLevel="0" collapsed="false">
      <c r="A30" s="47" t="n">
        <v>1</v>
      </c>
      <c r="B30" s="48" t="n">
        <f aca="false">B29+1</f>
        <v>44308</v>
      </c>
      <c r="C30" s="24" t="n">
        <f aca="false">IF(AND(WEEKDAY(B30) &lt;=6,WEEKDAY(B30) &gt;1),1,0)</f>
        <v>1</v>
      </c>
      <c r="D30" s="19" t="n">
        <f aca="false">IF(ISNA(VLOOKUP(B30,$X$9:$AA$56,4,FALSE())),0,1)</f>
        <v>0</v>
      </c>
      <c r="E30" s="24" t="n">
        <f aca="false">C30*(1-D30)</f>
        <v>1</v>
      </c>
      <c r="F30" s="24" t="n">
        <f aca="false">$C$7*E30</f>
        <v>8</v>
      </c>
      <c r="G30" s="37" t="n">
        <v>0</v>
      </c>
      <c r="H30" s="19" t="n">
        <f aca="false">E30*(1-G30)*F30</f>
        <v>8</v>
      </c>
      <c r="I30" s="26" t="n">
        <f aca="false">H30+I29</f>
        <v>128</v>
      </c>
      <c r="J30" s="37"/>
      <c r="K30" s="26" t="n">
        <f aca="false">H30+J30+K29</f>
        <v>128</v>
      </c>
      <c r="L30" s="37" t="n">
        <v>0</v>
      </c>
      <c r="M30" s="38"/>
      <c r="N30" s="39" t="n">
        <f aca="false">IF(A30=1,(F30*(1-L30)+M30),H30)</f>
        <v>8</v>
      </c>
      <c r="O30" s="49"/>
      <c r="P30" s="41" t="n">
        <f aca="false">N30+P29</f>
        <v>128</v>
      </c>
      <c r="Q30" s="39" t="n">
        <f aca="false">K30-P30</f>
        <v>0</v>
      </c>
      <c r="R30" s="42"/>
      <c r="S30" s="50" t="n">
        <f aca="false">G30+S29</f>
        <v>0</v>
      </c>
      <c r="T30" s="23" t="n">
        <f aca="false">IF(A30=1,L30,G30)</f>
        <v>0</v>
      </c>
      <c r="U30" s="24" t="n">
        <f aca="false">T30+U29</f>
        <v>0</v>
      </c>
      <c r="V30" s="23" t="n">
        <f aca="false">S30-U30</f>
        <v>0</v>
      </c>
      <c r="X30" s="44" t="n">
        <v>44680</v>
      </c>
      <c r="Y30" s="45" t="n">
        <f aca="false">X30</f>
        <v>44680</v>
      </c>
      <c r="Z30" s="46" t="s">
        <v>85</v>
      </c>
      <c r="AA30" s="46" t="n">
        <v>1</v>
      </c>
    </row>
    <row r="31" customFormat="false" ht="17.7" hidden="false" customHeight="false" outlineLevel="0" collapsed="false">
      <c r="A31" s="47" t="n">
        <v>1</v>
      </c>
      <c r="B31" s="48" t="n">
        <f aca="false">B30+1</f>
        <v>44309</v>
      </c>
      <c r="C31" s="24" t="n">
        <f aca="false">IF(AND(WEEKDAY(B31) &lt;=6,WEEKDAY(B31) &gt;1),1,0)</f>
        <v>1</v>
      </c>
      <c r="D31" s="19" t="n">
        <f aca="false">IF(ISNA(VLOOKUP(B31,$X$9:$AA$56,4,FALSE())),0,1)</f>
        <v>0</v>
      </c>
      <c r="E31" s="24" t="n">
        <f aca="false">C31*(1-D31)</f>
        <v>1</v>
      </c>
      <c r="F31" s="24" t="n">
        <f aca="false">$C$7*E31</f>
        <v>8</v>
      </c>
      <c r="G31" s="37" t="n">
        <v>0</v>
      </c>
      <c r="H31" s="19" t="n">
        <f aca="false">E31*(1-G31)*F31</f>
        <v>8</v>
      </c>
      <c r="I31" s="26" t="n">
        <f aca="false">H31+I30</f>
        <v>136</v>
      </c>
      <c r="J31" s="37"/>
      <c r="K31" s="26" t="n">
        <f aca="false">H31+J31+K30</f>
        <v>136</v>
      </c>
      <c r="L31" s="37" t="n">
        <v>0</v>
      </c>
      <c r="M31" s="38"/>
      <c r="N31" s="39" t="n">
        <f aca="false">IF(A31=1,(F31*(1-L31)+M31),H31)</f>
        <v>8</v>
      </c>
      <c r="O31" s="49"/>
      <c r="P31" s="41" t="n">
        <f aca="false">N31+P30</f>
        <v>136</v>
      </c>
      <c r="Q31" s="39" t="n">
        <f aca="false">K31-P31</f>
        <v>0</v>
      </c>
      <c r="R31" s="42"/>
      <c r="S31" s="50" t="n">
        <f aca="false">G31+S30</f>
        <v>0</v>
      </c>
      <c r="T31" s="23" t="n">
        <f aca="false">IF(A31=1,L31,G31)</f>
        <v>0</v>
      </c>
      <c r="U31" s="24" t="n">
        <f aca="false">T31+U30</f>
        <v>0</v>
      </c>
      <c r="V31" s="23" t="n">
        <f aca="false">S31-U31</f>
        <v>0</v>
      </c>
      <c r="X31" s="44" t="n">
        <v>44684</v>
      </c>
      <c r="Y31" s="45" t="n">
        <f aca="false">X31</f>
        <v>44684</v>
      </c>
      <c r="Z31" s="46" t="s">
        <v>86</v>
      </c>
      <c r="AA31" s="46" t="n">
        <v>1</v>
      </c>
    </row>
    <row r="32" customFormat="false" ht="17.7" hidden="false" customHeight="false" outlineLevel="0" collapsed="false">
      <c r="A32" s="47" t="n">
        <v>1</v>
      </c>
      <c r="B32" s="48" t="n">
        <f aca="false">B31+1</f>
        <v>44310</v>
      </c>
      <c r="C32" s="24" t="n">
        <f aca="false">IF(AND(WEEKDAY(B32) &lt;=6,WEEKDAY(B32) &gt;1),1,0)</f>
        <v>0</v>
      </c>
      <c r="D32" s="19" t="n">
        <f aca="false">IF(ISNA(VLOOKUP(B32,$X$9:$AA$56,4,FALSE())),0,1)</f>
        <v>0</v>
      </c>
      <c r="E32" s="24" t="n">
        <f aca="false">C32*(1-D32)</f>
        <v>0</v>
      </c>
      <c r="F32" s="24" t="n">
        <f aca="false">$C$7*E32</f>
        <v>0</v>
      </c>
      <c r="G32" s="37" t="n">
        <v>0</v>
      </c>
      <c r="H32" s="19" t="n">
        <f aca="false">E32*(1-G32)*F32</f>
        <v>0</v>
      </c>
      <c r="I32" s="26" t="n">
        <f aca="false">H32+I31</f>
        <v>136</v>
      </c>
      <c r="J32" s="37"/>
      <c r="K32" s="26" t="n">
        <f aca="false">H32+J32+K31</f>
        <v>136</v>
      </c>
      <c r="L32" s="37" t="n">
        <v>0</v>
      </c>
      <c r="M32" s="38"/>
      <c r="N32" s="39" t="n">
        <f aca="false">IF(A32=1,(F32*(1-L32)+M32),H32)</f>
        <v>0</v>
      </c>
      <c r="O32" s="49"/>
      <c r="P32" s="41" t="n">
        <f aca="false">N32+P31</f>
        <v>136</v>
      </c>
      <c r="Q32" s="39" t="n">
        <f aca="false">K32-P32</f>
        <v>0</v>
      </c>
      <c r="R32" s="42"/>
      <c r="S32" s="50" t="n">
        <f aca="false">G32+S31</f>
        <v>0</v>
      </c>
      <c r="T32" s="23" t="n">
        <f aca="false">IF(A32=1,L32,G32)</f>
        <v>0</v>
      </c>
      <c r="U32" s="24" t="n">
        <f aca="false">T32+U31</f>
        <v>0</v>
      </c>
      <c r="V32" s="23" t="n">
        <f aca="false">S32-U32</f>
        <v>0</v>
      </c>
      <c r="X32" s="44" t="n">
        <v>44685</v>
      </c>
      <c r="Y32" s="45" t="n">
        <f aca="false">X32</f>
        <v>44685</v>
      </c>
      <c r="Z32" s="46" t="s">
        <v>87</v>
      </c>
      <c r="AA32" s="46" t="n">
        <v>1</v>
      </c>
    </row>
    <row r="33" customFormat="false" ht="17.7" hidden="false" customHeight="false" outlineLevel="0" collapsed="false">
      <c r="A33" s="47" t="n">
        <v>1</v>
      </c>
      <c r="B33" s="48" t="n">
        <f aca="false">B32+1</f>
        <v>44311</v>
      </c>
      <c r="C33" s="24" t="n">
        <f aca="false">IF(AND(WEEKDAY(B33) &lt;=6,WEEKDAY(B33) &gt;1),1,0)</f>
        <v>0</v>
      </c>
      <c r="D33" s="19" t="n">
        <f aca="false">IF(ISNA(VLOOKUP(B33,$X$9:$AA$56,4,FALSE())),0,1)</f>
        <v>0</v>
      </c>
      <c r="E33" s="24" t="n">
        <f aca="false">C33*(1-D33)</f>
        <v>0</v>
      </c>
      <c r="F33" s="24" t="n">
        <f aca="false">$C$7*E33</f>
        <v>0</v>
      </c>
      <c r="G33" s="37" t="n">
        <v>0</v>
      </c>
      <c r="H33" s="19" t="n">
        <f aca="false">E33*(1-G33)*F33</f>
        <v>0</v>
      </c>
      <c r="I33" s="26" t="n">
        <f aca="false">H33+I32</f>
        <v>136</v>
      </c>
      <c r="J33" s="37"/>
      <c r="K33" s="26" t="n">
        <f aca="false">H33+J33+K32</f>
        <v>136</v>
      </c>
      <c r="L33" s="37" t="n">
        <v>0</v>
      </c>
      <c r="M33" s="38"/>
      <c r="N33" s="39" t="n">
        <f aca="false">IF(A33=1,(F33*(1-L33)+M33),H33)</f>
        <v>0</v>
      </c>
      <c r="O33" s="49"/>
      <c r="P33" s="41" t="n">
        <f aca="false">N33+P32</f>
        <v>136</v>
      </c>
      <c r="Q33" s="39" t="n">
        <f aca="false">K33-P33</f>
        <v>0</v>
      </c>
      <c r="R33" s="42"/>
      <c r="S33" s="50" t="n">
        <f aca="false">G33+S32</f>
        <v>0</v>
      </c>
      <c r="T33" s="23" t="n">
        <f aca="false">IF(A33=1,L33,G33)</f>
        <v>0</v>
      </c>
      <c r="U33" s="24" t="n">
        <f aca="false">T33+U32</f>
        <v>0</v>
      </c>
      <c r="V33" s="23" t="n">
        <f aca="false">S33-U33</f>
        <v>0</v>
      </c>
      <c r="X33" s="44" t="n">
        <v>44686</v>
      </c>
      <c r="Y33" s="45" t="n">
        <f aca="false">X33</f>
        <v>44686</v>
      </c>
      <c r="Z33" s="46" t="s">
        <v>88</v>
      </c>
      <c r="AA33" s="46" t="n">
        <v>1</v>
      </c>
    </row>
    <row r="34" customFormat="false" ht="17.7" hidden="false" customHeight="false" outlineLevel="0" collapsed="false">
      <c r="A34" s="47" t="n">
        <v>1</v>
      </c>
      <c r="B34" s="48" t="n">
        <f aca="false">B33+1</f>
        <v>44312</v>
      </c>
      <c r="C34" s="24" t="n">
        <f aca="false">IF(AND(WEEKDAY(B34) &lt;=6,WEEKDAY(B34) &gt;1),1,0)</f>
        <v>1</v>
      </c>
      <c r="D34" s="19" t="n">
        <f aca="false">IF(ISNA(VLOOKUP(B34,$X$9:$AA$56,4,FALSE())),0,1)</f>
        <v>0</v>
      </c>
      <c r="E34" s="24" t="n">
        <f aca="false">C34*(1-D34)</f>
        <v>1</v>
      </c>
      <c r="F34" s="24" t="n">
        <f aca="false">$C$7*E34</f>
        <v>8</v>
      </c>
      <c r="G34" s="37" t="n">
        <v>0</v>
      </c>
      <c r="H34" s="19" t="n">
        <f aca="false">E34*(1-G34)*F34</f>
        <v>8</v>
      </c>
      <c r="I34" s="26" t="n">
        <f aca="false">H34+I33</f>
        <v>144</v>
      </c>
      <c r="J34" s="37"/>
      <c r="K34" s="26" t="n">
        <f aca="false">H34+J34+K33</f>
        <v>144</v>
      </c>
      <c r="L34" s="37" t="n">
        <v>0</v>
      </c>
      <c r="M34" s="38"/>
      <c r="N34" s="39" t="n">
        <f aca="false">IF(A34=1,(F34*(1-L34)+M34),H34)</f>
        <v>8</v>
      </c>
      <c r="O34" s="49"/>
      <c r="P34" s="41" t="n">
        <f aca="false">N34+P33</f>
        <v>144</v>
      </c>
      <c r="Q34" s="39" t="n">
        <f aca="false">K34-P34</f>
        <v>0</v>
      </c>
      <c r="R34" s="42"/>
      <c r="S34" s="50" t="n">
        <f aca="false">G34+S33</f>
        <v>0</v>
      </c>
      <c r="T34" s="23" t="n">
        <f aca="false">IF(A34=1,L34,G34)</f>
        <v>0</v>
      </c>
      <c r="U34" s="24" t="n">
        <f aca="false">T34+U33</f>
        <v>0</v>
      </c>
      <c r="V34" s="23" t="n">
        <f aca="false">S34-U34</f>
        <v>0</v>
      </c>
      <c r="X34" s="44" t="n">
        <v>44760</v>
      </c>
      <c r="Y34" s="45" t="n">
        <f aca="false">X34</f>
        <v>44760</v>
      </c>
      <c r="Z34" s="46" t="s">
        <v>89</v>
      </c>
      <c r="AA34" s="46" t="n">
        <v>1</v>
      </c>
    </row>
    <row r="35" customFormat="false" ht="17.7" hidden="false" customHeight="false" outlineLevel="0" collapsed="false">
      <c r="A35" s="47" t="n">
        <v>1</v>
      </c>
      <c r="B35" s="48" t="n">
        <f aca="false">B34+1</f>
        <v>44313</v>
      </c>
      <c r="C35" s="24" t="n">
        <f aca="false">IF(AND(WEEKDAY(B35) &lt;=6,WEEKDAY(B35) &gt;1),1,0)</f>
        <v>1</v>
      </c>
      <c r="D35" s="19" t="n">
        <f aca="false">IF(ISNA(VLOOKUP(B35,$X$9:$AA$56,4,FALSE())),0,1)</f>
        <v>0</v>
      </c>
      <c r="E35" s="24" t="n">
        <f aca="false">C35*(1-D35)</f>
        <v>1</v>
      </c>
      <c r="F35" s="24" t="n">
        <f aca="false">$C$7*E35</f>
        <v>8</v>
      </c>
      <c r="G35" s="37" t="n">
        <v>1</v>
      </c>
      <c r="H35" s="19" t="n">
        <f aca="false">E35*(1-G35)*F35</f>
        <v>0</v>
      </c>
      <c r="I35" s="26" t="n">
        <f aca="false">H35+I34</f>
        <v>144</v>
      </c>
      <c r="J35" s="37"/>
      <c r="K35" s="26" t="n">
        <f aca="false">H35+J35+K34</f>
        <v>144</v>
      </c>
      <c r="L35" s="37" t="n">
        <v>0</v>
      </c>
      <c r="M35" s="38"/>
      <c r="N35" s="39" t="n">
        <f aca="false">IF(A35=1,(F35*(1-L35)+M35),H35)</f>
        <v>8</v>
      </c>
      <c r="O35" s="49"/>
      <c r="P35" s="41" t="n">
        <f aca="false">N35+P34</f>
        <v>152</v>
      </c>
      <c r="Q35" s="39" t="n">
        <f aca="false">K35-P35</f>
        <v>-8</v>
      </c>
      <c r="R35" s="42"/>
      <c r="S35" s="50" t="n">
        <f aca="false">G35+S34</f>
        <v>1</v>
      </c>
      <c r="T35" s="23" t="n">
        <f aca="false">IF(A35=1,L35,G35)</f>
        <v>0</v>
      </c>
      <c r="U35" s="24" t="n">
        <f aca="false">T35+U34</f>
        <v>0</v>
      </c>
      <c r="V35" s="23" t="n">
        <f aca="false">S35-U35</f>
        <v>1</v>
      </c>
      <c r="X35" s="44" t="n">
        <v>44784</v>
      </c>
      <c r="Y35" s="45" t="n">
        <f aca="false">X35</f>
        <v>44784</v>
      </c>
      <c r="Z35" s="46" t="s">
        <v>90</v>
      </c>
      <c r="AA35" s="46" t="n">
        <v>1</v>
      </c>
    </row>
    <row r="36" customFormat="false" ht="17.7" hidden="false" customHeight="false" outlineLevel="0" collapsed="false">
      <c r="A36" s="47" t="n">
        <v>1</v>
      </c>
      <c r="B36" s="48" t="n">
        <f aca="false">B35+1</f>
        <v>44314</v>
      </c>
      <c r="C36" s="24" t="n">
        <f aca="false">IF(AND(WEEKDAY(B36) &lt;=6,WEEKDAY(B36) &gt;1),1,0)</f>
        <v>1</v>
      </c>
      <c r="D36" s="19" t="n">
        <f aca="false">IF(ISNA(VLOOKUP(B36,$X$9:$AA$56,4,FALSE())),0,1)</f>
        <v>0</v>
      </c>
      <c r="E36" s="24" t="n">
        <f aca="false">C36*(1-D36)</f>
        <v>1</v>
      </c>
      <c r="F36" s="24" t="n">
        <f aca="false">$C$7*E36</f>
        <v>8</v>
      </c>
      <c r="G36" s="37" t="n">
        <v>1</v>
      </c>
      <c r="H36" s="19" t="n">
        <f aca="false">E36*(1-G36)*F36</f>
        <v>0</v>
      </c>
      <c r="I36" s="26" t="n">
        <f aca="false">H36+I35</f>
        <v>144</v>
      </c>
      <c r="J36" s="37"/>
      <c r="K36" s="26" t="n">
        <f aca="false">H36+J36+K35</f>
        <v>144</v>
      </c>
      <c r="L36" s="37" t="n">
        <v>1</v>
      </c>
      <c r="M36" s="38"/>
      <c r="N36" s="39" t="n">
        <f aca="false">IF(A36=1,(F36*(1-L36)+M36),H36)</f>
        <v>0</v>
      </c>
      <c r="O36" s="49"/>
      <c r="P36" s="41" t="n">
        <f aca="false">N36+P35</f>
        <v>152</v>
      </c>
      <c r="Q36" s="39" t="n">
        <f aca="false">K36-P36</f>
        <v>-8</v>
      </c>
      <c r="R36" s="42"/>
      <c r="S36" s="50" t="n">
        <f aca="false">G36+S35</f>
        <v>2</v>
      </c>
      <c r="T36" s="23" t="n">
        <f aca="false">IF(A36=1,L36,G36)</f>
        <v>1</v>
      </c>
      <c r="U36" s="24" t="n">
        <f aca="false">T36+U35</f>
        <v>1</v>
      </c>
      <c r="V36" s="23" t="n">
        <f aca="false">S36-U36</f>
        <v>1</v>
      </c>
      <c r="X36" s="44" t="n">
        <v>44823</v>
      </c>
      <c r="Y36" s="45" t="n">
        <f aca="false">X36</f>
        <v>44823</v>
      </c>
      <c r="Z36" s="46" t="s">
        <v>92</v>
      </c>
      <c r="AA36" s="46" t="n">
        <v>1</v>
      </c>
    </row>
    <row r="37" customFormat="false" ht="17.7" hidden="false" customHeight="false" outlineLevel="0" collapsed="false">
      <c r="A37" s="47" t="n">
        <v>1</v>
      </c>
      <c r="B37" s="48" t="n">
        <f aca="false">B36+1</f>
        <v>44315</v>
      </c>
      <c r="C37" s="24" t="n">
        <f aca="false">IF(AND(WEEKDAY(B37) &lt;=6,WEEKDAY(B37) &gt;1),1,0)</f>
        <v>1</v>
      </c>
      <c r="D37" s="19" t="n">
        <f aca="false">IF(ISNA(VLOOKUP(B37,$X$9:$AA$56,4,FALSE())),0,1)</f>
        <v>1</v>
      </c>
      <c r="E37" s="24" t="n">
        <f aca="false">C37*(1-D37)</f>
        <v>0</v>
      </c>
      <c r="F37" s="24" t="n">
        <f aca="false">$C$7*E37</f>
        <v>0</v>
      </c>
      <c r="G37" s="37" t="n">
        <v>0</v>
      </c>
      <c r="H37" s="19" t="n">
        <f aca="false">E37*(1-G37)*F37</f>
        <v>0</v>
      </c>
      <c r="I37" s="26" t="n">
        <f aca="false">H37+I36</f>
        <v>144</v>
      </c>
      <c r="J37" s="37"/>
      <c r="K37" s="26" t="n">
        <f aca="false">H37+J37+K36</f>
        <v>144</v>
      </c>
      <c r="L37" s="37" t="n">
        <v>0</v>
      </c>
      <c r="M37" s="38"/>
      <c r="N37" s="39" t="n">
        <f aca="false">IF(A37=1,(F37*(1-L37)+M37),H37)</f>
        <v>0</v>
      </c>
      <c r="O37" s="49"/>
      <c r="P37" s="41" t="n">
        <f aca="false">N37+P36</f>
        <v>152</v>
      </c>
      <c r="Q37" s="39" t="n">
        <f aca="false">K37-P37</f>
        <v>-8</v>
      </c>
      <c r="R37" s="42"/>
      <c r="S37" s="50" t="n">
        <f aca="false">G37+S36</f>
        <v>2</v>
      </c>
      <c r="T37" s="23" t="n">
        <f aca="false">IF(A37=1,L37,G37)</f>
        <v>0</v>
      </c>
      <c r="U37" s="24" t="n">
        <f aca="false">T37+U36</f>
        <v>1</v>
      </c>
      <c r="V37" s="23" t="n">
        <f aca="false">S37-U37</f>
        <v>1</v>
      </c>
      <c r="X37" s="44" t="n">
        <v>44827</v>
      </c>
      <c r="Y37" s="45" t="n">
        <f aca="false">X37</f>
        <v>44827</v>
      </c>
      <c r="Z37" s="46" t="s">
        <v>93</v>
      </c>
      <c r="AA37" s="46" t="n">
        <v>1</v>
      </c>
    </row>
    <row r="38" customFormat="false" ht="17.7" hidden="false" customHeight="false" outlineLevel="0" collapsed="false">
      <c r="A38" s="47" t="n">
        <v>1</v>
      </c>
      <c r="B38" s="51" t="n">
        <f aca="false">B37+1</f>
        <v>44316</v>
      </c>
      <c r="C38" s="23" t="n">
        <f aca="false">IF(AND(WEEKDAY(B38) &lt;=6,WEEKDAY(B38) &gt;1),1,0)</f>
        <v>1</v>
      </c>
      <c r="D38" s="19" t="n">
        <f aca="false">IF(ISNA(VLOOKUP(B38,$X$9:$AA$56,4,FALSE())),0,1)</f>
        <v>0</v>
      </c>
      <c r="E38" s="24" t="n">
        <f aca="false">C38*(1-D38)</f>
        <v>1</v>
      </c>
      <c r="F38" s="23" t="n">
        <f aca="false">$C$7*E38</f>
        <v>8</v>
      </c>
      <c r="G38" s="37" t="n">
        <v>0</v>
      </c>
      <c r="H38" s="52" t="n">
        <f aca="false">E38*(1-G38)*F38</f>
        <v>8</v>
      </c>
      <c r="I38" s="53" t="n">
        <f aca="false">H38+I37</f>
        <v>152</v>
      </c>
      <c r="J38" s="54" t="n">
        <f aca="false">($I$374-$H$374)/12</f>
        <v>17</v>
      </c>
      <c r="K38" s="53" t="n">
        <f aca="false">H38+J38+K37</f>
        <v>169</v>
      </c>
      <c r="L38" s="37" t="n">
        <v>0</v>
      </c>
      <c r="M38" s="54" t="n">
        <v>44</v>
      </c>
      <c r="N38" s="39" t="n">
        <f aca="false">IF(A38=1,(F38*(1-L38)+M38),H38)</f>
        <v>52</v>
      </c>
      <c r="O38" s="49"/>
      <c r="P38" s="41" t="n">
        <f aca="false">N38+P37</f>
        <v>204</v>
      </c>
      <c r="Q38" s="39" t="n">
        <f aca="false">K38-P38</f>
        <v>-35</v>
      </c>
      <c r="R38" s="42"/>
      <c r="S38" s="50" t="n">
        <f aca="false">G38+S37</f>
        <v>2</v>
      </c>
      <c r="T38" s="23" t="n">
        <f aca="false">IF(A38=1,L38,G38)</f>
        <v>0</v>
      </c>
      <c r="U38" s="24" t="n">
        <f aca="false">T38+U37</f>
        <v>1</v>
      </c>
      <c r="V38" s="23" t="n">
        <f aca="false">S38-U38</f>
        <v>1</v>
      </c>
      <c r="X38" s="44" t="n">
        <v>44844</v>
      </c>
      <c r="Y38" s="45" t="n">
        <f aca="false">X38</f>
        <v>44844</v>
      </c>
      <c r="Z38" s="46" t="s">
        <v>97</v>
      </c>
      <c r="AA38" s="46" t="n">
        <v>1</v>
      </c>
    </row>
    <row r="39" customFormat="false" ht="17.7" hidden="false" customHeight="false" outlineLevel="0" collapsed="false">
      <c r="A39" s="47" t="n">
        <v>1</v>
      </c>
      <c r="B39" s="51" t="n">
        <f aca="false">B38+1</f>
        <v>44317</v>
      </c>
      <c r="C39" s="23" t="n">
        <f aca="false">IF(AND(WEEKDAY(B39) &lt;=6,WEEKDAY(B39) &gt;1),1,0)</f>
        <v>0</v>
      </c>
      <c r="D39" s="19" t="n">
        <f aca="false">IF(ISNA(VLOOKUP(B39,$X$9:$AA$56,4,FALSE())),0,1)</f>
        <v>0</v>
      </c>
      <c r="E39" s="24" t="n">
        <f aca="false">C39*(1-D39)</f>
        <v>0</v>
      </c>
      <c r="F39" s="23" t="n">
        <f aca="false">$C$7*E39</f>
        <v>0</v>
      </c>
      <c r="G39" s="37" t="n">
        <v>0</v>
      </c>
      <c r="H39" s="52" t="n">
        <f aca="false">E39*(1-G39)*F39</f>
        <v>0</v>
      </c>
      <c r="I39" s="53" t="n">
        <f aca="false">H39+I38</f>
        <v>152</v>
      </c>
      <c r="J39" s="37"/>
      <c r="K39" s="53" t="n">
        <f aca="false">H39+J39+K38</f>
        <v>169</v>
      </c>
      <c r="L39" s="37" t="n">
        <v>0</v>
      </c>
      <c r="M39" s="38"/>
      <c r="N39" s="39" t="n">
        <f aca="false">IF(A39=1,(F39*(1-L39)+M39),H39)</f>
        <v>0</v>
      </c>
      <c r="O39" s="49"/>
      <c r="P39" s="41" t="n">
        <f aca="false">N39+P38</f>
        <v>204</v>
      </c>
      <c r="Q39" s="39" t="n">
        <f aca="false">K39-P39</f>
        <v>-35</v>
      </c>
      <c r="R39" s="55"/>
      <c r="S39" s="50" t="n">
        <f aca="false">G39+S38</f>
        <v>2</v>
      </c>
      <c r="T39" s="23" t="n">
        <f aca="false">IF(A39=1,L39,G39)</f>
        <v>0</v>
      </c>
      <c r="U39" s="24" t="n">
        <f aca="false">T39+U38</f>
        <v>1</v>
      </c>
      <c r="V39" s="23" t="n">
        <f aca="false">S39-U39</f>
        <v>1</v>
      </c>
      <c r="X39" s="44" t="n">
        <v>44868</v>
      </c>
      <c r="Y39" s="45" t="n">
        <f aca="false">X39</f>
        <v>44868</v>
      </c>
      <c r="Z39" s="46" t="s">
        <v>95</v>
      </c>
      <c r="AA39" s="46" t="n">
        <v>1</v>
      </c>
    </row>
    <row r="40" customFormat="false" ht="17.7" hidden="false" customHeight="false" outlineLevel="0" collapsed="false">
      <c r="A40" s="47" t="n">
        <v>1</v>
      </c>
      <c r="B40" s="48" t="n">
        <f aca="false">B39+1</f>
        <v>44318</v>
      </c>
      <c r="C40" s="24" t="n">
        <f aca="false">IF(AND(WEEKDAY(B40) &lt;=6,WEEKDAY(B40) &gt;1),1,0)</f>
        <v>0</v>
      </c>
      <c r="D40" s="19" t="n">
        <f aca="false">IF(ISNA(VLOOKUP(B40,$X$9:$AA$56,4,FALSE())),0,1)</f>
        <v>0</v>
      </c>
      <c r="E40" s="24" t="n">
        <f aca="false">C40*(1-D40)</f>
        <v>0</v>
      </c>
      <c r="F40" s="24" t="n">
        <f aca="false">$C$7*E40</f>
        <v>0</v>
      </c>
      <c r="G40" s="37" t="n">
        <v>0</v>
      </c>
      <c r="H40" s="19" t="n">
        <f aca="false">E40*(1-G40)*F40</f>
        <v>0</v>
      </c>
      <c r="I40" s="26" t="n">
        <f aca="false">H40+I39</f>
        <v>152</v>
      </c>
      <c r="J40" s="37"/>
      <c r="K40" s="26" t="n">
        <f aca="false">H40+J40+K39</f>
        <v>169</v>
      </c>
      <c r="L40" s="37" t="n">
        <v>0</v>
      </c>
      <c r="M40" s="38"/>
      <c r="N40" s="39" t="n">
        <f aca="false">IF(A40=1,(F40*(1-L40)+M40),H40)</f>
        <v>0</v>
      </c>
      <c r="O40" s="49"/>
      <c r="P40" s="41" t="n">
        <f aca="false">N40+P39</f>
        <v>204</v>
      </c>
      <c r="Q40" s="39" t="n">
        <f aca="false">K40-P40</f>
        <v>-35</v>
      </c>
      <c r="R40" s="42"/>
      <c r="S40" s="50" t="n">
        <f aca="false">G40+S39</f>
        <v>2</v>
      </c>
      <c r="T40" s="23" t="n">
        <f aca="false">IF(A40=1,L40,G40)</f>
        <v>0</v>
      </c>
      <c r="U40" s="24" t="n">
        <f aca="false">T40+U39</f>
        <v>1</v>
      </c>
      <c r="V40" s="23" t="n">
        <f aca="false">S40-U40</f>
        <v>1</v>
      </c>
      <c r="X40" s="44" t="n">
        <v>44888</v>
      </c>
      <c r="Y40" s="45" t="n">
        <f aca="false">X40</f>
        <v>44888</v>
      </c>
      <c r="Z40" s="46" t="s">
        <v>96</v>
      </c>
      <c r="AA40" s="46" t="n">
        <v>1</v>
      </c>
    </row>
    <row r="41" customFormat="false" ht="17.7" hidden="false" customHeight="false" outlineLevel="0" collapsed="false">
      <c r="A41" s="47" t="n">
        <v>1</v>
      </c>
      <c r="B41" s="48" t="n">
        <f aca="false">B40+1</f>
        <v>44319</v>
      </c>
      <c r="C41" s="24" t="n">
        <f aca="false">IF(AND(WEEKDAY(B41) &lt;=6,WEEKDAY(B41) &gt;1),1,0)</f>
        <v>1</v>
      </c>
      <c r="D41" s="19" t="n">
        <f aca="false">IF(ISNA(VLOOKUP(B41,$X$9:$AA$56,4,FALSE())),0,1)</f>
        <v>1</v>
      </c>
      <c r="E41" s="24" t="n">
        <f aca="false">C41*(1-D41)</f>
        <v>0</v>
      </c>
      <c r="F41" s="24" t="n">
        <f aca="false">$C$7*E41</f>
        <v>0</v>
      </c>
      <c r="G41" s="37" t="n">
        <v>0</v>
      </c>
      <c r="H41" s="19" t="n">
        <f aca="false">E41*(1-G41)*F41</f>
        <v>0</v>
      </c>
      <c r="I41" s="26" t="n">
        <f aca="false">H41+I40</f>
        <v>152</v>
      </c>
      <c r="J41" s="37"/>
      <c r="K41" s="26" t="n">
        <f aca="false">H41+J41+K40</f>
        <v>169</v>
      </c>
      <c r="L41" s="37" t="n">
        <v>0</v>
      </c>
      <c r="M41" s="38"/>
      <c r="N41" s="39" t="n">
        <f aca="false">IF(A41=1,(F41*(1-L41)+M41),H41)</f>
        <v>0</v>
      </c>
      <c r="O41" s="49"/>
      <c r="P41" s="41" t="n">
        <f aca="false">N41+P40</f>
        <v>204</v>
      </c>
      <c r="Q41" s="39" t="n">
        <f aca="false">K41-P41</f>
        <v>-35</v>
      </c>
      <c r="R41" s="42"/>
      <c r="S41" s="50" t="n">
        <f aca="false">G41+S40</f>
        <v>2</v>
      </c>
      <c r="T41" s="23" t="n">
        <f aca="false">IF(A41=1,L41,G41)</f>
        <v>0</v>
      </c>
      <c r="U41" s="24" t="n">
        <f aca="false">T41+U40</f>
        <v>1</v>
      </c>
      <c r="V41" s="23" t="n">
        <f aca="false">S41-U41</f>
        <v>1</v>
      </c>
      <c r="X41" s="44"/>
      <c r="Y41" s="45"/>
      <c r="Z41" s="46"/>
      <c r="AA41" s="46"/>
    </row>
    <row r="42" customFormat="false" ht="17.7" hidden="false" customHeight="false" outlineLevel="0" collapsed="false">
      <c r="A42" s="47" t="n">
        <v>1</v>
      </c>
      <c r="B42" s="48" t="n">
        <f aca="false">B41+1</f>
        <v>44320</v>
      </c>
      <c r="C42" s="24" t="n">
        <f aca="false">IF(AND(WEEKDAY(B42) &lt;=6,WEEKDAY(B42) &gt;1),1,0)</f>
        <v>1</v>
      </c>
      <c r="D42" s="19" t="n">
        <f aca="false">IF(ISNA(VLOOKUP(B42,$X$9:$AA$56,4,FALSE())),0,1)</f>
        <v>1</v>
      </c>
      <c r="E42" s="24" t="n">
        <f aca="false">C42*(1-D42)</f>
        <v>0</v>
      </c>
      <c r="F42" s="24" t="n">
        <f aca="false">$C$7*E42</f>
        <v>0</v>
      </c>
      <c r="G42" s="37" t="n">
        <v>0</v>
      </c>
      <c r="H42" s="19" t="n">
        <f aca="false">E42*(1-G42)*F42</f>
        <v>0</v>
      </c>
      <c r="I42" s="26" t="n">
        <f aca="false">H42+I41</f>
        <v>152</v>
      </c>
      <c r="J42" s="37"/>
      <c r="K42" s="26" t="n">
        <f aca="false">H42+J42+K41</f>
        <v>169</v>
      </c>
      <c r="L42" s="37" t="n">
        <v>0</v>
      </c>
      <c r="M42" s="38"/>
      <c r="N42" s="39" t="n">
        <f aca="false">IF(A42=1,(F42*(1-L42)+M42),H42)</f>
        <v>0</v>
      </c>
      <c r="O42" s="49"/>
      <c r="P42" s="41" t="n">
        <f aca="false">N42+P41</f>
        <v>204</v>
      </c>
      <c r="Q42" s="39" t="n">
        <f aca="false">K42-P42</f>
        <v>-35</v>
      </c>
      <c r="R42" s="42"/>
      <c r="S42" s="50" t="n">
        <f aca="false">G42+S41</f>
        <v>2</v>
      </c>
      <c r="T42" s="23" t="n">
        <f aca="false">IF(A42=1,L42,G42)</f>
        <v>0</v>
      </c>
      <c r="U42" s="24" t="n">
        <f aca="false">T42+U41</f>
        <v>1</v>
      </c>
      <c r="V42" s="23" t="n">
        <f aca="false">S42-U42</f>
        <v>1</v>
      </c>
      <c r="X42" s="44"/>
      <c r="Y42" s="46"/>
      <c r="Z42" s="46"/>
      <c r="AA42" s="46"/>
    </row>
    <row r="43" customFormat="false" ht="17.7" hidden="false" customHeight="false" outlineLevel="0" collapsed="false">
      <c r="A43" s="47" t="n">
        <v>1</v>
      </c>
      <c r="B43" s="48" t="n">
        <f aca="false">B42+1</f>
        <v>44321</v>
      </c>
      <c r="C43" s="24" t="n">
        <f aca="false">IF(AND(WEEKDAY(B43) &lt;=6,WEEKDAY(B43) &gt;1),1,0)</f>
        <v>1</v>
      </c>
      <c r="D43" s="19" t="n">
        <f aca="false">IF(ISNA(VLOOKUP(B43,$X$9:$AA$56,4,FALSE())),0,1)</f>
        <v>1</v>
      </c>
      <c r="E43" s="24" t="n">
        <f aca="false">C43*(1-D43)</f>
        <v>0</v>
      </c>
      <c r="F43" s="24" t="n">
        <f aca="false">$C$7*E43</f>
        <v>0</v>
      </c>
      <c r="G43" s="37" t="n">
        <v>0</v>
      </c>
      <c r="H43" s="19" t="n">
        <f aca="false">E43*(1-G43)*F43</f>
        <v>0</v>
      </c>
      <c r="I43" s="26" t="n">
        <f aca="false">H43+I42</f>
        <v>152</v>
      </c>
      <c r="J43" s="37"/>
      <c r="K43" s="26" t="n">
        <f aca="false">H43+J43+K42</f>
        <v>169</v>
      </c>
      <c r="L43" s="37" t="n">
        <v>0</v>
      </c>
      <c r="M43" s="38"/>
      <c r="N43" s="39" t="n">
        <f aca="false">IF(A43=1,(F43*(1-L43)+M43),H43)</f>
        <v>0</v>
      </c>
      <c r="O43" s="49"/>
      <c r="P43" s="41" t="n">
        <f aca="false">N43+P42</f>
        <v>204</v>
      </c>
      <c r="Q43" s="39" t="n">
        <f aca="false">K43-P43</f>
        <v>-35</v>
      </c>
      <c r="R43" s="42"/>
      <c r="S43" s="50" t="n">
        <f aca="false">G43+S42</f>
        <v>2</v>
      </c>
      <c r="T43" s="23" t="n">
        <f aca="false">IF(A43=1,L43,G43)</f>
        <v>0</v>
      </c>
      <c r="U43" s="24" t="n">
        <f aca="false">T43+U42</f>
        <v>1</v>
      </c>
      <c r="V43" s="23" t="n">
        <f aca="false">S43-U43</f>
        <v>1</v>
      </c>
      <c r="X43" s="44"/>
      <c r="Y43" s="46"/>
      <c r="Z43" s="46"/>
      <c r="AA43" s="46"/>
    </row>
    <row r="44" customFormat="false" ht="17.7" hidden="false" customHeight="false" outlineLevel="0" collapsed="false">
      <c r="A44" s="47" t="n">
        <v>1</v>
      </c>
      <c r="B44" s="48" t="n">
        <f aca="false">B43+1</f>
        <v>44322</v>
      </c>
      <c r="C44" s="24" t="n">
        <f aca="false">IF(AND(WEEKDAY(B44) &lt;=6,WEEKDAY(B44) &gt;1),1,0)</f>
        <v>1</v>
      </c>
      <c r="D44" s="19" t="n">
        <f aca="false">IF(ISNA(VLOOKUP(B44,$X$9:$AA$56,4,FALSE())),0,1)</f>
        <v>0</v>
      </c>
      <c r="E44" s="24" t="n">
        <f aca="false">C44*(1-D44)</f>
        <v>1</v>
      </c>
      <c r="F44" s="24" t="n">
        <f aca="false">$C$7*E44</f>
        <v>8</v>
      </c>
      <c r="G44" s="37" t="n">
        <v>0</v>
      </c>
      <c r="H44" s="19" t="n">
        <f aca="false">E44*(1-G44)*F44</f>
        <v>8</v>
      </c>
      <c r="I44" s="26" t="n">
        <f aca="false">H44+I43</f>
        <v>160</v>
      </c>
      <c r="J44" s="37"/>
      <c r="K44" s="26" t="n">
        <f aca="false">H44+J44+K43</f>
        <v>177</v>
      </c>
      <c r="L44" s="37" t="n">
        <v>0</v>
      </c>
      <c r="M44" s="38"/>
      <c r="N44" s="39" t="n">
        <f aca="false">IF(A44=1,(F44*(1-L44)+M44),H44)</f>
        <v>8</v>
      </c>
      <c r="O44" s="49"/>
      <c r="P44" s="41" t="n">
        <f aca="false">N44+P43</f>
        <v>212</v>
      </c>
      <c r="Q44" s="39" t="n">
        <f aca="false">K44-P44</f>
        <v>-35</v>
      </c>
      <c r="R44" s="42"/>
      <c r="S44" s="50" t="n">
        <f aca="false">G44+S43</f>
        <v>2</v>
      </c>
      <c r="T44" s="23" t="n">
        <f aca="false">IF(A44=1,L44,G44)</f>
        <v>0</v>
      </c>
      <c r="U44" s="24" t="n">
        <f aca="false">T44+U43</f>
        <v>1</v>
      </c>
      <c r="V44" s="23" t="n">
        <f aca="false">S44-U44</f>
        <v>1</v>
      </c>
      <c r="X44" s="56"/>
      <c r="Y44" s="57"/>
      <c r="Z44" s="57"/>
      <c r="AA44" s="57"/>
    </row>
    <row r="45" customFormat="false" ht="17.7" hidden="false" customHeight="false" outlineLevel="0" collapsed="false">
      <c r="A45" s="47" t="n">
        <v>1</v>
      </c>
      <c r="B45" s="48" t="n">
        <f aca="false">B44+1</f>
        <v>44323</v>
      </c>
      <c r="C45" s="24" t="n">
        <f aca="false">IF(AND(WEEKDAY(B45) &lt;=6,WEEKDAY(B45) &gt;1),1,0)</f>
        <v>1</v>
      </c>
      <c r="D45" s="19" t="n">
        <f aca="false">IF(ISNA(VLOOKUP(B45,$X$9:$AA$56,4,FALSE())),0,1)</f>
        <v>0</v>
      </c>
      <c r="E45" s="24" t="n">
        <f aca="false">C45*(1-D45)</f>
        <v>1</v>
      </c>
      <c r="F45" s="24" t="n">
        <f aca="false">$C$7*E45</f>
        <v>8</v>
      </c>
      <c r="G45" s="37" t="n">
        <v>0</v>
      </c>
      <c r="H45" s="19" t="n">
        <f aca="false">E45*(1-G45)*F45</f>
        <v>8</v>
      </c>
      <c r="I45" s="26" t="n">
        <f aca="false">H45+I44</f>
        <v>168</v>
      </c>
      <c r="J45" s="37"/>
      <c r="K45" s="26" t="n">
        <f aca="false">H45+J45+K44</f>
        <v>185</v>
      </c>
      <c r="L45" s="37" t="n">
        <v>0</v>
      </c>
      <c r="M45" s="38"/>
      <c r="N45" s="39" t="n">
        <f aca="false">IF(A45=1,(F45*(1-L45)+M45),H45)</f>
        <v>8</v>
      </c>
      <c r="O45" s="49"/>
      <c r="P45" s="41" t="n">
        <f aca="false">N45+P44</f>
        <v>220</v>
      </c>
      <c r="Q45" s="39" t="n">
        <f aca="false">K45-P45</f>
        <v>-35</v>
      </c>
      <c r="R45" s="42"/>
      <c r="S45" s="50" t="n">
        <f aca="false">G45+S44</f>
        <v>2</v>
      </c>
      <c r="T45" s="23" t="n">
        <f aca="false">IF(A45=1,L45,G45)</f>
        <v>0</v>
      </c>
      <c r="U45" s="24" t="n">
        <f aca="false">T45+U44</f>
        <v>1</v>
      </c>
      <c r="V45" s="23" t="n">
        <f aca="false">S45-U45</f>
        <v>1</v>
      </c>
      <c r="X45" s="56"/>
      <c r="Y45" s="57"/>
      <c r="Z45" s="57"/>
      <c r="AA45" s="57"/>
    </row>
    <row r="46" customFormat="false" ht="17.7" hidden="false" customHeight="false" outlineLevel="0" collapsed="false">
      <c r="A46" s="47" t="n">
        <v>1</v>
      </c>
      <c r="B46" s="48" t="n">
        <f aca="false">B45+1</f>
        <v>44324</v>
      </c>
      <c r="C46" s="24" t="n">
        <f aca="false">IF(AND(WEEKDAY(B46) &lt;=6,WEEKDAY(B46) &gt;1),1,0)</f>
        <v>0</v>
      </c>
      <c r="D46" s="19" t="n">
        <f aca="false">IF(ISNA(VLOOKUP(B46,$X$9:$AA$56,4,FALSE())),0,1)</f>
        <v>0</v>
      </c>
      <c r="E46" s="24" t="n">
        <f aca="false">C46*(1-D46)</f>
        <v>0</v>
      </c>
      <c r="F46" s="24" t="n">
        <f aca="false">$C$7*E46</f>
        <v>0</v>
      </c>
      <c r="G46" s="37" t="n">
        <v>0</v>
      </c>
      <c r="H46" s="19" t="n">
        <f aca="false">E46*(1-G46)*F46</f>
        <v>0</v>
      </c>
      <c r="I46" s="26" t="n">
        <f aca="false">H46+I45</f>
        <v>168</v>
      </c>
      <c r="J46" s="37"/>
      <c r="K46" s="26" t="n">
        <f aca="false">H46+J46+K45</f>
        <v>185</v>
      </c>
      <c r="L46" s="37" t="n">
        <v>0</v>
      </c>
      <c r="M46" s="38"/>
      <c r="N46" s="39" t="n">
        <f aca="false">IF(A46=1,(F46*(1-L46)+M46),H46)</f>
        <v>0</v>
      </c>
      <c r="O46" s="49"/>
      <c r="P46" s="41" t="n">
        <f aca="false">N46+P45</f>
        <v>220</v>
      </c>
      <c r="Q46" s="39" t="n">
        <f aca="false">K46-P46</f>
        <v>-35</v>
      </c>
      <c r="R46" s="42"/>
      <c r="S46" s="50" t="n">
        <f aca="false">G46+S45</f>
        <v>2</v>
      </c>
      <c r="T46" s="23" t="n">
        <f aca="false">IF(A46=1,L46,G46)</f>
        <v>0</v>
      </c>
      <c r="U46" s="24" t="n">
        <f aca="false">T46+U45</f>
        <v>1</v>
      </c>
      <c r="V46" s="23" t="n">
        <f aca="false">S46-U46</f>
        <v>1</v>
      </c>
      <c r="X46" s="56"/>
      <c r="Y46" s="57"/>
      <c r="Z46" s="57"/>
      <c r="AA46" s="57"/>
    </row>
    <row r="47" customFormat="false" ht="17.7" hidden="false" customHeight="false" outlineLevel="0" collapsed="false">
      <c r="A47" s="47" t="n">
        <v>1</v>
      </c>
      <c r="B47" s="48" t="n">
        <f aca="false">B46+1</f>
        <v>44325</v>
      </c>
      <c r="C47" s="24" t="n">
        <f aca="false">IF(AND(WEEKDAY(B47) &lt;=6,WEEKDAY(B47) &gt;1),1,0)</f>
        <v>0</v>
      </c>
      <c r="D47" s="19" t="n">
        <f aca="false">IF(ISNA(VLOOKUP(B47,$X$9:$AA$56,4,FALSE())),0,1)</f>
        <v>0</v>
      </c>
      <c r="E47" s="24" t="n">
        <f aca="false">C47*(1-D47)</f>
        <v>0</v>
      </c>
      <c r="F47" s="24" t="n">
        <f aca="false">$C$7*E47</f>
        <v>0</v>
      </c>
      <c r="G47" s="37" t="n">
        <v>0</v>
      </c>
      <c r="H47" s="19" t="n">
        <f aca="false">E47*(1-G47)*F47</f>
        <v>0</v>
      </c>
      <c r="I47" s="26" t="n">
        <f aca="false">H47+I46</f>
        <v>168</v>
      </c>
      <c r="J47" s="37"/>
      <c r="K47" s="26" t="n">
        <f aca="false">H47+J47+K46</f>
        <v>185</v>
      </c>
      <c r="L47" s="37" t="n">
        <v>0</v>
      </c>
      <c r="M47" s="38"/>
      <c r="N47" s="39" t="n">
        <f aca="false">IF(A47=1,(F47*(1-L47)+M47),H47)</f>
        <v>0</v>
      </c>
      <c r="O47" s="49"/>
      <c r="P47" s="41" t="n">
        <f aca="false">N47+P46</f>
        <v>220</v>
      </c>
      <c r="Q47" s="39" t="n">
        <f aca="false">K47-P47</f>
        <v>-35</v>
      </c>
      <c r="R47" s="42"/>
      <c r="S47" s="50" t="n">
        <f aca="false">G47+S46</f>
        <v>2</v>
      </c>
      <c r="T47" s="23" t="n">
        <f aca="false">IF(A47=1,L47,G47)</f>
        <v>0</v>
      </c>
      <c r="U47" s="24" t="n">
        <f aca="false">T47+U46</f>
        <v>1</v>
      </c>
      <c r="V47" s="23" t="n">
        <f aca="false">S47-U47</f>
        <v>1</v>
      </c>
      <c r="X47" s="56"/>
      <c r="Y47" s="57"/>
      <c r="Z47" s="57"/>
      <c r="AA47" s="57"/>
    </row>
    <row r="48" customFormat="false" ht="17.7" hidden="false" customHeight="false" outlineLevel="0" collapsed="false">
      <c r="A48" s="47" t="n">
        <v>1</v>
      </c>
      <c r="B48" s="48" t="n">
        <f aca="false">B47+1</f>
        <v>44326</v>
      </c>
      <c r="C48" s="24" t="n">
        <f aca="false">IF(AND(WEEKDAY(B48) &lt;=6,WEEKDAY(B48) &gt;1),1,0)</f>
        <v>1</v>
      </c>
      <c r="D48" s="19" t="n">
        <f aca="false">IF(ISNA(VLOOKUP(B48,$X$9:$AA$56,4,FALSE())),0,1)</f>
        <v>0</v>
      </c>
      <c r="E48" s="24" t="n">
        <f aca="false">C48*(1-D48)</f>
        <v>1</v>
      </c>
      <c r="F48" s="24" t="n">
        <f aca="false">$C$7*E48</f>
        <v>8</v>
      </c>
      <c r="G48" s="37" t="n">
        <v>0</v>
      </c>
      <c r="H48" s="19" t="n">
        <f aca="false">E48*(1-G48)*F48</f>
        <v>8</v>
      </c>
      <c r="I48" s="26" t="n">
        <f aca="false">H48+I47</f>
        <v>176</v>
      </c>
      <c r="J48" s="37"/>
      <c r="K48" s="26" t="n">
        <f aca="false">H48+J48+K47</f>
        <v>193</v>
      </c>
      <c r="L48" s="37" t="n">
        <v>0</v>
      </c>
      <c r="M48" s="38"/>
      <c r="N48" s="39" t="n">
        <f aca="false">IF(A48=1,(F48*(1-L48)+M48),H48)</f>
        <v>8</v>
      </c>
      <c r="O48" s="49"/>
      <c r="P48" s="41" t="n">
        <f aca="false">N48+P47</f>
        <v>228</v>
      </c>
      <c r="Q48" s="39" t="n">
        <f aca="false">K48-P48</f>
        <v>-35</v>
      </c>
      <c r="R48" s="42"/>
      <c r="S48" s="50" t="n">
        <f aca="false">G48+S47</f>
        <v>2</v>
      </c>
      <c r="T48" s="23" t="n">
        <f aca="false">IF(A48=1,L48,G48)</f>
        <v>0</v>
      </c>
      <c r="U48" s="24" t="n">
        <f aca="false">T48+U47</f>
        <v>1</v>
      </c>
      <c r="V48" s="23" t="n">
        <f aca="false">S48-U48</f>
        <v>1</v>
      </c>
      <c r="X48" s="56"/>
      <c r="Y48" s="57"/>
      <c r="Z48" s="57"/>
      <c r="AA48" s="57"/>
    </row>
    <row r="49" customFormat="false" ht="17.7" hidden="false" customHeight="false" outlineLevel="0" collapsed="false">
      <c r="A49" s="47" t="n">
        <v>1</v>
      </c>
      <c r="B49" s="48" t="n">
        <f aca="false">B48+1</f>
        <v>44327</v>
      </c>
      <c r="C49" s="24" t="n">
        <f aca="false">IF(AND(WEEKDAY(B49) &lt;=6,WEEKDAY(B49) &gt;1),1,0)</f>
        <v>1</v>
      </c>
      <c r="D49" s="19" t="n">
        <f aca="false">IF(ISNA(VLOOKUP(B49,$X$9:$AA$56,4,FALSE())),0,1)</f>
        <v>0</v>
      </c>
      <c r="E49" s="24" t="n">
        <f aca="false">C49*(1-D49)</f>
        <v>1</v>
      </c>
      <c r="F49" s="24" t="n">
        <f aca="false">$C$7*E49</f>
        <v>8</v>
      </c>
      <c r="G49" s="37" t="n">
        <v>0</v>
      </c>
      <c r="H49" s="19" t="n">
        <f aca="false">E49*(1-G49)*F49</f>
        <v>8</v>
      </c>
      <c r="I49" s="26" t="n">
        <f aca="false">H49+I48</f>
        <v>184</v>
      </c>
      <c r="J49" s="37"/>
      <c r="K49" s="26" t="n">
        <f aca="false">H49+J49+K48</f>
        <v>201</v>
      </c>
      <c r="L49" s="37" t="n">
        <v>0</v>
      </c>
      <c r="M49" s="38"/>
      <c r="N49" s="39" t="n">
        <f aca="false">IF(A49=1,(F49*(1-L49)+M49),H49)</f>
        <v>8</v>
      </c>
      <c r="O49" s="49"/>
      <c r="P49" s="41" t="n">
        <f aca="false">N49+P48</f>
        <v>236</v>
      </c>
      <c r="Q49" s="39" t="n">
        <f aca="false">K49-P49</f>
        <v>-35</v>
      </c>
      <c r="R49" s="42"/>
      <c r="S49" s="50" t="n">
        <f aca="false">G49+S48</f>
        <v>2</v>
      </c>
      <c r="T49" s="23" t="n">
        <f aca="false">IF(A49=1,L49,G49)</f>
        <v>0</v>
      </c>
      <c r="U49" s="24" t="n">
        <f aca="false">T49+U48</f>
        <v>1</v>
      </c>
      <c r="V49" s="23" t="n">
        <f aca="false">S49-U49</f>
        <v>1</v>
      </c>
      <c r="X49" s="56"/>
      <c r="Y49" s="57"/>
      <c r="Z49" s="57"/>
      <c r="AA49" s="57"/>
    </row>
    <row r="50" customFormat="false" ht="17.7" hidden="false" customHeight="false" outlineLevel="0" collapsed="false">
      <c r="A50" s="47" t="n">
        <v>1</v>
      </c>
      <c r="B50" s="48" t="n">
        <f aca="false">B49+1</f>
        <v>44328</v>
      </c>
      <c r="C50" s="24" t="n">
        <f aca="false">IF(AND(WEEKDAY(B50) &lt;=6,WEEKDAY(B50) &gt;1),1,0)</f>
        <v>1</v>
      </c>
      <c r="D50" s="19" t="n">
        <f aca="false">IF(ISNA(VLOOKUP(B50,$X$9:$AA$56,4,FALSE())),0,1)</f>
        <v>0</v>
      </c>
      <c r="E50" s="24" t="n">
        <f aca="false">C50*(1-D50)</f>
        <v>1</v>
      </c>
      <c r="F50" s="24" t="n">
        <f aca="false">$C$7*E50</f>
        <v>8</v>
      </c>
      <c r="G50" s="37" t="n">
        <v>0</v>
      </c>
      <c r="H50" s="19" t="n">
        <f aca="false">E50*(1-G50)*F50</f>
        <v>8</v>
      </c>
      <c r="I50" s="26" t="n">
        <f aca="false">H50+I49</f>
        <v>192</v>
      </c>
      <c r="J50" s="37"/>
      <c r="K50" s="26" t="n">
        <f aca="false">H50+J50+K49</f>
        <v>209</v>
      </c>
      <c r="L50" s="37" t="n">
        <v>0</v>
      </c>
      <c r="M50" s="38"/>
      <c r="N50" s="39" t="n">
        <f aca="false">IF(A50=1,(F50*(1-L50)+M50),H50)</f>
        <v>8</v>
      </c>
      <c r="O50" s="49"/>
      <c r="P50" s="41" t="n">
        <f aca="false">N50+P49</f>
        <v>244</v>
      </c>
      <c r="Q50" s="39" t="n">
        <f aca="false">K50-P50</f>
        <v>-35</v>
      </c>
      <c r="R50" s="42"/>
      <c r="S50" s="50" t="n">
        <f aca="false">G50+S49</f>
        <v>2</v>
      </c>
      <c r="T50" s="23" t="n">
        <f aca="false">IF(A50=1,L50,G50)</f>
        <v>0</v>
      </c>
      <c r="U50" s="24" t="n">
        <f aca="false">T50+U49</f>
        <v>1</v>
      </c>
      <c r="V50" s="23" t="n">
        <f aca="false">S50-U50</f>
        <v>1</v>
      </c>
      <c r="X50" s="56"/>
      <c r="Y50" s="57"/>
      <c r="Z50" s="57"/>
      <c r="AA50" s="57"/>
    </row>
    <row r="51" customFormat="false" ht="17.7" hidden="false" customHeight="false" outlineLevel="0" collapsed="false">
      <c r="A51" s="47" t="n">
        <v>1</v>
      </c>
      <c r="B51" s="48" t="n">
        <f aca="false">B50+1</f>
        <v>44329</v>
      </c>
      <c r="C51" s="24" t="n">
        <f aca="false">IF(AND(WEEKDAY(B51) &lt;=6,WEEKDAY(B51) &gt;1),1,0)</f>
        <v>1</v>
      </c>
      <c r="D51" s="19" t="n">
        <f aca="false">IF(ISNA(VLOOKUP(B51,$X$9:$AA$56,4,FALSE())),0,1)</f>
        <v>0</v>
      </c>
      <c r="E51" s="24" t="n">
        <f aca="false">C51*(1-D51)</f>
        <v>1</v>
      </c>
      <c r="F51" s="24" t="n">
        <f aca="false">$C$7*E51</f>
        <v>8</v>
      </c>
      <c r="G51" s="37" t="n">
        <v>0</v>
      </c>
      <c r="H51" s="19" t="n">
        <f aca="false">E51*(1-G51)*F51</f>
        <v>8</v>
      </c>
      <c r="I51" s="26" t="n">
        <f aca="false">H51+I50</f>
        <v>200</v>
      </c>
      <c r="J51" s="37"/>
      <c r="K51" s="26" t="n">
        <f aca="false">H51+J51+K50</f>
        <v>217</v>
      </c>
      <c r="L51" s="37" t="n">
        <v>0</v>
      </c>
      <c r="M51" s="38"/>
      <c r="N51" s="39" t="n">
        <f aca="false">IF(A51=1,(F51*(1-L51)+M51),H51)</f>
        <v>8</v>
      </c>
      <c r="O51" s="49"/>
      <c r="P51" s="41" t="n">
        <f aca="false">N51+P50</f>
        <v>252</v>
      </c>
      <c r="Q51" s="39" t="n">
        <f aca="false">K51-P51</f>
        <v>-35</v>
      </c>
      <c r="R51" s="42"/>
      <c r="S51" s="50" t="n">
        <f aca="false">G51+S50</f>
        <v>2</v>
      </c>
      <c r="T51" s="23" t="n">
        <f aca="false">IF(A51=1,L51,G51)</f>
        <v>0</v>
      </c>
      <c r="U51" s="24" t="n">
        <f aca="false">T51+U50</f>
        <v>1</v>
      </c>
      <c r="V51" s="23" t="n">
        <f aca="false">S51-U51</f>
        <v>1</v>
      </c>
      <c r="X51" s="56"/>
      <c r="Y51" s="57"/>
      <c r="Z51" s="57"/>
      <c r="AA51" s="57"/>
    </row>
    <row r="52" customFormat="false" ht="17.7" hidden="false" customHeight="false" outlineLevel="0" collapsed="false">
      <c r="A52" s="47" t="n">
        <v>1</v>
      </c>
      <c r="B52" s="48" t="n">
        <f aca="false">B51+1</f>
        <v>44330</v>
      </c>
      <c r="C52" s="24" t="n">
        <f aca="false">IF(AND(WEEKDAY(B52) &lt;=6,WEEKDAY(B52) &gt;1),1,0)</f>
        <v>1</v>
      </c>
      <c r="D52" s="19" t="n">
        <f aca="false">IF(ISNA(VLOOKUP(B52,$X$9:$AA$56,4,FALSE())),0,1)</f>
        <v>0</v>
      </c>
      <c r="E52" s="24" t="n">
        <f aca="false">C52*(1-D52)</f>
        <v>1</v>
      </c>
      <c r="F52" s="24" t="n">
        <f aca="false">$C$7*E52</f>
        <v>8</v>
      </c>
      <c r="G52" s="37" t="n">
        <v>0</v>
      </c>
      <c r="H52" s="19" t="n">
        <f aca="false">E52*(1-G52)*F52</f>
        <v>8</v>
      </c>
      <c r="I52" s="26" t="n">
        <f aca="false">H52+I51</f>
        <v>208</v>
      </c>
      <c r="J52" s="37"/>
      <c r="K52" s="26" t="n">
        <f aca="false">H52+J52+K51</f>
        <v>225</v>
      </c>
      <c r="L52" s="37" t="n">
        <v>0</v>
      </c>
      <c r="M52" s="38"/>
      <c r="N52" s="39" t="n">
        <f aca="false">IF(A52=1,(F52*(1-L52)+M52),H52)</f>
        <v>8</v>
      </c>
      <c r="O52" s="49"/>
      <c r="P52" s="41" t="n">
        <f aca="false">N52+P51</f>
        <v>260</v>
      </c>
      <c r="Q52" s="39" t="n">
        <f aca="false">K52-P52</f>
        <v>-35</v>
      </c>
      <c r="R52" s="42"/>
      <c r="S52" s="50" t="n">
        <f aca="false">G52+S51</f>
        <v>2</v>
      </c>
      <c r="T52" s="23" t="n">
        <f aca="false">IF(A52=1,L52,G52)</f>
        <v>0</v>
      </c>
      <c r="U52" s="24" t="n">
        <f aca="false">T52+U51</f>
        <v>1</v>
      </c>
      <c r="V52" s="23" t="n">
        <f aca="false">S52-U52</f>
        <v>1</v>
      </c>
      <c r="X52" s="56"/>
      <c r="Y52" s="57"/>
      <c r="Z52" s="57"/>
      <c r="AA52" s="57"/>
    </row>
    <row r="53" customFormat="false" ht="17.7" hidden="false" customHeight="false" outlineLevel="0" collapsed="false">
      <c r="A53" s="47" t="n">
        <v>1</v>
      </c>
      <c r="B53" s="48" t="n">
        <f aca="false">B52+1</f>
        <v>44331</v>
      </c>
      <c r="C53" s="24" t="n">
        <f aca="false">IF(AND(WEEKDAY(B53) &lt;=6,WEEKDAY(B53) &gt;1),1,0)</f>
        <v>0</v>
      </c>
      <c r="D53" s="19" t="n">
        <f aca="false">IF(ISNA(VLOOKUP(B53,$X$9:$AA$56,4,FALSE())),0,1)</f>
        <v>0</v>
      </c>
      <c r="E53" s="24" t="n">
        <f aca="false">C53*(1-D53)</f>
        <v>0</v>
      </c>
      <c r="F53" s="24" t="n">
        <f aca="false">$C$7*E53</f>
        <v>0</v>
      </c>
      <c r="G53" s="37" t="n">
        <v>0</v>
      </c>
      <c r="H53" s="19" t="n">
        <f aca="false">E53*(1-G53)*F53</f>
        <v>0</v>
      </c>
      <c r="I53" s="26" t="n">
        <f aca="false">H53+I52</f>
        <v>208</v>
      </c>
      <c r="J53" s="37"/>
      <c r="K53" s="26" t="n">
        <f aca="false">H53+J53+K52</f>
        <v>225</v>
      </c>
      <c r="L53" s="37" t="n">
        <v>0</v>
      </c>
      <c r="M53" s="38"/>
      <c r="N53" s="39" t="n">
        <f aca="false">IF(A53=1,(F53*(1-L53)+M53),H53)</f>
        <v>0</v>
      </c>
      <c r="O53" s="49"/>
      <c r="P53" s="41" t="n">
        <f aca="false">N53+P52</f>
        <v>260</v>
      </c>
      <c r="Q53" s="39" t="n">
        <f aca="false">K53-P53</f>
        <v>-35</v>
      </c>
      <c r="R53" s="42"/>
      <c r="S53" s="50" t="n">
        <f aca="false">G53+S52</f>
        <v>2</v>
      </c>
      <c r="T53" s="23" t="n">
        <f aca="false">IF(A53=1,L53,G53)</f>
        <v>0</v>
      </c>
      <c r="U53" s="24" t="n">
        <f aca="false">T53+U52</f>
        <v>1</v>
      </c>
      <c r="V53" s="23" t="n">
        <f aca="false">S53-U53</f>
        <v>1</v>
      </c>
      <c r="X53" s="56"/>
      <c r="Y53" s="57"/>
      <c r="Z53" s="57"/>
      <c r="AA53" s="57"/>
    </row>
    <row r="54" customFormat="false" ht="17.7" hidden="false" customHeight="false" outlineLevel="0" collapsed="false">
      <c r="A54" s="47" t="n">
        <v>1</v>
      </c>
      <c r="B54" s="48" t="n">
        <f aca="false">B53+1</f>
        <v>44332</v>
      </c>
      <c r="C54" s="24" t="n">
        <f aca="false">IF(AND(WEEKDAY(B54) &lt;=6,WEEKDAY(B54) &gt;1),1,0)</f>
        <v>0</v>
      </c>
      <c r="D54" s="19" t="n">
        <f aca="false">IF(ISNA(VLOOKUP(B54,$X$9:$AA$56,4,FALSE())),0,1)</f>
        <v>0</v>
      </c>
      <c r="E54" s="24" t="n">
        <f aca="false">C54*(1-D54)</f>
        <v>0</v>
      </c>
      <c r="F54" s="24" t="n">
        <f aca="false">$C$7*E54</f>
        <v>0</v>
      </c>
      <c r="G54" s="37" t="n">
        <v>0</v>
      </c>
      <c r="H54" s="19" t="n">
        <f aca="false">E54*(1-G54)*F54</f>
        <v>0</v>
      </c>
      <c r="I54" s="26" t="n">
        <f aca="false">H54+I53</f>
        <v>208</v>
      </c>
      <c r="J54" s="37"/>
      <c r="K54" s="26" t="n">
        <f aca="false">H54+J54+K53</f>
        <v>225</v>
      </c>
      <c r="L54" s="37" t="n">
        <v>0</v>
      </c>
      <c r="M54" s="38"/>
      <c r="N54" s="39" t="n">
        <f aca="false">IF(A54=1,(F54*(1-L54)+M54),H54)</f>
        <v>0</v>
      </c>
      <c r="O54" s="49"/>
      <c r="P54" s="41" t="n">
        <f aca="false">N54+P53</f>
        <v>260</v>
      </c>
      <c r="Q54" s="39" t="n">
        <f aca="false">K54-P54</f>
        <v>-35</v>
      </c>
      <c r="R54" s="42"/>
      <c r="S54" s="50" t="n">
        <f aca="false">G54+S53</f>
        <v>2</v>
      </c>
      <c r="T54" s="23" t="n">
        <f aca="false">IF(A54=1,L54,G54)</f>
        <v>0</v>
      </c>
      <c r="U54" s="24" t="n">
        <f aca="false">T54+U53</f>
        <v>1</v>
      </c>
      <c r="V54" s="23" t="n">
        <f aca="false">S54-U54</f>
        <v>1</v>
      </c>
      <c r="X54" s="56"/>
      <c r="Y54" s="57"/>
      <c r="Z54" s="57"/>
      <c r="AA54" s="57"/>
    </row>
    <row r="55" customFormat="false" ht="17.7" hidden="false" customHeight="false" outlineLevel="0" collapsed="false">
      <c r="A55" s="47" t="n">
        <v>1</v>
      </c>
      <c r="B55" s="48" t="n">
        <f aca="false">B54+1</f>
        <v>44333</v>
      </c>
      <c r="C55" s="24" t="n">
        <f aca="false">IF(AND(WEEKDAY(B55) &lt;=6,WEEKDAY(B55) &gt;1),1,0)</f>
        <v>1</v>
      </c>
      <c r="D55" s="19" t="n">
        <f aca="false">IF(ISNA(VLOOKUP(B55,$X$9:$AA$56,4,FALSE())),0,1)</f>
        <v>0</v>
      </c>
      <c r="E55" s="24" t="n">
        <f aca="false">C55*(1-D55)</f>
        <v>1</v>
      </c>
      <c r="F55" s="24" t="n">
        <f aca="false">$C$7*E55</f>
        <v>8</v>
      </c>
      <c r="G55" s="37" t="n">
        <v>0</v>
      </c>
      <c r="H55" s="19" t="n">
        <f aca="false">E55*(1-G55)*F55</f>
        <v>8</v>
      </c>
      <c r="I55" s="26" t="n">
        <f aca="false">H55+I54</f>
        <v>216</v>
      </c>
      <c r="J55" s="37"/>
      <c r="K55" s="26" t="n">
        <f aca="false">H55+J55+K54</f>
        <v>233</v>
      </c>
      <c r="L55" s="37" t="n">
        <v>0</v>
      </c>
      <c r="M55" s="38"/>
      <c r="N55" s="39" t="n">
        <f aca="false">IF(A55=1,(F55*(1-L55)+M55),H55)</f>
        <v>8</v>
      </c>
      <c r="O55" s="49"/>
      <c r="P55" s="41" t="n">
        <f aca="false">N55+P54</f>
        <v>268</v>
      </c>
      <c r="Q55" s="39" t="n">
        <f aca="false">K55-P55</f>
        <v>-35</v>
      </c>
      <c r="R55" s="42"/>
      <c r="S55" s="50" t="n">
        <f aca="false">G55+S54</f>
        <v>2</v>
      </c>
      <c r="T55" s="23" t="n">
        <f aca="false">IF(A55=1,L55,G55)</f>
        <v>0</v>
      </c>
      <c r="U55" s="24" t="n">
        <f aca="false">T55+U54</f>
        <v>1</v>
      </c>
      <c r="V55" s="23" t="n">
        <f aca="false">S55-U55</f>
        <v>1</v>
      </c>
      <c r="X55" s="56"/>
      <c r="Y55" s="57"/>
      <c r="Z55" s="57"/>
      <c r="AA55" s="57"/>
    </row>
    <row r="56" customFormat="false" ht="17.7" hidden="false" customHeight="false" outlineLevel="0" collapsed="false">
      <c r="A56" s="47" t="n">
        <v>1</v>
      </c>
      <c r="B56" s="48" t="n">
        <f aca="false">B55+1</f>
        <v>44334</v>
      </c>
      <c r="C56" s="24" t="n">
        <f aca="false">IF(AND(WEEKDAY(B56) &lt;=6,WEEKDAY(B56) &gt;1),1,0)</f>
        <v>1</v>
      </c>
      <c r="D56" s="19" t="n">
        <f aca="false">IF(ISNA(VLOOKUP(B56,$X$9:$AA$56,4,FALSE())),0,1)</f>
        <v>0</v>
      </c>
      <c r="E56" s="24" t="n">
        <f aca="false">C56*(1-D56)</f>
        <v>1</v>
      </c>
      <c r="F56" s="24" t="n">
        <f aca="false">$C$7*E56</f>
        <v>8</v>
      </c>
      <c r="G56" s="37" t="n">
        <v>0</v>
      </c>
      <c r="H56" s="19" t="n">
        <f aca="false">E56*(1-G56)*F56</f>
        <v>8</v>
      </c>
      <c r="I56" s="26" t="n">
        <f aca="false">H56+I55</f>
        <v>224</v>
      </c>
      <c r="J56" s="37"/>
      <c r="K56" s="26" t="n">
        <f aca="false">H56+J56+K55</f>
        <v>241</v>
      </c>
      <c r="L56" s="37" t="n">
        <v>0</v>
      </c>
      <c r="M56" s="38"/>
      <c r="N56" s="39" t="n">
        <f aca="false">IF(A56=1,(F56*(1-L56)+M56),H56)</f>
        <v>8</v>
      </c>
      <c r="O56" s="49"/>
      <c r="P56" s="41" t="n">
        <f aca="false">N56+P55</f>
        <v>276</v>
      </c>
      <c r="Q56" s="39" t="n">
        <f aca="false">K56-P56</f>
        <v>-35</v>
      </c>
      <c r="R56" s="42"/>
      <c r="S56" s="50" t="n">
        <f aca="false">G56+S55</f>
        <v>2</v>
      </c>
      <c r="T56" s="23" t="n">
        <f aca="false">IF(A56=1,L56,G56)</f>
        <v>0</v>
      </c>
      <c r="U56" s="24" t="n">
        <f aca="false">T56+U55</f>
        <v>1</v>
      </c>
      <c r="V56" s="23" t="n">
        <f aca="false">S56-U56</f>
        <v>1</v>
      </c>
      <c r="X56" s="56"/>
      <c r="Y56" s="57"/>
      <c r="Z56" s="57"/>
      <c r="AA56" s="57"/>
    </row>
    <row r="57" customFormat="false" ht="17.7" hidden="false" customHeight="false" outlineLevel="0" collapsed="false">
      <c r="A57" s="47" t="n">
        <v>1</v>
      </c>
      <c r="B57" s="48" t="n">
        <f aca="false">B56+1</f>
        <v>44335</v>
      </c>
      <c r="C57" s="24" t="n">
        <f aca="false">IF(AND(WEEKDAY(B57) &lt;=6,WEEKDAY(B57) &gt;1),1,0)</f>
        <v>1</v>
      </c>
      <c r="D57" s="19" t="n">
        <f aca="false">IF(ISNA(VLOOKUP(B57,$X$9:$AA$56,4,FALSE())),0,1)</f>
        <v>0</v>
      </c>
      <c r="E57" s="24" t="n">
        <f aca="false">C57*(1-D57)</f>
        <v>1</v>
      </c>
      <c r="F57" s="24" t="n">
        <f aca="false">$C$7*E57</f>
        <v>8</v>
      </c>
      <c r="G57" s="37" t="n">
        <v>0</v>
      </c>
      <c r="H57" s="19" t="n">
        <f aca="false">E57*(1-G57)*F57</f>
        <v>8</v>
      </c>
      <c r="I57" s="26" t="n">
        <f aca="false">H57+I56</f>
        <v>232</v>
      </c>
      <c r="J57" s="37"/>
      <c r="K57" s="26" t="n">
        <f aca="false">H57+J57+K56</f>
        <v>249</v>
      </c>
      <c r="L57" s="37" t="n">
        <v>0</v>
      </c>
      <c r="M57" s="38"/>
      <c r="N57" s="39" t="n">
        <f aca="false">IF(A57=1,(F57*(1-L57)+M57),H57)</f>
        <v>8</v>
      </c>
      <c r="O57" s="49"/>
      <c r="P57" s="41" t="n">
        <f aca="false">N57+P56</f>
        <v>284</v>
      </c>
      <c r="Q57" s="39" t="n">
        <f aca="false">K57-P57</f>
        <v>-35</v>
      </c>
      <c r="R57" s="42"/>
      <c r="S57" s="50" t="n">
        <f aca="false">G57+S56</f>
        <v>2</v>
      </c>
      <c r="T57" s="23" t="n">
        <f aca="false">IF(A57=1,L57,G57)</f>
        <v>0</v>
      </c>
      <c r="U57" s="24" t="n">
        <f aca="false">T57+U56</f>
        <v>1</v>
      </c>
      <c r="V57" s="23" t="n">
        <f aca="false">S57-U57</f>
        <v>1</v>
      </c>
    </row>
    <row r="58" customFormat="false" ht="17.7" hidden="false" customHeight="false" outlineLevel="0" collapsed="false">
      <c r="A58" s="47" t="n">
        <v>1</v>
      </c>
      <c r="B58" s="48" t="n">
        <f aca="false">B57+1</f>
        <v>44336</v>
      </c>
      <c r="C58" s="24" t="n">
        <f aca="false">IF(AND(WEEKDAY(B58) &lt;=6,WEEKDAY(B58) &gt;1),1,0)</f>
        <v>1</v>
      </c>
      <c r="D58" s="19" t="n">
        <f aca="false">IF(ISNA(VLOOKUP(B58,$X$9:$AA$56,4,FALSE())),0,1)</f>
        <v>0</v>
      </c>
      <c r="E58" s="24" t="n">
        <f aca="false">C58*(1-D58)</f>
        <v>1</v>
      </c>
      <c r="F58" s="24" t="n">
        <f aca="false">$C$7*E58</f>
        <v>8</v>
      </c>
      <c r="G58" s="37" t="n">
        <v>0</v>
      </c>
      <c r="H58" s="19" t="n">
        <f aca="false">E58*(1-G58)*F58</f>
        <v>8</v>
      </c>
      <c r="I58" s="26" t="n">
        <f aca="false">H58+I57</f>
        <v>240</v>
      </c>
      <c r="J58" s="37"/>
      <c r="K58" s="26" t="n">
        <f aca="false">H58+J58+K57</f>
        <v>257</v>
      </c>
      <c r="L58" s="37" t="n">
        <v>0</v>
      </c>
      <c r="M58" s="38"/>
      <c r="N58" s="39" t="n">
        <f aca="false">IF(A58=1,(F58*(1-L58)+M58),H58)</f>
        <v>8</v>
      </c>
      <c r="O58" s="49"/>
      <c r="P58" s="41" t="n">
        <f aca="false">N58+P57</f>
        <v>292</v>
      </c>
      <c r="Q58" s="39" t="n">
        <f aca="false">K58-P58</f>
        <v>-35</v>
      </c>
      <c r="R58" s="42"/>
      <c r="S58" s="50" t="n">
        <f aca="false">G58+S57</f>
        <v>2</v>
      </c>
      <c r="T58" s="23" t="n">
        <f aca="false">IF(A58=1,L58,G58)</f>
        <v>0</v>
      </c>
      <c r="U58" s="24" t="n">
        <f aca="false">T58+U57</f>
        <v>1</v>
      </c>
      <c r="V58" s="23" t="n">
        <f aca="false">S58-U58</f>
        <v>1</v>
      </c>
    </row>
    <row r="59" customFormat="false" ht="17.7" hidden="false" customHeight="false" outlineLevel="0" collapsed="false">
      <c r="A59" s="47" t="n">
        <v>1</v>
      </c>
      <c r="B59" s="48" t="n">
        <f aca="false">B58+1</f>
        <v>44337</v>
      </c>
      <c r="C59" s="24" t="n">
        <f aca="false">IF(AND(WEEKDAY(B59) &lt;=6,WEEKDAY(B59) &gt;1),1,0)</f>
        <v>1</v>
      </c>
      <c r="D59" s="19" t="n">
        <f aca="false">IF(ISNA(VLOOKUP(B59,$X$9:$AA$56,4,FALSE())),0,1)</f>
        <v>0</v>
      </c>
      <c r="E59" s="24" t="n">
        <f aca="false">C59*(1-D59)</f>
        <v>1</v>
      </c>
      <c r="F59" s="24" t="n">
        <f aca="false">$C$7*E59</f>
        <v>8</v>
      </c>
      <c r="G59" s="37" t="n">
        <v>0</v>
      </c>
      <c r="H59" s="19" t="n">
        <f aca="false">E59*(1-G59)*F59</f>
        <v>8</v>
      </c>
      <c r="I59" s="26" t="n">
        <f aca="false">H59+I58</f>
        <v>248</v>
      </c>
      <c r="J59" s="37"/>
      <c r="K59" s="26" t="n">
        <f aca="false">H59+J59+K58</f>
        <v>265</v>
      </c>
      <c r="L59" s="37" t="n">
        <v>0</v>
      </c>
      <c r="M59" s="38"/>
      <c r="N59" s="39" t="n">
        <f aca="false">IF(A59=1,(F59*(1-L59)+M59),H59)</f>
        <v>8</v>
      </c>
      <c r="O59" s="49"/>
      <c r="P59" s="41" t="n">
        <f aca="false">N59+P58</f>
        <v>300</v>
      </c>
      <c r="Q59" s="39" t="n">
        <f aca="false">K59-P59</f>
        <v>-35</v>
      </c>
      <c r="R59" s="42"/>
      <c r="S59" s="50" t="n">
        <f aca="false">G59+S58</f>
        <v>2</v>
      </c>
      <c r="T59" s="23" t="n">
        <f aca="false">IF(A59=1,L59,G59)</f>
        <v>0</v>
      </c>
      <c r="U59" s="24" t="n">
        <f aca="false">T59+U58</f>
        <v>1</v>
      </c>
      <c r="V59" s="23" t="n">
        <f aca="false">S59-U59</f>
        <v>1</v>
      </c>
    </row>
    <row r="60" customFormat="false" ht="17.7" hidden="false" customHeight="false" outlineLevel="0" collapsed="false">
      <c r="A60" s="47" t="n">
        <v>1</v>
      </c>
      <c r="B60" s="48" t="n">
        <f aca="false">B59+1</f>
        <v>44338</v>
      </c>
      <c r="C60" s="24" t="n">
        <f aca="false">IF(AND(WEEKDAY(B60) &lt;=6,WEEKDAY(B60) &gt;1),1,0)</f>
        <v>0</v>
      </c>
      <c r="D60" s="19" t="n">
        <f aca="false">IF(ISNA(VLOOKUP(B60,$X$9:$AA$56,4,FALSE())),0,1)</f>
        <v>0</v>
      </c>
      <c r="E60" s="24" t="n">
        <f aca="false">C60*(1-D60)</f>
        <v>0</v>
      </c>
      <c r="F60" s="24" t="n">
        <f aca="false">$C$7*E60</f>
        <v>0</v>
      </c>
      <c r="G60" s="37" t="n">
        <v>0</v>
      </c>
      <c r="H60" s="19" t="n">
        <f aca="false">E60*(1-G60)*F60</f>
        <v>0</v>
      </c>
      <c r="I60" s="26" t="n">
        <f aca="false">H60+I59</f>
        <v>248</v>
      </c>
      <c r="J60" s="37"/>
      <c r="K60" s="26" t="n">
        <f aca="false">H60+J60+K59</f>
        <v>265</v>
      </c>
      <c r="L60" s="37" t="n">
        <v>0</v>
      </c>
      <c r="M60" s="38"/>
      <c r="N60" s="39" t="n">
        <f aca="false">IF(A60=1,(F60*(1-L60)+M60),H60)</f>
        <v>0</v>
      </c>
      <c r="O60" s="49"/>
      <c r="P60" s="41" t="n">
        <f aca="false">N60+P59</f>
        <v>300</v>
      </c>
      <c r="Q60" s="39" t="n">
        <f aca="false">K60-P60</f>
        <v>-35</v>
      </c>
      <c r="R60" s="42"/>
      <c r="S60" s="50" t="n">
        <f aca="false">G60+S59</f>
        <v>2</v>
      </c>
      <c r="T60" s="23" t="n">
        <f aca="false">IF(A60=1,L60,G60)</f>
        <v>0</v>
      </c>
      <c r="U60" s="24" t="n">
        <f aca="false">T60+U59</f>
        <v>1</v>
      </c>
      <c r="V60" s="23" t="n">
        <f aca="false">S60-U60</f>
        <v>1</v>
      </c>
    </row>
    <row r="61" customFormat="false" ht="17.7" hidden="false" customHeight="false" outlineLevel="0" collapsed="false">
      <c r="A61" s="47" t="n">
        <v>1</v>
      </c>
      <c r="B61" s="48" t="n">
        <f aca="false">B60+1</f>
        <v>44339</v>
      </c>
      <c r="C61" s="24" t="n">
        <f aca="false">IF(AND(WEEKDAY(B61) &lt;=6,WEEKDAY(B61) &gt;1),1,0)</f>
        <v>0</v>
      </c>
      <c r="D61" s="19" t="n">
        <f aca="false">IF(ISNA(VLOOKUP(B61,$X$9:$AA$56,4,FALSE())),0,1)</f>
        <v>0</v>
      </c>
      <c r="E61" s="24" t="n">
        <f aca="false">C61*(1-D61)</f>
        <v>0</v>
      </c>
      <c r="F61" s="24" t="n">
        <f aca="false">$C$7*E61</f>
        <v>0</v>
      </c>
      <c r="G61" s="37" t="n">
        <v>0</v>
      </c>
      <c r="H61" s="19" t="n">
        <f aca="false">E61*(1-G61)*F61</f>
        <v>0</v>
      </c>
      <c r="I61" s="26" t="n">
        <f aca="false">H61+I60</f>
        <v>248</v>
      </c>
      <c r="J61" s="37"/>
      <c r="K61" s="26" t="n">
        <f aca="false">H61+J61+K60</f>
        <v>265</v>
      </c>
      <c r="L61" s="37" t="n">
        <v>0</v>
      </c>
      <c r="M61" s="38"/>
      <c r="N61" s="39" t="n">
        <f aca="false">IF(A61=1,(F61*(1-L61)+M61),H61)</f>
        <v>0</v>
      </c>
      <c r="O61" s="49"/>
      <c r="P61" s="41" t="n">
        <f aca="false">N61+P60</f>
        <v>300</v>
      </c>
      <c r="Q61" s="39" t="n">
        <f aca="false">K61-P61</f>
        <v>-35</v>
      </c>
      <c r="R61" s="42"/>
      <c r="S61" s="50" t="n">
        <f aca="false">G61+S60</f>
        <v>2</v>
      </c>
      <c r="T61" s="23" t="n">
        <f aca="false">IF(A61=1,L61,G61)</f>
        <v>0</v>
      </c>
      <c r="U61" s="24" t="n">
        <f aca="false">T61+U60</f>
        <v>1</v>
      </c>
      <c r="V61" s="23" t="n">
        <f aca="false">S61-U61</f>
        <v>1</v>
      </c>
    </row>
    <row r="62" customFormat="false" ht="17.7" hidden="false" customHeight="false" outlineLevel="0" collapsed="false">
      <c r="A62" s="47" t="n">
        <v>1</v>
      </c>
      <c r="B62" s="48" t="n">
        <f aca="false">B61+1</f>
        <v>44340</v>
      </c>
      <c r="C62" s="24" t="n">
        <f aca="false">IF(AND(WEEKDAY(B62) &lt;=6,WEEKDAY(B62) &gt;1),1,0)</f>
        <v>1</v>
      </c>
      <c r="D62" s="19" t="n">
        <f aca="false">IF(ISNA(VLOOKUP(B62,$X$9:$AA$56,4,FALSE())),0,1)</f>
        <v>0</v>
      </c>
      <c r="E62" s="24" t="n">
        <f aca="false">C62*(1-D62)</f>
        <v>1</v>
      </c>
      <c r="F62" s="24" t="n">
        <f aca="false">$C$7*E62</f>
        <v>8</v>
      </c>
      <c r="G62" s="37" t="n">
        <v>0</v>
      </c>
      <c r="H62" s="19" t="n">
        <f aca="false">E62*(1-G62)*F62</f>
        <v>8</v>
      </c>
      <c r="I62" s="26" t="n">
        <f aca="false">H62+I61</f>
        <v>256</v>
      </c>
      <c r="J62" s="37"/>
      <c r="K62" s="26" t="n">
        <f aca="false">H62+J62+K61</f>
        <v>273</v>
      </c>
      <c r="L62" s="37" t="n">
        <v>0</v>
      </c>
      <c r="M62" s="38"/>
      <c r="N62" s="39" t="n">
        <f aca="false">IF(A62=1,(F62*(1-L62)+M62),H62)</f>
        <v>8</v>
      </c>
      <c r="O62" s="49"/>
      <c r="P62" s="41" t="n">
        <f aca="false">N62+P61</f>
        <v>308</v>
      </c>
      <c r="Q62" s="39" t="n">
        <f aca="false">K62-P62</f>
        <v>-35</v>
      </c>
      <c r="R62" s="42"/>
      <c r="S62" s="50" t="n">
        <f aca="false">G62+S61</f>
        <v>2</v>
      </c>
      <c r="T62" s="23" t="n">
        <f aca="false">IF(A62=1,L62,G62)</f>
        <v>0</v>
      </c>
      <c r="U62" s="24" t="n">
        <f aca="false">T62+U61</f>
        <v>1</v>
      </c>
      <c r="V62" s="23" t="n">
        <f aca="false">S62-U62</f>
        <v>1</v>
      </c>
    </row>
    <row r="63" customFormat="false" ht="17.7" hidden="false" customHeight="false" outlineLevel="0" collapsed="false">
      <c r="A63" s="47" t="n">
        <v>1</v>
      </c>
      <c r="B63" s="48" t="n">
        <f aca="false">B62+1</f>
        <v>44341</v>
      </c>
      <c r="C63" s="24" t="n">
        <f aca="false">IF(AND(WEEKDAY(B63) &lt;=6,WEEKDAY(B63) &gt;1),1,0)</f>
        <v>1</v>
      </c>
      <c r="D63" s="19" t="n">
        <f aca="false">IF(ISNA(VLOOKUP(B63,$X$9:$AA$56,4,FALSE())),0,1)</f>
        <v>0</v>
      </c>
      <c r="E63" s="24" t="n">
        <f aca="false">C63*(1-D63)</f>
        <v>1</v>
      </c>
      <c r="F63" s="24" t="n">
        <f aca="false">$C$7*E63</f>
        <v>8</v>
      </c>
      <c r="G63" s="37" t="n">
        <v>0</v>
      </c>
      <c r="H63" s="19" t="n">
        <f aca="false">E63*(1-G63)*F63</f>
        <v>8</v>
      </c>
      <c r="I63" s="26" t="n">
        <f aca="false">H63+I62</f>
        <v>264</v>
      </c>
      <c r="J63" s="37"/>
      <c r="K63" s="26" t="n">
        <f aca="false">H63+J63+K62</f>
        <v>281</v>
      </c>
      <c r="L63" s="37" t="n">
        <v>0</v>
      </c>
      <c r="M63" s="38"/>
      <c r="N63" s="39" t="n">
        <f aca="false">IF(A63=1,(F63*(1-L63)+M63),H63)</f>
        <v>8</v>
      </c>
      <c r="O63" s="49"/>
      <c r="P63" s="41" t="n">
        <f aca="false">N63+P62</f>
        <v>316</v>
      </c>
      <c r="Q63" s="39" t="n">
        <f aca="false">K63-P63</f>
        <v>-35</v>
      </c>
      <c r="R63" s="42"/>
      <c r="S63" s="50" t="n">
        <f aca="false">G63+S62</f>
        <v>2</v>
      </c>
      <c r="T63" s="23" t="n">
        <f aca="false">IF(A63=1,L63,G63)</f>
        <v>0</v>
      </c>
      <c r="U63" s="24" t="n">
        <f aca="false">T63+U62</f>
        <v>1</v>
      </c>
      <c r="V63" s="23" t="n">
        <f aca="false">S63-U63</f>
        <v>1</v>
      </c>
    </row>
    <row r="64" customFormat="false" ht="17.7" hidden="false" customHeight="false" outlineLevel="0" collapsed="false">
      <c r="A64" s="47" t="n">
        <v>1</v>
      </c>
      <c r="B64" s="48" t="n">
        <f aca="false">B63+1</f>
        <v>44342</v>
      </c>
      <c r="C64" s="24" t="n">
        <f aca="false">IF(AND(WEEKDAY(B64) &lt;=6,WEEKDAY(B64) &gt;1),1,0)</f>
        <v>1</v>
      </c>
      <c r="D64" s="19" t="n">
        <f aca="false">IF(ISNA(VLOOKUP(B64,$X$9:$AA$56,4,FALSE())),0,1)</f>
        <v>0</v>
      </c>
      <c r="E64" s="24" t="n">
        <f aca="false">C64*(1-D64)</f>
        <v>1</v>
      </c>
      <c r="F64" s="24" t="n">
        <f aca="false">$C$7*E64</f>
        <v>8</v>
      </c>
      <c r="G64" s="37" t="n">
        <v>0</v>
      </c>
      <c r="H64" s="19" t="n">
        <f aca="false">E64*(1-G64)*F64</f>
        <v>8</v>
      </c>
      <c r="I64" s="26" t="n">
        <f aca="false">H64+I63</f>
        <v>272</v>
      </c>
      <c r="J64" s="37"/>
      <c r="K64" s="26" t="n">
        <f aca="false">H64+J64+K63</f>
        <v>289</v>
      </c>
      <c r="L64" s="37" t="n">
        <v>0</v>
      </c>
      <c r="M64" s="38"/>
      <c r="N64" s="39" t="n">
        <f aca="false">IF(A64=1,(F64*(1-L64)+M64),H64)</f>
        <v>8</v>
      </c>
      <c r="O64" s="49"/>
      <c r="P64" s="41" t="n">
        <f aca="false">N64+P63</f>
        <v>324</v>
      </c>
      <c r="Q64" s="39" t="n">
        <f aca="false">K64-P64</f>
        <v>-35</v>
      </c>
      <c r="R64" s="42"/>
      <c r="S64" s="50" t="n">
        <f aca="false">G64+S63</f>
        <v>2</v>
      </c>
      <c r="T64" s="23" t="n">
        <f aca="false">IF(A64=1,L64,G64)</f>
        <v>0</v>
      </c>
      <c r="U64" s="24" t="n">
        <f aca="false">T64+U63</f>
        <v>1</v>
      </c>
      <c r="V64" s="23" t="n">
        <f aca="false">S64-U64</f>
        <v>1</v>
      </c>
    </row>
    <row r="65" customFormat="false" ht="17.7" hidden="false" customHeight="false" outlineLevel="0" collapsed="false">
      <c r="A65" s="47" t="n">
        <v>1</v>
      </c>
      <c r="B65" s="48" t="n">
        <f aca="false">B64+1</f>
        <v>44343</v>
      </c>
      <c r="C65" s="24" t="n">
        <f aca="false">IF(AND(WEEKDAY(B65) &lt;=6,WEEKDAY(B65) &gt;1),1,0)</f>
        <v>1</v>
      </c>
      <c r="D65" s="19" t="n">
        <f aca="false">IF(ISNA(VLOOKUP(B65,$X$9:$AA$56,4,FALSE())),0,1)</f>
        <v>0</v>
      </c>
      <c r="E65" s="24" t="n">
        <f aca="false">C65*(1-D65)</f>
        <v>1</v>
      </c>
      <c r="F65" s="24" t="n">
        <f aca="false">$C$7*E65</f>
        <v>8</v>
      </c>
      <c r="G65" s="37" t="n">
        <v>0</v>
      </c>
      <c r="H65" s="19" t="n">
        <f aca="false">E65*(1-G65)*F65</f>
        <v>8</v>
      </c>
      <c r="I65" s="26" t="n">
        <f aca="false">H65+I64</f>
        <v>280</v>
      </c>
      <c r="J65" s="37"/>
      <c r="K65" s="26" t="n">
        <f aca="false">H65+J65+K64</f>
        <v>297</v>
      </c>
      <c r="L65" s="37" t="n">
        <v>0</v>
      </c>
      <c r="M65" s="38"/>
      <c r="N65" s="39" t="n">
        <f aca="false">IF(A65=1,(F65*(1-L65)+M65),H65)</f>
        <v>8</v>
      </c>
      <c r="O65" s="49"/>
      <c r="P65" s="41" t="n">
        <f aca="false">N65+P64</f>
        <v>332</v>
      </c>
      <c r="Q65" s="39" t="n">
        <f aca="false">K65-P65</f>
        <v>-35</v>
      </c>
      <c r="R65" s="42"/>
      <c r="S65" s="50" t="n">
        <f aca="false">G65+S64</f>
        <v>2</v>
      </c>
      <c r="T65" s="23" t="n">
        <f aca="false">IF(A65=1,L65,G65)</f>
        <v>0</v>
      </c>
      <c r="U65" s="24" t="n">
        <f aca="false">T65+U64</f>
        <v>1</v>
      </c>
      <c r="V65" s="23" t="n">
        <f aca="false">S65-U65</f>
        <v>1</v>
      </c>
    </row>
    <row r="66" customFormat="false" ht="17.7" hidden="false" customHeight="false" outlineLevel="0" collapsed="false">
      <c r="A66" s="47" t="n">
        <v>1</v>
      </c>
      <c r="B66" s="48" t="n">
        <f aca="false">B65+1</f>
        <v>44344</v>
      </c>
      <c r="C66" s="24" t="n">
        <f aca="false">IF(AND(WEEKDAY(B66) &lt;=6,WEEKDAY(B66) &gt;1),1,0)</f>
        <v>1</v>
      </c>
      <c r="D66" s="19" t="n">
        <f aca="false">IF(ISNA(VLOOKUP(B66,$X$9:$AA$56,4,FALSE())),0,1)</f>
        <v>0</v>
      </c>
      <c r="E66" s="24" t="n">
        <f aca="false">C66*(1-D66)</f>
        <v>1</v>
      </c>
      <c r="F66" s="24" t="n">
        <f aca="false">$C$7*E66</f>
        <v>8</v>
      </c>
      <c r="G66" s="37" t="n">
        <v>0</v>
      </c>
      <c r="H66" s="19" t="n">
        <f aca="false">E66*(1-G66)*F66</f>
        <v>8</v>
      </c>
      <c r="I66" s="26" t="n">
        <f aca="false">H66+I65</f>
        <v>288</v>
      </c>
      <c r="J66" s="37"/>
      <c r="K66" s="26" t="n">
        <f aca="false">H66+J66+K65</f>
        <v>305</v>
      </c>
      <c r="L66" s="37" t="n">
        <v>0</v>
      </c>
      <c r="M66" s="38"/>
      <c r="N66" s="39" t="n">
        <f aca="false">IF(A66=1,(F66*(1-L66)+M66),H66)</f>
        <v>8</v>
      </c>
      <c r="O66" s="49"/>
      <c r="P66" s="41" t="n">
        <f aca="false">N66+P65</f>
        <v>340</v>
      </c>
      <c r="Q66" s="39" t="n">
        <f aca="false">K66-P66</f>
        <v>-35</v>
      </c>
      <c r="R66" s="42"/>
      <c r="S66" s="50" t="n">
        <f aca="false">G66+S65</f>
        <v>2</v>
      </c>
      <c r="T66" s="23" t="n">
        <f aca="false">IF(A66=1,L66,G66)</f>
        <v>0</v>
      </c>
      <c r="U66" s="24" t="n">
        <f aca="false">T66+U65</f>
        <v>1</v>
      </c>
      <c r="V66" s="23" t="n">
        <f aca="false">S66-U66</f>
        <v>1</v>
      </c>
    </row>
    <row r="67" customFormat="false" ht="17.7" hidden="false" customHeight="false" outlineLevel="0" collapsed="false">
      <c r="A67" s="47" t="n">
        <v>1</v>
      </c>
      <c r="B67" s="48" t="n">
        <f aca="false">B66+1</f>
        <v>44345</v>
      </c>
      <c r="C67" s="24" t="n">
        <f aca="false">IF(AND(WEEKDAY(B67) &lt;=6,WEEKDAY(B67) &gt;1),1,0)</f>
        <v>0</v>
      </c>
      <c r="D67" s="19" t="n">
        <f aca="false">IF(ISNA(VLOOKUP(B67,$X$9:$AA$56,4,FALSE())),0,1)</f>
        <v>0</v>
      </c>
      <c r="E67" s="24" t="n">
        <f aca="false">C67*(1-D67)</f>
        <v>0</v>
      </c>
      <c r="F67" s="24" t="n">
        <f aca="false">$C$7*E67</f>
        <v>0</v>
      </c>
      <c r="G67" s="37" t="n">
        <v>0</v>
      </c>
      <c r="H67" s="19" t="n">
        <f aca="false">E67*(1-G67)*F67</f>
        <v>0</v>
      </c>
      <c r="I67" s="26" t="n">
        <f aca="false">H67+I66</f>
        <v>288</v>
      </c>
      <c r="J67" s="37"/>
      <c r="K67" s="26" t="n">
        <f aca="false">H67+J67+K66</f>
        <v>305</v>
      </c>
      <c r="L67" s="37" t="n">
        <v>0</v>
      </c>
      <c r="M67" s="38"/>
      <c r="N67" s="39" t="n">
        <f aca="false">IF(A67=1,(F67*(1-L67)+M67),H67)</f>
        <v>0</v>
      </c>
      <c r="O67" s="49"/>
      <c r="P67" s="41" t="n">
        <f aca="false">N67+P66</f>
        <v>340</v>
      </c>
      <c r="Q67" s="39" t="n">
        <f aca="false">K67-P67</f>
        <v>-35</v>
      </c>
      <c r="R67" s="42"/>
      <c r="S67" s="50" t="n">
        <f aca="false">G67+S66</f>
        <v>2</v>
      </c>
      <c r="T67" s="23" t="n">
        <f aca="false">IF(A67=1,L67,G67)</f>
        <v>0</v>
      </c>
      <c r="U67" s="24" t="n">
        <f aca="false">T67+U66</f>
        <v>1</v>
      </c>
      <c r="V67" s="23" t="n">
        <f aca="false">S67-U67</f>
        <v>1</v>
      </c>
    </row>
    <row r="68" customFormat="false" ht="17.7" hidden="false" customHeight="false" outlineLevel="0" collapsed="false">
      <c r="A68" s="47" t="n">
        <v>1</v>
      </c>
      <c r="B68" s="48" t="n">
        <f aca="false">B67+1</f>
        <v>44346</v>
      </c>
      <c r="C68" s="24" t="n">
        <f aca="false">IF(AND(WEEKDAY(B68) &lt;=6,WEEKDAY(B68) &gt;1),1,0)</f>
        <v>0</v>
      </c>
      <c r="D68" s="19" t="n">
        <f aca="false">IF(ISNA(VLOOKUP(B68,$X$9:$AA$56,4,FALSE())),0,1)</f>
        <v>0</v>
      </c>
      <c r="E68" s="24" t="n">
        <f aca="false">C68*(1-D68)</f>
        <v>0</v>
      </c>
      <c r="F68" s="24" t="n">
        <f aca="false">$C$7*E68</f>
        <v>0</v>
      </c>
      <c r="G68" s="37" t="n">
        <v>0</v>
      </c>
      <c r="H68" s="19" t="n">
        <f aca="false">E68*(1-G68)*F68</f>
        <v>0</v>
      </c>
      <c r="I68" s="26" t="n">
        <f aca="false">H68+I67</f>
        <v>288</v>
      </c>
      <c r="J68" s="37"/>
      <c r="K68" s="26" t="n">
        <f aca="false">H68+J68+K67</f>
        <v>305</v>
      </c>
      <c r="L68" s="37" t="n">
        <v>0</v>
      </c>
      <c r="M68" s="38"/>
      <c r="N68" s="39" t="n">
        <f aca="false">IF(A68=1,(F68*(1-L68)+M68),H68)</f>
        <v>0</v>
      </c>
      <c r="O68" s="49"/>
      <c r="P68" s="41" t="n">
        <f aca="false">N68+P67</f>
        <v>340</v>
      </c>
      <c r="Q68" s="39" t="n">
        <f aca="false">K68-P68</f>
        <v>-35</v>
      </c>
      <c r="R68" s="42"/>
      <c r="S68" s="50" t="n">
        <f aca="false">G68+S67</f>
        <v>2</v>
      </c>
      <c r="T68" s="23" t="n">
        <f aca="false">IF(A68=1,L68,G68)</f>
        <v>0</v>
      </c>
      <c r="U68" s="24" t="n">
        <f aca="false">T68+U67</f>
        <v>1</v>
      </c>
      <c r="V68" s="23" t="n">
        <f aca="false">S68-U68</f>
        <v>1</v>
      </c>
    </row>
    <row r="69" customFormat="false" ht="17.7" hidden="false" customHeight="false" outlineLevel="0" collapsed="false">
      <c r="A69" s="47" t="n">
        <v>1</v>
      </c>
      <c r="B69" s="48" t="n">
        <f aca="false">B68+1</f>
        <v>44347</v>
      </c>
      <c r="C69" s="58" t="n">
        <f aca="false">IF(AND(WEEKDAY(B69) &lt;=6,WEEKDAY(B69) &gt;1),1,0)</f>
        <v>1</v>
      </c>
      <c r="D69" s="19" t="n">
        <f aca="false">IF(ISNA(VLOOKUP(B69,$X$9:$AA$56,4,FALSE())),0,1)</f>
        <v>0</v>
      </c>
      <c r="E69" s="24" t="n">
        <f aca="false">C69*(1-D69)</f>
        <v>1</v>
      </c>
      <c r="F69" s="24" t="n">
        <f aca="false">$C$7*E69</f>
        <v>8</v>
      </c>
      <c r="G69" s="37" t="n">
        <v>0</v>
      </c>
      <c r="H69" s="19" t="n">
        <f aca="false">E69*(1-G69)*F69</f>
        <v>8</v>
      </c>
      <c r="I69" s="26" t="n">
        <f aca="false">H69+I68</f>
        <v>296</v>
      </c>
      <c r="J69" s="54" t="n">
        <f aca="false">($I$374-$H$374)/12</f>
        <v>17</v>
      </c>
      <c r="K69" s="26" t="n">
        <f aca="false">H69+J69+K68</f>
        <v>330</v>
      </c>
      <c r="L69" s="37" t="n">
        <v>0</v>
      </c>
      <c r="M69" s="54" t="n">
        <v>45</v>
      </c>
      <c r="N69" s="39" t="n">
        <f aca="false">IF(A69=1,(F69*(1-L69)+M69),H69)</f>
        <v>53</v>
      </c>
      <c r="O69" s="49"/>
      <c r="P69" s="41" t="n">
        <f aca="false">N69+P68</f>
        <v>393</v>
      </c>
      <c r="Q69" s="39" t="n">
        <f aca="false">K69-P69</f>
        <v>-63</v>
      </c>
      <c r="R69" s="42"/>
      <c r="S69" s="50" t="n">
        <f aca="false">G69+S68</f>
        <v>2</v>
      </c>
      <c r="T69" s="23" t="n">
        <f aca="false">IF(A69=1,L69,G69)</f>
        <v>0</v>
      </c>
      <c r="U69" s="24" t="n">
        <f aca="false">T69+U68</f>
        <v>1</v>
      </c>
      <c r="V69" s="23" t="n">
        <f aca="false">S69-U69</f>
        <v>1</v>
      </c>
    </row>
    <row r="70" customFormat="false" ht="17.7" hidden="false" customHeight="false" outlineLevel="0" collapsed="false">
      <c r="A70" s="47"/>
      <c r="B70" s="48" t="n">
        <f aca="false">B69+1</f>
        <v>44348</v>
      </c>
      <c r="C70" s="24" t="n">
        <f aca="false">IF(AND(WEEKDAY(B70) &lt;=6,WEEKDAY(B70) &gt;1),1,0)</f>
        <v>1</v>
      </c>
      <c r="D70" s="19" t="n">
        <f aca="false">IF(ISNA(VLOOKUP(B70,$X$9:$AA$56,4,FALSE())),0,1)</f>
        <v>0</v>
      </c>
      <c r="E70" s="24" t="n">
        <f aca="false">C70*(1-D70)</f>
        <v>1</v>
      </c>
      <c r="F70" s="24" t="n">
        <f aca="false">$C$7*E70</f>
        <v>8</v>
      </c>
      <c r="G70" s="37" t="n">
        <v>0</v>
      </c>
      <c r="H70" s="19" t="n">
        <f aca="false">E70*(1-G70)*F70</f>
        <v>8</v>
      </c>
      <c r="I70" s="26" t="n">
        <f aca="false">H70+I69</f>
        <v>304</v>
      </c>
      <c r="J70" s="37"/>
      <c r="K70" s="26" t="n">
        <f aca="false">H70+J70+K69</f>
        <v>338</v>
      </c>
      <c r="L70" s="37" t="n">
        <v>0</v>
      </c>
      <c r="M70" s="38"/>
      <c r="N70" s="39" t="n">
        <f aca="false">IF(A70=1,(F70*(1-L70)+M70),H70)</f>
        <v>8</v>
      </c>
      <c r="O70" s="49"/>
      <c r="P70" s="41" t="n">
        <f aca="false">N70+P69</f>
        <v>401</v>
      </c>
      <c r="Q70" s="39" t="n">
        <f aca="false">K70-P70</f>
        <v>-63</v>
      </c>
      <c r="R70" s="55"/>
      <c r="S70" s="50" t="n">
        <f aca="false">G70+S69</f>
        <v>2</v>
      </c>
      <c r="T70" s="23" t="n">
        <f aca="false">IF(A70=1,L70,G70)</f>
        <v>0</v>
      </c>
      <c r="U70" s="24" t="n">
        <f aca="false">T70+U69</f>
        <v>1</v>
      </c>
      <c r="V70" s="23" t="n">
        <f aca="false">S70-U70</f>
        <v>1</v>
      </c>
    </row>
    <row r="71" customFormat="false" ht="17.7" hidden="false" customHeight="false" outlineLevel="0" collapsed="false">
      <c r="A71" s="47"/>
      <c r="B71" s="48" t="n">
        <f aca="false">B70+1</f>
        <v>44349</v>
      </c>
      <c r="C71" s="24" t="n">
        <f aca="false">IF(AND(WEEKDAY(B71) &lt;=6,WEEKDAY(B71) &gt;1),1,0)</f>
        <v>1</v>
      </c>
      <c r="D71" s="19" t="n">
        <f aca="false">IF(ISNA(VLOOKUP(B71,$X$9:$AA$56,4,FALSE())),0,1)</f>
        <v>0</v>
      </c>
      <c r="E71" s="24" t="n">
        <f aca="false">C71*(1-D71)</f>
        <v>1</v>
      </c>
      <c r="F71" s="24" t="n">
        <f aca="false">$C$7*E71</f>
        <v>8</v>
      </c>
      <c r="G71" s="37" t="n">
        <v>0</v>
      </c>
      <c r="H71" s="19" t="n">
        <f aca="false">E71*(1-G71)*F71</f>
        <v>8</v>
      </c>
      <c r="I71" s="26" t="n">
        <f aca="false">H71+I70</f>
        <v>312</v>
      </c>
      <c r="J71" s="37"/>
      <c r="K71" s="26" t="n">
        <f aca="false">H71+J71+K70</f>
        <v>346</v>
      </c>
      <c r="L71" s="37" t="n">
        <v>0</v>
      </c>
      <c r="M71" s="38"/>
      <c r="N71" s="39" t="n">
        <f aca="false">IF(A71=1,(F71*(1-L71)+M71),H71)</f>
        <v>8</v>
      </c>
      <c r="O71" s="49"/>
      <c r="P71" s="41" t="n">
        <f aca="false">N71+P70</f>
        <v>409</v>
      </c>
      <c r="Q71" s="39" t="n">
        <f aca="false">K71-P71</f>
        <v>-63</v>
      </c>
      <c r="R71" s="42"/>
      <c r="S71" s="50" t="n">
        <f aca="false">G71+S70</f>
        <v>2</v>
      </c>
      <c r="T71" s="23" t="n">
        <f aca="false">IF(A71=1,L71,G71)</f>
        <v>0</v>
      </c>
      <c r="U71" s="24" t="n">
        <f aca="false">T71+U70</f>
        <v>1</v>
      </c>
      <c r="V71" s="23" t="n">
        <f aca="false">S71-U71</f>
        <v>1</v>
      </c>
    </row>
    <row r="72" customFormat="false" ht="17.7" hidden="false" customHeight="false" outlineLevel="0" collapsed="false">
      <c r="A72" s="47"/>
      <c r="B72" s="48" t="n">
        <f aca="false">B71+1</f>
        <v>44350</v>
      </c>
      <c r="C72" s="24" t="n">
        <f aca="false">IF(AND(WEEKDAY(B72) &lt;=6,WEEKDAY(B72) &gt;1),1,0)</f>
        <v>1</v>
      </c>
      <c r="D72" s="19" t="n">
        <f aca="false">IF(ISNA(VLOOKUP(B72,$X$9:$AA$56,4,FALSE())),0,1)</f>
        <v>0</v>
      </c>
      <c r="E72" s="24" t="n">
        <f aca="false">C72*(1-D72)</f>
        <v>1</v>
      </c>
      <c r="F72" s="24" t="n">
        <f aca="false">$C$7*E72</f>
        <v>8</v>
      </c>
      <c r="G72" s="37" t="n">
        <v>0</v>
      </c>
      <c r="H72" s="19" t="n">
        <f aca="false">E72*(1-G72)*F72</f>
        <v>8</v>
      </c>
      <c r="I72" s="26" t="n">
        <f aca="false">H72+I71</f>
        <v>320</v>
      </c>
      <c r="J72" s="37"/>
      <c r="K72" s="26" t="n">
        <f aca="false">H72+J72+K71</f>
        <v>354</v>
      </c>
      <c r="L72" s="37" t="n">
        <v>0</v>
      </c>
      <c r="M72" s="38"/>
      <c r="N72" s="39" t="n">
        <f aca="false">IF(A72=1,(F72*(1-L72)+M72),H72)</f>
        <v>8</v>
      </c>
      <c r="O72" s="49"/>
      <c r="P72" s="41" t="n">
        <f aca="false">N72+P71</f>
        <v>417</v>
      </c>
      <c r="Q72" s="39" t="n">
        <f aca="false">K72-P72</f>
        <v>-63</v>
      </c>
      <c r="R72" s="42"/>
      <c r="S72" s="50" t="n">
        <f aca="false">G72+S71</f>
        <v>2</v>
      </c>
      <c r="T72" s="23" t="n">
        <f aca="false">IF(A72=1,L72,G72)</f>
        <v>0</v>
      </c>
      <c r="U72" s="24" t="n">
        <f aca="false">T72+U71</f>
        <v>1</v>
      </c>
      <c r="V72" s="23" t="n">
        <f aca="false">S72-U72</f>
        <v>1</v>
      </c>
    </row>
    <row r="73" customFormat="false" ht="17.7" hidden="false" customHeight="false" outlineLevel="0" collapsed="false">
      <c r="A73" s="47"/>
      <c r="B73" s="48" t="n">
        <f aca="false">B72+1</f>
        <v>44351</v>
      </c>
      <c r="C73" s="24" t="n">
        <f aca="false">IF(AND(WEEKDAY(B73) &lt;=6,WEEKDAY(B73) &gt;1),1,0)</f>
        <v>1</v>
      </c>
      <c r="D73" s="19" t="n">
        <f aca="false">IF(ISNA(VLOOKUP(B73,$X$9:$AA$56,4,FALSE())),0,1)</f>
        <v>0</v>
      </c>
      <c r="E73" s="24" t="n">
        <f aca="false">C73*(1-D73)</f>
        <v>1</v>
      </c>
      <c r="F73" s="24" t="n">
        <f aca="false">$C$7*E73</f>
        <v>8</v>
      </c>
      <c r="G73" s="37" t="n">
        <v>0</v>
      </c>
      <c r="H73" s="19" t="n">
        <f aca="false">E73*(1-G73)*F73</f>
        <v>8</v>
      </c>
      <c r="I73" s="26" t="n">
        <f aca="false">H73+I72</f>
        <v>328</v>
      </c>
      <c r="J73" s="37"/>
      <c r="K73" s="26" t="n">
        <f aca="false">H73+J73+K72</f>
        <v>362</v>
      </c>
      <c r="L73" s="37" t="n">
        <v>0</v>
      </c>
      <c r="M73" s="38"/>
      <c r="N73" s="39" t="n">
        <f aca="false">IF(A73=1,(F73*(1-L73)+M73),H73)</f>
        <v>8</v>
      </c>
      <c r="O73" s="49"/>
      <c r="P73" s="41" t="n">
        <f aca="false">N73+P72</f>
        <v>425</v>
      </c>
      <c r="Q73" s="39" t="n">
        <f aca="false">K73-P73</f>
        <v>-63</v>
      </c>
      <c r="R73" s="42"/>
      <c r="S73" s="50" t="n">
        <f aca="false">G73+S72</f>
        <v>2</v>
      </c>
      <c r="T73" s="23" t="n">
        <f aca="false">IF(A73=1,L73,G73)</f>
        <v>0</v>
      </c>
      <c r="U73" s="24" t="n">
        <f aca="false">T73+U72</f>
        <v>1</v>
      </c>
      <c r="V73" s="23" t="n">
        <f aca="false">S73-U73</f>
        <v>1</v>
      </c>
    </row>
    <row r="74" customFormat="false" ht="17.7" hidden="false" customHeight="false" outlineLevel="0" collapsed="false">
      <c r="A74" s="47"/>
      <c r="B74" s="48" t="n">
        <f aca="false">B73+1</f>
        <v>44352</v>
      </c>
      <c r="C74" s="24" t="n">
        <f aca="false">IF(AND(WEEKDAY(B74) &lt;=6,WEEKDAY(B74) &gt;1),1,0)</f>
        <v>0</v>
      </c>
      <c r="D74" s="19" t="n">
        <f aca="false">IF(ISNA(VLOOKUP(B74,$X$9:$AA$56,4,FALSE())),0,1)</f>
        <v>0</v>
      </c>
      <c r="E74" s="24" t="n">
        <f aca="false">C74*(1-D74)</f>
        <v>0</v>
      </c>
      <c r="F74" s="24" t="n">
        <f aca="false">$C$7*E74</f>
        <v>0</v>
      </c>
      <c r="G74" s="37" t="n">
        <v>0</v>
      </c>
      <c r="H74" s="19" t="n">
        <f aca="false">E74*(1-G74)*F74</f>
        <v>0</v>
      </c>
      <c r="I74" s="26" t="n">
        <f aca="false">H74+I73</f>
        <v>328</v>
      </c>
      <c r="J74" s="37"/>
      <c r="K74" s="26" t="n">
        <f aca="false">H74+J74+K73</f>
        <v>362</v>
      </c>
      <c r="L74" s="37" t="n">
        <v>0</v>
      </c>
      <c r="M74" s="38"/>
      <c r="N74" s="39" t="n">
        <f aca="false">IF(A74=1,(F74*(1-L74)+M74),H74)</f>
        <v>0</v>
      </c>
      <c r="O74" s="49"/>
      <c r="P74" s="41" t="n">
        <f aca="false">N74+P73</f>
        <v>425</v>
      </c>
      <c r="Q74" s="39" t="n">
        <f aca="false">K74-P74</f>
        <v>-63</v>
      </c>
      <c r="R74" s="42"/>
      <c r="S74" s="50" t="n">
        <f aca="false">G74+S73</f>
        <v>2</v>
      </c>
      <c r="T74" s="23" t="n">
        <f aca="false">IF(A74=1,L74,G74)</f>
        <v>0</v>
      </c>
      <c r="U74" s="24" t="n">
        <f aca="false">T74+U73</f>
        <v>1</v>
      </c>
      <c r="V74" s="23" t="n">
        <f aca="false">S74-U74</f>
        <v>1</v>
      </c>
    </row>
    <row r="75" customFormat="false" ht="17.7" hidden="false" customHeight="false" outlineLevel="0" collapsed="false">
      <c r="A75" s="47"/>
      <c r="B75" s="48" t="n">
        <f aca="false">B74+1</f>
        <v>44353</v>
      </c>
      <c r="C75" s="24" t="n">
        <f aca="false">IF(AND(WEEKDAY(B75) &lt;=6,WEEKDAY(B75) &gt;1),1,0)</f>
        <v>0</v>
      </c>
      <c r="D75" s="19" t="n">
        <f aca="false">IF(ISNA(VLOOKUP(B75,$X$9:$AA$56,4,FALSE())),0,1)</f>
        <v>0</v>
      </c>
      <c r="E75" s="24" t="n">
        <f aca="false">C75*(1-D75)</f>
        <v>0</v>
      </c>
      <c r="F75" s="24" t="n">
        <f aca="false">$C$7*E75</f>
        <v>0</v>
      </c>
      <c r="G75" s="37" t="n">
        <v>0</v>
      </c>
      <c r="H75" s="19" t="n">
        <f aca="false">E75*(1-G75)*F75</f>
        <v>0</v>
      </c>
      <c r="I75" s="26" t="n">
        <f aca="false">H75+I74</f>
        <v>328</v>
      </c>
      <c r="J75" s="37"/>
      <c r="K75" s="26" t="n">
        <f aca="false">H75+J75+K74</f>
        <v>362</v>
      </c>
      <c r="L75" s="37" t="n">
        <v>0</v>
      </c>
      <c r="M75" s="38"/>
      <c r="N75" s="39" t="n">
        <f aca="false">IF(A75=1,(F75*(1-L75)+M75),H75)</f>
        <v>0</v>
      </c>
      <c r="O75" s="49"/>
      <c r="P75" s="41" t="n">
        <f aca="false">N75+P74</f>
        <v>425</v>
      </c>
      <c r="Q75" s="39" t="n">
        <f aca="false">K75-P75</f>
        <v>-63</v>
      </c>
      <c r="R75" s="42"/>
      <c r="S75" s="50" t="n">
        <f aca="false">G75+S74</f>
        <v>2</v>
      </c>
      <c r="T75" s="23" t="n">
        <f aca="false">IF(A75=1,L75,G75)</f>
        <v>0</v>
      </c>
      <c r="U75" s="24" t="n">
        <f aca="false">T75+U74</f>
        <v>1</v>
      </c>
      <c r="V75" s="23" t="n">
        <f aca="false">S75-U75</f>
        <v>1</v>
      </c>
    </row>
    <row r="76" customFormat="false" ht="17.7" hidden="false" customHeight="false" outlineLevel="0" collapsed="false">
      <c r="A76" s="47"/>
      <c r="B76" s="48" t="n">
        <f aca="false">B75+1</f>
        <v>44354</v>
      </c>
      <c r="C76" s="24" t="n">
        <f aca="false">IF(AND(WEEKDAY(B76) &lt;=6,WEEKDAY(B76) &gt;1),1,0)</f>
        <v>1</v>
      </c>
      <c r="D76" s="19" t="n">
        <f aca="false">IF(ISNA(VLOOKUP(B76,$X$9:$AA$56,4,FALSE())),0,1)</f>
        <v>0</v>
      </c>
      <c r="E76" s="24" t="n">
        <f aca="false">C76*(1-D76)</f>
        <v>1</v>
      </c>
      <c r="F76" s="24" t="n">
        <f aca="false">$C$7*E76</f>
        <v>8</v>
      </c>
      <c r="G76" s="37" t="n">
        <v>0</v>
      </c>
      <c r="H76" s="19" t="n">
        <f aca="false">E76*(1-G76)*F76</f>
        <v>8</v>
      </c>
      <c r="I76" s="26" t="n">
        <f aca="false">H76+I75</f>
        <v>336</v>
      </c>
      <c r="J76" s="37"/>
      <c r="K76" s="26" t="n">
        <f aca="false">H76+J76+K75</f>
        <v>370</v>
      </c>
      <c r="L76" s="37" t="n">
        <v>0</v>
      </c>
      <c r="M76" s="38"/>
      <c r="N76" s="39" t="n">
        <f aca="false">IF(A76=1,(F76*(1-L76)+M76),H76)</f>
        <v>8</v>
      </c>
      <c r="O76" s="49"/>
      <c r="P76" s="41" t="n">
        <f aca="false">N76+P75</f>
        <v>433</v>
      </c>
      <c r="Q76" s="39" t="n">
        <f aca="false">K76-P76</f>
        <v>-63</v>
      </c>
      <c r="R76" s="42"/>
      <c r="S76" s="50" t="n">
        <f aca="false">G76+S75</f>
        <v>2</v>
      </c>
      <c r="T76" s="23" t="n">
        <f aca="false">IF(A76=1,L76,G76)</f>
        <v>0</v>
      </c>
      <c r="U76" s="24" t="n">
        <f aca="false">T76+U75</f>
        <v>1</v>
      </c>
      <c r="V76" s="23" t="n">
        <f aca="false">S76-U76</f>
        <v>1</v>
      </c>
    </row>
    <row r="77" customFormat="false" ht="17.7" hidden="false" customHeight="false" outlineLevel="0" collapsed="false">
      <c r="A77" s="47"/>
      <c r="B77" s="48" t="n">
        <f aca="false">B76+1</f>
        <v>44355</v>
      </c>
      <c r="C77" s="24" t="n">
        <f aca="false">IF(AND(WEEKDAY(B77) &lt;=6,WEEKDAY(B77) &gt;1),1,0)</f>
        <v>1</v>
      </c>
      <c r="D77" s="19" t="n">
        <f aca="false">IF(ISNA(VLOOKUP(B77,$X$9:$AA$56,4,FALSE())),0,1)</f>
        <v>0</v>
      </c>
      <c r="E77" s="24" t="n">
        <f aca="false">C77*(1-D77)</f>
        <v>1</v>
      </c>
      <c r="F77" s="24" t="n">
        <f aca="false">$C$7*E77</f>
        <v>8</v>
      </c>
      <c r="G77" s="37" t="n">
        <v>0</v>
      </c>
      <c r="H77" s="19" t="n">
        <f aca="false">E77*(1-G77)*F77</f>
        <v>8</v>
      </c>
      <c r="I77" s="26" t="n">
        <f aca="false">H77+I76</f>
        <v>344</v>
      </c>
      <c r="J77" s="37"/>
      <c r="K77" s="26" t="n">
        <f aca="false">H77+J77+K76</f>
        <v>378</v>
      </c>
      <c r="L77" s="37" t="n">
        <v>0</v>
      </c>
      <c r="M77" s="38"/>
      <c r="N77" s="39" t="n">
        <f aca="false">IF(A77=1,(F77*(1-L77)+M77),H77)</f>
        <v>8</v>
      </c>
      <c r="O77" s="49"/>
      <c r="P77" s="41" t="n">
        <f aca="false">N77+P76</f>
        <v>441</v>
      </c>
      <c r="Q77" s="39" t="n">
        <f aca="false">K77-P77</f>
        <v>-63</v>
      </c>
      <c r="R77" s="42"/>
      <c r="S77" s="50" t="n">
        <f aca="false">G77+S76</f>
        <v>2</v>
      </c>
      <c r="T77" s="23" t="n">
        <f aca="false">IF(A77=1,L77,G77)</f>
        <v>0</v>
      </c>
      <c r="U77" s="24" t="n">
        <f aca="false">T77+U76</f>
        <v>1</v>
      </c>
      <c r="V77" s="23" t="n">
        <f aca="false">S77-U77</f>
        <v>1</v>
      </c>
    </row>
    <row r="78" customFormat="false" ht="17.7" hidden="false" customHeight="false" outlineLevel="0" collapsed="false">
      <c r="A78" s="47"/>
      <c r="B78" s="48" t="n">
        <f aca="false">B77+1</f>
        <v>44356</v>
      </c>
      <c r="C78" s="24" t="n">
        <f aca="false">IF(AND(WEEKDAY(B78) &lt;=6,WEEKDAY(B78) &gt;1),1,0)</f>
        <v>1</v>
      </c>
      <c r="D78" s="19" t="n">
        <f aca="false">IF(ISNA(VLOOKUP(B78,$X$9:$AA$56,4,FALSE())),0,1)</f>
        <v>0</v>
      </c>
      <c r="E78" s="24" t="n">
        <f aca="false">C78*(1-D78)</f>
        <v>1</v>
      </c>
      <c r="F78" s="24" t="n">
        <f aca="false">$C$7*E78</f>
        <v>8</v>
      </c>
      <c r="G78" s="37" t="n">
        <v>0</v>
      </c>
      <c r="H78" s="19" t="n">
        <f aca="false">E78*(1-G78)*F78</f>
        <v>8</v>
      </c>
      <c r="I78" s="26" t="n">
        <f aca="false">H78+I77</f>
        <v>352</v>
      </c>
      <c r="J78" s="37"/>
      <c r="K78" s="26" t="n">
        <f aca="false">H78+J78+K77</f>
        <v>386</v>
      </c>
      <c r="L78" s="37" t="n">
        <v>0</v>
      </c>
      <c r="M78" s="38"/>
      <c r="N78" s="39" t="n">
        <f aca="false">IF(A78=1,(F78*(1-L78)+M78),H78)</f>
        <v>8</v>
      </c>
      <c r="O78" s="49"/>
      <c r="P78" s="41" t="n">
        <f aca="false">N78+P77</f>
        <v>449</v>
      </c>
      <c r="Q78" s="39" t="n">
        <f aca="false">K78-P78</f>
        <v>-63</v>
      </c>
      <c r="R78" s="42"/>
      <c r="S78" s="50" t="n">
        <f aca="false">G78+S77</f>
        <v>2</v>
      </c>
      <c r="T78" s="23" t="n">
        <f aca="false">IF(A78=1,L78,G78)</f>
        <v>0</v>
      </c>
      <c r="U78" s="24" t="n">
        <f aca="false">T78+U77</f>
        <v>1</v>
      </c>
      <c r="V78" s="23" t="n">
        <f aca="false">S78-U78</f>
        <v>1</v>
      </c>
    </row>
    <row r="79" customFormat="false" ht="17.7" hidden="false" customHeight="false" outlineLevel="0" collapsed="false">
      <c r="A79" s="47"/>
      <c r="B79" s="48" t="n">
        <f aca="false">B78+1</f>
        <v>44357</v>
      </c>
      <c r="C79" s="24" t="n">
        <f aca="false">IF(AND(WEEKDAY(B79) &lt;=6,WEEKDAY(B79) &gt;1),1,0)</f>
        <v>1</v>
      </c>
      <c r="D79" s="19" t="n">
        <f aca="false">IF(ISNA(VLOOKUP(B79,$X$9:$AA$56,4,FALSE())),0,1)</f>
        <v>0</v>
      </c>
      <c r="E79" s="24" t="n">
        <f aca="false">C79*(1-D79)</f>
        <v>1</v>
      </c>
      <c r="F79" s="24" t="n">
        <f aca="false">$C$7*E79</f>
        <v>8</v>
      </c>
      <c r="G79" s="37" t="n">
        <v>0</v>
      </c>
      <c r="H79" s="19" t="n">
        <f aca="false">E79*(1-G79)*F79</f>
        <v>8</v>
      </c>
      <c r="I79" s="26" t="n">
        <f aca="false">H79+I78</f>
        <v>360</v>
      </c>
      <c r="J79" s="37"/>
      <c r="K79" s="26" t="n">
        <f aca="false">H79+J79+K78</f>
        <v>394</v>
      </c>
      <c r="L79" s="37" t="n">
        <v>0</v>
      </c>
      <c r="M79" s="38"/>
      <c r="N79" s="39" t="n">
        <f aca="false">IF(A79=1,(F79*(1-L79)+M79),H79)</f>
        <v>8</v>
      </c>
      <c r="O79" s="49"/>
      <c r="P79" s="41" t="n">
        <f aca="false">N79+P78</f>
        <v>457</v>
      </c>
      <c r="Q79" s="39" t="n">
        <f aca="false">K79-P79</f>
        <v>-63</v>
      </c>
      <c r="R79" s="42"/>
      <c r="S79" s="50" t="n">
        <f aca="false">G79+S78</f>
        <v>2</v>
      </c>
      <c r="T79" s="23" t="n">
        <f aca="false">IF(A79=1,L79,G79)</f>
        <v>0</v>
      </c>
      <c r="U79" s="24" t="n">
        <f aca="false">T79+U78</f>
        <v>1</v>
      </c>
      <c r="V79" s="23" t="n">
        <f aca="false">S79-U79</f>
        <v>1</v>
      </c>
    </row>
    <row r="80" customFormat="false" ht="17.7" hidden="false" customHeight="false" outlineLevel="0" collapsed="false">
      <c r="A80" s="47"/>
      <c r="B80" s="48" t="n">
        <f aca="false">B79+1</f>
        <v>44358</v>
      </c>
      <c r="C80" s="24" t="n">
        <f aca="false">IF(AND(WEEKDAY(B80) &lt;=6,WEEKDAY(B80) &gt;1),1,0)</f>
        <v>1</v>
      </c>
      <c r="D80" s="19" t="n">
        <f aca="false">IF(ISNA(VLOOKUP(B80,$X$9:$AA$56,4,FALSE())),0,1)</f>
        <v>0</v>
      </c>
      <c r="E80" s="24" t="n">
        <f aca="false">C80*(1-D80)</f>
        <v>1</v>
      </c>
      <c r="F80" s="24" t="n">
        <f aca="false">$C$7*E80</f>
        <v>8</v>
      </c>
      <c r="G80" s="37" t="n">
        <v>0</v>
      </c>
      <c r="H80" s="19" t="n">
        <f aca="false">E80*(1-G80)*F80</f>
        <v>8</v>
      </c>
      <c r="I80" s="26" t="n">
        <f aca="false">H80+I79</f>
        <v>368</v>
      </c>
      <c r="J80" s="37"/>
      <c r="K80" s="26" t="n">
        <f aca="false">H80+J80+K79</f>
        <v>402</v>
      </c>
      <c r="L80" s="37" t="n">
        <v>0</v>
      </c>
      <c r="M80" s="38"/>
      <c r="N80" s="39" t="n">
        <f aca="false">IF(A80=1,(F80*(1-L80)+M80),H80)</f>
        <v>8</v>
      </c>
      <c r="O80" s="49"/>
      <c r="P80" s="41" t="n">
        <f aca="false">N80+P79</f>
        <v>465</v>
      </c>
      <c r="Q80" s="39" t="n">
        <f aca="false">K80-P80</f>
        <v>-63</v>
      </c>
      <c r="R80" s="42"/>
      <c r="S80" s="50" t="n">
        <f aca="false">G80+S79</f>
        <v>2</v>
      </c>
      <c r="T80" s="23" t="n">
        <f aca="false">IF(A80=1,L80,G80)</f>
        <v>0</v>
      </c>
      <c r="U80" s="24" t="n">
        <f aca="false">T80+U79</f>
        <v>1</v>
      </c>
      <c r="V80" s="23" t="n">
        <f aca="false">S80-U80</f>
        <v>1</v>
      </c>
    </row>
    <row r="81" customFormat="false" ht="17.7" hidden="false" customHeight="false" outlineLevel="0" collapsed="false">
      <c r="A81" s="47"/>
      <c r="B81" s="48" t="n">
        <f aca="false">B80+1</f>
        <v>44359</v>
      </c>
      <c r="C81" s="24" t="n">
        <f aca="false">IF(AND(WEEKDAY(B81) &lt;=6,WEEKDAY(B81) &gt;1),1,0)</f>
        <v>0</v>
      </c>
      <c r="D81" s="19" t="n">
        <f aca="false">IF(ISNA(VLOOKUP(B81,$X$9:$AA$56,4,FALSE())),0,1)</f>
        <v>0</v>
      </c>
      <c r="E81" s="24" t="n">
        <f aca="false">C81*(1-D81)</f>
        <v>0</v>
      </c>
      <c r="F81" s="24" t="n">
        <f aca="false">$C$7*E81</f>
        <v>0</v>
      </c>
      <c r="G81" s="37" t="n">
        <v>0</v>
      </c>
      <c r="H81" s="19" t="n">
        <f aca="false">E81*(1-G81)*F81</f>
        <v>0</v>
      </c>
      <c r="I81" s="26" t="n">
        <f aca="false">H81+I80</f>
        <v>368</v>
      </c>
      <c r="J81" s="37"/>
      <c r="K81" s="26" t="n">
        <f aca="false">H81+J81+K80</f>
        <v>402</v>
      </c>
      <c r="L81" s="37" t="n">
        <v>0</v>
      </c>
      <c r="M81" s="38"/>
      <c r="N81" s="39" t="n">
        <f aca="false">IF(A81=1,(F81*(1-L81)+M81),H81)</f>
        <v>0</v>
      </c>
      <c r="O81" s="49"/>
      <c r="P81" s="41" t="n">
        <f aca="false">N81+P80</f>
        <v>465</v>
      </c>
      <c r="Q81" s="39" t="n">
        <f aca="false">K81-P81</f>
        <v>-63</v>
      </c>
      <c r="R81" s="42"/>
      <c r="S81" s="50" t="n">
        <f aca="false">G81+S80</f>
        <v>2</v>
      </c>
      <c r="T81" s="23" t="n">
        <f aca="false">IF(A81=1,L81,G81)</f>
        <v>0</v>
      </c>
      <c r="U81" s="24" t="n">
        <f aca="false">T81+U80</f>
        <v>1</v>
      </c>
      <c r="V81" s="23" t="n">
        <f aca="false">S81-U81</f>
        <v>1</v>
      </c>
    </row>
    <row r="82" customFormat="false" ht="17.7" hidden="false" customHeight="false" outlineLevel="0" collapsed="false">
      <c r="A82" s="47"/>
      <c r="B82" s="48" t="n">
        <f aca="false">B81+1</f>
        <v>44360</v>
      </c>
      <c r="C82" s="24" t="n">
        <f aca="false">IF(AND(WEEKDAY(B82) &lt;=6,WEEKDAY(B82) &gt;1),1,0)</f>
        <v>0</v>
      </c>
      <c r="D82" s="19" t="n">
        <f aca="false">IF(ISNA(VLOOKUP(B82,$X$9:$AA$56,4,FALSE())),0,1)</f>
        <v>0</v>
      </c>
      <c r="E82" s="24" t="n">
        <f aca="false">C82*(1-D82)</f>
        <v>0</v>
      </c>
      <c r="F82" s="24" t="n">
        <f aca="false">$C$7*E82</f>
        <v>0</v>
      </c>
      <c r="G82" s="37" t="n">
        <v>0</v>
      </c>
      <c r="H82" s="19" t="n">
        <f aca="false">E82*(1-G82)*F82</f>
        <v>0</v>
      </c>
      <c r="I82" s="26" t="n">
        <f aca="false">H82+I81</f>
        <v>368</v>
      </c>
      <c r="J82" s="37"/>
      <c r="K82" s="26" t="n">
        <f aca="false">H82+J82+K81</f>
        <v>402</v>
      </c>
      <c r="L82" s="37" t="n">
        <v>0</v>
      </c>
      <c r="M82" s="38"/>
      <c r="N82" s="39" t="n">
        <f aca="false">IF(A82=1,(F82*(1-L82)+M82),H82)</f>
        <v>0</v>
      </c>
      <c r="O82" s="49"/>
      <c r="P82" s="41" t="n">
        <f aca="false">N82+P81</f>
        <v>465</v>
      </c>
      <c r="Q82" s="39" t="n">
        <f aca="false">K82-P82</f>
        <v>-63</v>
      </c>
      <c r="R82" s="42"/>
      <c r="S82" s="50" t="n">
        <f aca="false">G82+S81</f>
        <v>2</v>
      </c>
      <c r="T82" s="23" t="n">
        <f aca="false">IF(A82=1,L82,G82)</f>
        <v>0</v>
      </c>
      <c r="U82" s="24" t="n">
        <f aca="false">T82+U81</f>
        <v>1</v>
      </c>
      <c r="V82" s="23" t="n">
        <f aca="false">S82-U82</f>
        <v>1</v>
      </c>
    </row>
    <row r="83" customFormat="false" ht="17.7" hidden="false" customHeight="false" outlineLevel="0" collapsed="false">
      <c r="A83" s="47"/>
      <c r="B83" s="48" t="n">
        <f aca="false">B82+1</f>
        <v>44361</v>
      </c>
      <c r="C83" s="24" t="n">
        <f aca="false">IF(AND(WEEKDAY(B83) &lt;=6,WEEKDAY(B83) &gt;1),1,0)</f>
        <v>1</v>
      </c>
      <c r="D83" s="19" t="n">
        <f aca="false">IF(ISNA(VLOOKUP(B83,$X$9:$AA$56,4,FALSE())),0,1)</f>
        <v>0</v>
      </c>
      <c r="E83" s="24" t="n">
        <f aca="false">C83*(1-D83)</f>
        <v>1</v>
      </c>
      <c r="F83" s="24" t="n">
        <f aca="false">$C$7*E83</f>
        <v>8</v>
      </c>
      <c r="G83" s="37" t="n">
        <v>0</v>
      </c>
      <c r="H83" s="19" t="n">
        <f aca="false">E83*(1-G83)*F83</f>
        <v>8</v>
      </c>
      <c r="I83" s="26" t="n">
        <f aca="false">H83+I82</f>
        <v>376</v>
      </c>
      <c r="J83" s="37"/>
      <c r="K83" s="26" t="n">
        <f aca="false">H83+J83+K82</f>
        <v>410</v>
      </c>
      <c r="L83" s="37" t="n">
        <v>0</v>
      </c>
      <c r="M83" s="38"/>
      <c r="N83" s="39" t="n">
        <f aca="false">IF(A83=1,(F83*(1-L83)+M83),H83)</f>
        <v>8</v>
      </c>
      <c r="O83" s="49"/>
      <c r="P83" s="41" t="n">
        <f aca="false">N83+P82</f>
        <v>473</v>
      </c>
      <c r="Q83" s="39" t="n">
        <f aca="false">K83-P83</f>
        <v>-63</v>
      </c>
      <c r="R83" s="42"/>
      <c r="S83" s="50" t="n">
        <f aca="false">G83+S82</f>
        <v>2</v>
      </c>
      <c r="T83" s="23" t="n">
        <f aca="false">IF(A83=1,L83,G83)</f>
        <v>0</v>
      </c>
      <c r="U83" s="24" t="n">
        <f aca="false">T83+U82</f>
        <v>1</v>
      </c>
      <c r="V83" s="23" t="n">
        <f aca="false">S83-U83</f>
        <v>1</v>
      </c>
    </row>
    <row r="84" customFormat="false" ht="17.7" hidden="false" customHeight="false" outlineLevel="0" collapsed="false">
      <c r="A84" s="47"/>
      <c r="B84" s="48" t="n">
        <f aca="false">B83+1</f>
        <v>44362</v>
      </c>
      <c r="C84" s="24" t="n">
        <f aca="false">IF(AND(WEEKDAY(B84) &lt;=6,WEEKDAY(B84) &gt;1),1,0)</f>
        <v>1</v>
      </c>
      <c r="D84" s="19" t="n">
        <f aca="false">IF(ISNA(VLOOKUP(B84,$X$9:$AA$56,4,FALSE())),0,1)</f>
        <v>0</v>
      </c>
      <c r="E84" s="24" t="n">
        <f aca="false">C84*(1-D84)</f>
        <v>1</v>
      </c>
      <c r="F84" s="24" t="n">
        <f aca="false">$C$7*E84</f>
        <v>8</v>
      </c>
      <c r="G84" s="37" t="n">
        <v>0</v>
      </c>
      <c r="H84" s="19" t="n">
        <f aca="false">E84*(1-G84)*F84</f>
        <v>8</v>
      </c>
      <c r="I84" s="26" t="n">
        <f aca="false">H84+I83</f>
        <v>384</v>
      </c>
      <c r="J84" s="37"/>
      <c r="K84" s="26" t="n">
        <f aca="false">H84+J84+K83</f>
        <v>418</v>
      </c>
      <c r="L84" s="37" t="n">
        <v>0</v>
      </c>
      <c r="M84" s="38"/>
      <c r="N84" s="39" t="n">
        <f aca="false">IF(A84=1,(F84*(1-L84)+M84),H84)</f>
        <v>8</v>
      </c>
      <c r="O84" s="49"/>
      <c r="P84" s="41" t="n">
        <f aca="false">N84+P83</f>
        <v>481</v>
      </c>
      <c r="Q84" s="39" t="n">
        <f aca="false">K84-P84</f>
        <v>-63</v>
      </c>
      <c r="R84" s="42"/>
      <c r="S84" s="50" t="n">
        <f aca="false">G84+S83</f>
        <v>2</v>
      </c>
      <c r="T84" s="23" t="n">
        <f aca="false">IF(A84=1,L84,G84)</f>
        <v>0</v>
      </c>
      <c r="U84" s="24" t="n">
        <f aca="false">T84+U83</f>
        <v>1</v>
      </c>
      <c r="V84" s="23" t="n">
        <f aca="false">S84-U84</f>
        <v>1</v>
      </c>
    </row>
    <row r="85" customFormat="false" ht="17.7" hidden="false" customHeight="false" outlineLevel="0" collapsed="false">
      <c r="A85" s="47"/>
      <c r="B85" s="48" t="n">
        <f aca="false">B84+1</f>
        <v>44363</v>
      </c>
      <c r="C85" s="24" t="n">
        <f aca="false">IF(AND(WEEKDAY(B85) &lt;=6,WEEKDAY(B85) &gt;1),1,0)</f>
        <v>1</v>
      </c>
      <c r="D85" s="19" t="n">
        <f aca="false">IF(ISNA(VLOOKUP(B85,$X$9:$AA$56,4,FALSE())),0,1)</f>
        <v>0</v>
      </c>
      <c r="E85" s="24" t="n">
        <f aca="false">C85*(1-D85)</f>
        <v>1</v>
      </c>
      <c r="F85" s="24" t="n">
        <f aca="false">$C$7*E85</f>
        <v>8</v>
      </c>
      <c r="G85" s="37" t="n">
        <v>0</v>
      </c>
      <c r="H85" s="19" t="n">
        <f aca="false">E85*(1-G85)*F85</f>
        <v>8</v>
      </c>
      <c r="I85" s="26" t="n">
        <f aca="false">H85+I84</f>
        <v>392</v>
      </c>
      <c r="J85" s="37"/>
      <c r="K85" s="26" t="n">
        <f aca="false">H85+J85+K84</f>
        <v>426</v>
      </c>
      <c r="L85" s="37" t="n">
        <v>0</v>
      </c>
      <c r="M85" s="38"/>
      <c r="N85" s="39" t="n">
        <f aca="false">IF(A85=1,(F85*(1-L85)+M85),H85)</f>
        <v>8</v>
      </c>
      <c r="O85" s="49"/>
      <c r="P85" s="41" t="n">
        <f aca="false">N85+P84</f>
        <v>489</v>
      </c>
      <c r="Q85" s="39" t="n">
        <f aca="false">K85-P85</f>
        <v>-63</v>
      </c>
      <c r="R85" s="42"/>
      <c r="S85" s="50" t="n">
        <f aca="false">G85+S84</f>
        <v>2</v>
      </c>
      <c r="T85" s="23" t="n">
        <f aca="false">IF(A85=1,L85,G85)</f>
        <v>0</v>
      </c>
      <c r="U85" s="24" t="n">
        <f aca="false">T85+U84</f>
        <v>1</v>
      </c>
      <c r="V85" s="23" t="n">
        <f aca="false">S85-U85</f>
        <v>1</v>
      </c>
    </row>
    <row r="86" customFormat="false" ht="17.7" hidden="false" customHeight="false" outlineLevel="0" collapsed="false">
      <c r="A86" s="47"/>
      <c r="B86" s="48" t="n">
        <f aca="false">B85+1</f>
        <v>44364</v>
      </c>
      <c r="C86" s="24" t="n">
        <f aca="false">IF(AND(WEEKDAY(B86) &lt;=6,WEEKDAY(B86) &gt;1),1,0)</f>
        <v>1</v>
      </c>
      <c r="D86" s="19" t="n">
        <f aca="false">IF(ISNA(VLOOKUP(B86,$X$9:$AA$56,4,FALSE())),0,1)</f>
        <v>0</v>
      </c>
      <c r="E86" s="24" t="n">
        <f aca="false">C86*(1-D86)</f>
        <v>1</v>
      </c>
      <c r="F86" s="24" t="n">
        <f aca="false">$C$7*E86</f>
        <v>8</v>
      </c>
      <c r="G86" s="37" t="n">
        <v>0</v>
      </c>
      <c r="H86" s="19" t="n">
        <f aca="false">E86*(1-G86)*F86</f>
        <v>8</v>
      </c>
      <c r="I86" s="26" t="n">
        <f aca="false">H86+I85</f>
        <v>400</v>
      </c>
      <c r="J86" s="37"/>
      <c r="K86" s="26" t="n">
        <f aca="false">H86+J86+K85</f>
        <v>434</v>
      </c>
      <c r="L86" s="37" t="n">
        <v>0</v>
      </c>
      <c r="M86" s="38"/>
      <c r="N86" s="39" t="n">
        <f aca="false">IF(A86=1,(F86*(1-L86)+M86),H86)</f>
        <v>8</v>
      </c>
      <c r="O86" s="49"/>
      <c r="P86" s="41" t="n">
        <f aca="false">N86+P85</f>
        <v>497</v>
      </c>
      <c r="Q86" s="39" t="n">
        <f aca="false">K86-P86</f>
        <v>-63</v>
      </c>
      <c r="R86" s="42"/>
      <c r="S86" s="50" t="n">
        <f aca="false">G86+S85</f>
        <v>2</v>
      </c>
      <c r="T86" s="23" t="n">
        <f aca="false">IF(A86=1,L86,G86)</f>
        <v>0</v>
      </c>
      <c r="U86" s="24" t="n">
        <f aca="false">T86+U85</f>
        <v>1</v>
      </c>
      <c r="V86" s="23" t="n">
        <f aca="false">S86-U86</f>
        <v>1</v>
      </c>
    </row>
    <row r="87" customFormat="false" ht="17.7" hidden="false" customHeight="false" outlineLevel="0" collapsed="false">
      <c r="A87" s="47"/>
      <c r="B87" s="48" t="n">
        <f aca="false">B86+1</f>
        <v>44365</v>
      </c>
      <c r="C87" s="24" t="n">
        <f aca="false">IF(AND(WEEKDAY(B87) &lt;=6,WEEKDAY(B87) &gt;1),1,0)</f>
        <v>1</v>
      </c>
      <c r="D87" s="19" t="n">
        <f aca="false">IF(ISNA(VLOOKUP(B87,$X$9:$AA$56,4,FALSE())),0,1)</f>
        <v>0</v>
      </c>
      <c r="E87" s="24" t="n">
        <f aca="false">C87*(1-D87)</f>
        <v>1</v>
      </c>
      <c r="F87" s="24" t="n">
        <f aca="false">$C$7*E87</f>
        <v>8</v>
      </c>
      <c r="G87" s="37" t="n">
        <v>0</v>
      </c>
      <c r="H87" s="19" t="n">
        <f aca="false">E87*(1-G87)*F87</f>
        <v>8</v>
      </c>
      <c r="I87" s="26" t="n">
        <f aca="false">H87+I86</f>
        <v>408</v>
      </c>
      <c r="J87" s="37"/>
      <c r="K87" s="26" t="n">
        <f aca="false">H87+J87+K86</f>
        <v>442</v>
      </c>
      <c r="L87" s="37" t="n">
        <v>0</v>
      </c>
      <c r="M87" s="38"/>
      <c r="N87" s="39" t="n">
        <f aca="false">IF(A87=1,(F87*(1-L87)+M87),H87)</f>
        <v>8</v>
      </c>
      <c r="O87" s="49"/>
      <c r="P87" s="41" t="n">
        <f aca="false">N87+P86</f>
        <v>505</v>
      </c>
      <c r="Q87" s="39" t="n">
        <f aca="false">K87-P87</f>
        <v>-63</v>
      </c>
      <c r="R87" s="42"/>
      <c r="S87" s="50" t="n">
        <f aca="false">G87+S86</f>
        <v>2</v>
      </c>
      <c r="T87" s="23" t="n">
        <f aca="false">IF(A87=1,L87,G87)</f>
        <v>0</v>
      </c>
      <c r="U87" s="24" t="n">
        <f aca="false">T87+U86</f>
        <v>1</v>
      </c>
      <c r="V87" s="23" t="n">
        <f aca="false">S87-U87</f>
        <v>1</v>
      </c>
    </row>
    <row r="88" customFormat="false" ht="17.7" hidden="false" customHeight="false" outlineLevel="0" collapsed="false">
      <c r="A88" s="47"/>
      <c r="B88" s="48" t="n">
        <f aca="false">B87+1</f>
        <v>44366</v>
      </c>
      <c r="C88" s="24" t="n">
        <f aca="false">IF(AND(WEEKDAY(B88) &lt;=6,WEEKDAY(B88) &gt;1),1,0)</f>
        <v>0</v>
      </c>
      <c r="D88" s="19" t="n">
        <f aca="false">IF(ISNA(VLOOKUP(B88,$X$9:$AA$56,4,FALSE())),0,1)</f>
        <v>0</v>
      </c>
      <c r="E88" s="24" t="n">
        <f aca="false">C88*(1-D88)</f>
        <v>0</v>
      </c>
      <c r="F88" s="24" t="n">
        <f aca="false">$C$7*E88</f>
        <v>0</v>
      </c>
      <c r="G88" s="37" t="n">
        <v>0</v>
      </c>
      <c r="H88" s="19" t="n">
        <f aca="false">E88*(1-G88)*F88</f>
        <v>0</v>
      </c>
      <c r="I88" s="26" t="n">
        <f aca="false">H88+I87</f>
        <v>408</v>
      </c>
      <c r="J88" s="37"/>
      <c r="K88" s="26" t="n">
        <f aca="false">H88+J88+K87</f>
        <v>442</v>
      </c>
      <c r="L88" s="37" t="n">
        <v>0</v>
      </c>
      <c r="M88" s="38"/>
      <c r="N88" s="39" t="n">
        <f aca="false">IF(A88=1,(F88*(1-L88)+M88),H88)</f>
        <v>0</v>
      </c>
      <c r="O88" s="49"/>
      <c r="P88" s="41" t="n">
        <f aca="false">N88+P87</f>
        <v>505</v>
      </c>
      <c r="Q88" s="39" t="n">
        <f aca="false">K88-P88</f>
        <v>-63</v>
      </c>
      <c r="R88" s="42"/>
      <c r="S88" s="50" t="n">
        <f aca="false">G88+S87</f>
        <v>2</v>
      </c>
      <c r="T88" s="23" t="n">
        <f aca="false">IF(A88=1,L88,G88)</f>
        <v>0</v>
      </c>
      <c r="U88" s="24" t="n">
        <f aca="false">T88+U87</f>
        <v>1</v>
      </c>
      <c r="V88" s="23" t="n">
        <f aca="false">S88-U88</f>
        <v>1</v>
      </c>
    </row>
    <row r="89" customFormat="false" ht="17.7" hidden="false" customHeight="false" outlineLevel="0" collapsed="false">
      <c r="A89" s="47"/>
      <c r="B89" s="48" t="n">
        <f aca="false">B88+1</f>
        <v>44367</v>
      </c>
      <c r="C89" s="24" t="n">
        <f aca="false">IF(AND(WEEKDAY(B89) &lt;=6,WEEKDAY(B89) &gt;1),1,0)</f>
        <v>0</v>
      </c>
      <c r="D89" s="19" t="n">
        <f aca="false">IF(ISNA(VLOOKUP(B89,$X$9:$AA$56,4,FALSE())),0,1)</f>
        <v>0</v>
      </c>
      <c r="E89" s="24" t="n">
        <f aca="false">C89*(1-D89)</f>
        <v>0</v>
      </c>
      <c r="F89" s="24" t="n">
        <f aca="false">$C$7*E89</f>
        <v>0</v>
      </c>
      <c r="G89" s="37" t="n">
        <v>0</v>
      </c>
      <c r="H89" s="19" t="n">
        <f aca="false">E89*(1-G89)*F89</f>
        <v>0</v>
      </c>
      <c r="I89" s="26" t="n">
        <f aca="false">H89+I88</f>
        <v>408</v>
      </c>
      <c r="J89" s="37"/>
      <c r="K89" s="26" t="n">
        <f aca="false">H89+J89+K88</f>
        <v>442</v>
      </c>
      <c r="L89" s="37" t="n">
        <v>0</v>
      </c>
      <c r="M89" s="38"/>
      <c r="N89" s="39" t="n">
        <f aca="false">IF(A89=1,(F89*(1-L89)+M89),H89)</f>
        <v>0</v>
      </c>
      <c r="O89" s="49"/>
      <c r="P89" s="41" t="n">
        <f aca="false">N89+P88</f>
        <v>505</v>
      </c>
      <c r="Q89" s="39" t="n">
        <f aca="false">K89-P89</f>
        <v>-63</v>
      </c>
      <c r="R89" s="42"/>
      <c r="S89" s="50" t="n">
        <f aca="false">G89+S88</f>
        <v>2</v>
      </c>
      <c r="T89" s="23" t="n">
        <f aca="false">IF(A89=1,L89,G89)</f>
        <v>0</v>
      </c>
      <c r="U89" s="24" t="n">
        <f aca="false">T89+U88</f>
        <v>1</v>
      </c>
      <c r="V89" s="23" t="n">
        <f aca="false">S89-U89</f>
        <v>1</v>
      </c>
    </row>
    <row r="90" customFormat="false" ht="17.7" hidden="false" customHeight="false" outlineLevel="0" collapsed="false">
      <c r="A90" s="47"/>
      <c r="B90" s="48" t="n">
        <f aca="false">B89+1</f>
        <v>44368</v>
      </c>
      <c r="C90" s="24" t="n">
        <f aca="false">IF(AND(WEEKDAY(B90) &lt;=6,WEEKDAY(B90) &gt;1),1,0)</f>
        <v>1</v>
      </c>
      <c r="D90" s="19" t="n">
        <f aca="false">IF(ISNA(VLOOKUP(B90,$X$9:$AA$56,4,FALSE())),0,1)</f>
        <v>0</v>
      </c>
      <c r="E90" s="24" t="n">
        <f aca="false">C90*(1-D90)</f>
        <v>1</v>
      </c>
      <c r="F90" s="24" t="n">
        <f aca="false">$C$7*E90</f>
        <v>8</v>
      </c>
      <c r="G90" s="37" t="n">
        <v>0</v>
      </c>
      <c r="H90" s="19" t="n">
        <f aca="false">E90*(1-G90)*F90</f>
        <v>8</v>
      </c>
      <c r="I90" s="26" t="n">
        <f aca="false">H90+I89</f>
        <v>416</v>
      </c>
      <c r="J90" s="37"/>
      <c r="K90" s="26" t="n">
        <f aca="false">H90+J90+K89</f>
        <v>450</v>
      </c>
      <c r="L90" s="37" t="n">
        <v>0</v>
      </c>
      <c r="M90" s="38"/>
      <c r="N90" s="39" t="n">
        <f aca="false">IF(A90=1,(F90*(1-L90)+M90),H90)</f>
        <v>8</v>
      </c>
      <c r="O90" s="49"/>
      <c r="P90" s="41" t="n">
        <f aca="false">N90+P89</f>
        <v>513</v>
      </c>
      <c r="Q90" s="39" t="n">
        <f aca="false">K90-P90</f>
        <v>-63</v>
      </c>
      <c r="R90" s="42"/>
      <c r="S90" s="50" t="n">
        <f aca="false">G90+S89</f>
        <v>2</v>
      </c>
      <c r="T90" s="23" t="n">
        <f aca="false">IF(A90=1,L90,G90)</f>
        <v>0</v>
      </c>
      <c r="U90" s="24" t="n">
        <f aca="false">T90+U89</f>
        <v>1</v>
      </c>
      <c r="V90" s="23" t="n">
        <f aca="false">S90-U90</f>
        <v>1</v>
      </c>
    </row>
    <row r="91" customFormat="false" ht="17.7" hidden="false" customHeight="false" outlineLevel="0" collapsed="false">
      <c r="A91" s="47"/>
      <c r="B91" s="48" t="n">
        <f aca="false">B90+1</f>
        <v>44369</v>
      </c>
      <c r="C91" s="24" t="n">
        <f aca="false">IF(AND(WEEKDAY(B91) &lt;=6,WEEKDAY(B91) &gt;1),1,0)</f>
        <v>1</v>
      </c>
      <c r="D91" s="19" t="n">
        <f aca="false">IF(ISNA(VLOOKUP(B91,$X$9:$AA$56,4,FALSE())),0,1)</f>
        <v>0</v>
      </c>
      <c r="E91" s="24" t="n">
        <f aca="false">C91*(1-D91)</f>
        <v>1</v>
      </c>
      <c r="F91" s="24" t="n">
        <f aca="false">$C$7*E91</f>
        <v>8</v>
      </c>
      <c r="G91" s="37" t="n">
        <v>0</v>
      </c>
      <c r="H91" s="19" t="n">
        <f aca="false">E91*(1-G91)*F91</f>
        <v>8</v>
      </c>
      <c r="I91" s="26" t="n">
        <f aca="false">H91+I90</f>
        <v>424</v>
      </c>
      <c r="J91" s="37"/>
      <c r="K91" s="26" t="n">
        <f aca="false">H91+J91+K90</f>
        <v>458</v>
      </c>
      <c r="L91" s="37" t="n">
        <v>0</v>
      </c>
      <c r="M91" s="38"/>
      <c r="N91" s="39" t="n">
        <f aca="false">IF(A91=1,(F91*(1-L91)+M91),H91)</f>
        <v>8</v>
      </c>
      <c r="O91" s="49"/>
      <c r="P91" s="41" t="n">
        <f aca="false">N91+P90</f>
        <v>521</v>
      </c>
      <c r="Q91" s="39" t="n">
        <f aca="false">K91-P91</f>
        <v>-63</v>
      </c>
      <c r="R91" s="42"/>
      <c r="S91" s="50" t="n">
        <f aca="false">G91+S90</f>
        <v>2</v>
      </c>
      <c r="T91" s="23" t="n">
        <f aca="false">IF(A91=1,L91,G91)</f>
        <v>0</v>
      </c>
      <c r="U91" s="24" t="n">
        <f aca="false">T91+U90</f>
        <v>1</v>
      </c>
      <c r="V91" s="23" t="n">
        <f aca="false">S91-U91</f>
        <v>1</v>
      </c>
    </row>
    <row r="92" customFormat="false" ht="17.7" hidden="false" customHeight="false" outlineLevel="0" collapsed="false">
      <c r="A92" s="47"/>
      <c r="B92" s="48" t="n">
        <f aca="false">B91+1</f>
        <v>44370</v>
      </c>
      <c r="C92" s="24" t="n">
        <f aca="false">IF(AND(WEEKDAY(B92) &lt;=6,WEEKDAY(B92) &gt;1),1,0)</f>
        <v>1</v>
      </c>
      <c r="D92" s="19" t="n">
        <f aca="false">IF(ISNA(VLOOKUP(B92,$X$9:$AA$56,4,FALSE())),0,1)</f>
        <v>0</v>
      </c>
      <c r="E92" s="24" t="n">
        <f aca="false">C92*(1-D92)</f>
        <v>1</v>
      </c>
      <c r="F92" s="24" t="n">
        <f aca="false">$C$7*E92</f>
        <v>8</v>
      </c>
      <c r="G92" s="37" t="n">
        <v>0</v>
      </c>
      <c r="H92" s="19" t="n">
        <f aca="false">E92*(1-G92)*F92</f>
        <v>8</v>
      </c>
      <c r="I92" s="26" t="n">
        <f aca="false">H92+I91</f>
        <v>432</v>
      </c>
      <c r="J92" s="37"/>
      <c r="K92" s="26" t="n">
        <f aca="false">H92+J92+K91</f>
        <v>466</v>
      </c>
      <c r="L92" s="37" t="n">
        <v>0</v>
      </c>
      <c r="M92" s="38"/>
      <c r="N92" s="39" t="n">
        <f aca="false">IF(A92=1,(F92*(1-L92)+M92),H92)</f>
        <v>8</v>
      </c>
      <c r="O92" s="49"/>
      <c r="P92" s="41" t="n">
        <f aca="false">N92+P91</f>
        <v>529</v>
      </c>
      <c r="Q92" s="39" t="n">
        <f aca="false">K92-P92</f>
        <v>-63</v>
      </c>
      <c r="R92" s="42"/>
      <c r="S92" s="50" t="n">
        <f aca="false">G92+S91</f>
        <v>2</v>
      </c>
      <c r="T92" s="23" t="n">
        <f aca="false">IF(A92=1,L92,G92)</f>
        <v>0</v>
      </c>
      <c r="U92" s="24" t="n">
        <f aca="false">T92+U91</f>
        <v>1</v>
      </c>
      <c r="V92" s="23" t="n">
        <f aca="false">S92-U92</f>
        <v>1</v>
      </c>
    </row>
    <row r="93" customFormat="false" ht="17.7" hidden="false" customHeight="false" outlineLevel="0" collapsed="false">
      <c r="A93" s="47"/>
      <c r="B93" s="48" t="n">
        <f aca="false">B92+1</f>
        <v>44371</v>
      </c>
      <c r="C93" s="24" t="n">
        <f aca="false">IF(AND(WEEKDAY(B93) &lt;=6,WEEKDAY(B93) &gt;1),1,0)</f>
        <v>1</v>
      </c>
      <c r="D93" s="19" t="n">
        <f aca="false">IF(ISNA(VLOOKUP(B93,$X$9:$AA$56,4,FALSE())),0,1)</f>
        <v>0</v>
      </c>
      <c r="E93" s="24" t="n">
        <f aca="false">C93*(1-D93)</f>
        <v>1</v>
      </c>
      <c r="F93" s="24" t="n">
        <f aca="false">$C$7*E93</f>
        <v>8</v>
      </c>
      <c r="G93" s="37" t="n">
        <v>0</v>
      </c>
      <c r="H93" s="19" t="n">
        <f aca="false">E93*(1-G93)*F93</f>
        <v>8</v>
      </c>
      <c r="I93" s="26" t="n">
        <f aca="false">H93+I92</f>
        <v>440</v>
      </c>
      <c r="J93" s="37"/>
      <c r="K93" s="26" t="n">
        <f aca="false">H93+J93+K92</f>
        <v>474</v>
      </c>
      <c r="L93" s="37" t="n">
        <v>0</v>
      </c>
      <c r="M93" s="38"/>
      <c r="N93" s="39" t="n">
        <f aca="false">IF(A93=1,(F93*(1-L93)+M93),H93)</f>
        <v>8</v>
      </c>
      <c r="O93" s="49"/>
      <c r="P93" s="41" t="n">
        <f aca="false">N93+P92</f>
        <v>537</v>
      </c>
      <c r="Q93" s="39" t="n">
        <f aca="false">K93-P93</f>
        <v>-63</v>
      </c>
      <c r="R93" s="42"/>
      <c r="S93" s="50" t="n">
        <f aca="false">G93+S92</f>
        <v>2</v>
      </c>
      <c r="T93" s="23" t="n">
        <f aca="false">IF(A93=1,L93,G93)</f>
        <v>0</v>
      </c>
      <c r="U93" s="24" t="n">
        <f aca="false">T93+U92</f>
        <v>1</v>
      </c>
      <c r="V93" s="23" t="n">
        <f aca="false">S93-U93</f>
        <v>1</v>
      </c>
    </row>
    <row r="94" customFormat="false" ht="17.7" hidden="false" customHeight="false" outlineLevel="0" collapsed="false">
      <c r="A94" s="47"/>
      <c r="B94" s="48" t="n">
        <f aca="false">B93+1</f>
        <v>44372</v>
      </c>
      <c r="C94" s="24" t="n">
        <f aca="false">IF(AND(WEEKDAY(B94) &lt;=6,WEEKDAY(B94) &gt;1),1,0)</f>
        <v>1</v>
      </c>
      <c r="D94" s="19" t="n">
        <f aca="false">IF(ISNA(VLOOKUP(B94,$X$9:$AA$56,4,FALSE())),0,1)</f>
        <v>0</v>
      </c>
      <c r="E94" s="24" t="n">
        <f aca="false">C94*(1-D94)</f>
        <v>1</v>
      </c>
      <c r="F94" s="24" t="n">
        <f aca="false">$C$7*E94</f>
        <v>8</v>
      </c>
      <c r="G94" s="37" t="n">
        <v>0</v>
      </c>
      <c r="H94" s="19" t="n">
        <f aca="false">E94*(1-G94)*F94</f>
        <v>8</v>
      </c>
      <c r="I94" s="26" t="n">
        <f aca="false">H94+I93</f>
        <v>448</v>
      </c>
      <c r="J94" s="37"/>
      <c r="K94" s="26" t="n">
        <f aca="false">H94+J94+K93</f>
        <v>482</v>
      </c>
      <c r="L94" s="37" t="n">
        <v>0</v>
      </c>
      <c r="M94" s="38"/>
      <c r="N94" s="39" t="n">
        <f aca="false">IF(A94=1,(F94*(1-L94)+M94),H94)</f>
        <v>8</v>
      </c>
      <c r="O94" s="49"/>
      <c r="P94" s="41" t="n">
        <f aca="false">N94+P93</f>
        <v>545</v>
      </c>
      <c r="Q94" s="39" t="n">
        <f aca="false">K94-P94</f>
        <v>-63</v>
      </c>
      <c r="R94" s="42"/>
      <c r="S94" s="50" t="n">
        <f aca="false">G94+S93</f>
        <v>2</v>
      </c>
      <c r="T94" s="23" t="n">
        <f aca="false">IF(A94=1,L94,G94)</f>
        <v>0</v>
      </c>
      <c r="U94" s="24" t="n">
        <f aca="false">T94+U93</f>
        <v>1</v>
      </c>
      <c r="V94" s="23" t="n">
        <f aca="false">S94-U94</f>
        <v>1</v>
      </c>
    </row>
    <row r="95" customFormat="false" ht="17.7" hidden="false" customHeight="false" outlineLevel="0" collapsed="false">
      <c r="A95" s="47"/>
      <c r="B95" s="48" t="n">
        <f aca="false">B94+1</f>
        <v>44373</v>
      </c>
      <c r="C95" s="24" t="n">
        <f aca="false">IF(AND(WEEKDAY(B95) &lt;=6,WEEKDAY(B95) &gt;1),1,0)</f>
        <v>0</v>
      </c>
      <c r="D95" s="19" t="n">
        <f aca="false">IF(ISNA(VLOOKUP(B95,$X$9:$AA$56,4,FALSE())),0,1)</f>
        <v>0</v>
      </c>
      <c r="E95" s="24" t="n">
        <f aca="false">C95*(1-D95)</f>
        <v>0</v>
      </c>
      <c r="F95" s="24" t="n">
        <f aca="false">$C$7*E95</f>
        <v>0</v>
      </c>
      <c r="G95" s="37" t="n">
        <v>0</v>
      </c>
      <c r="H95" s="19" t="n">
        <f aca="false">E95*(1-G95)*F95</f>
        <v>0</v>
      </c>
      <c r="I95" s="26" t="n">
        <f aca="false">H95+I94</f>
        <v>448</v>
      </c>
      <c r="J95" s="37"/>
      <c r="K95" s="26" t="n">
        <f aca="false">H95+J95+K94</f>
        <v>482</v>
      </c>
      <c r="L95" s="37" t="n">
        <v>0</v>
      </c>
      <c r="M95" s="38"/>
      <c r="N95" s="39" t="n">
        <f aca="false">IF(A95=1,(F95*(1-L95)+M95),H95)</f>
        <v>0</v>
      </c>
      <c r="O95" s="49"/>
      <c r="P95" s="41" t="n">
        <f aca="false">N95+P94</f>
        <v>545</v>
      </c>
      <c r="Q95" s="39" t="n">
        <f aca="false">K95-P95</f>
        <v>-63</v>
      </c>
      <c r="R95" s="42"/>
      <c r="S95" s="50" t="n">
        <f aca="false">G95+S94</f>
        <v>2</v>
      </c>
      <c r="T95" s="23" t="n">
        <f aca="false">IF(A95=1,L95,G95)</f>
        <v>0</v>
      </c>
      <c r="U95" s="24" t="n">
        <f aca="false">T95+U94</f>
        <v>1</v>
      </c>
      <c r="V95" s="23" t="n">
        <f aca="false">S95-U95</f>
        <v>1</v>
      </c>
    </row>
    <row r="96" customFormat="false" ht="17.7" hidden="false" customHeight="false" outlineLevel="0" collapsed="false">
      <c r="A96" s="47"/>
      <c r="B96" s="48" t="n">
        <f aca="false">B95+1</f>
        <v>44374</v>
      </c>
      <c r="C96" s="24" t="n">
        <f aca="false">IF(AND(WEEKDAY(B96) &lt;=6,WEEKDAY(B96) &gt;1),1,0)</f>
        <v>0</v>
      </c>
      <c r="D96" s="19" t="n">
        <f aca="false">IF(ISNA(VLOOKUP(B96,$X$9:$AA$56,4,FALSE())),0,1)</f>
        <v>0</v>
      </c>
      <c r="E96" s="24" t="n">
        <f aca="false">C96*(1-D96)</f>
        <v>0</v>
      </c>
      <c r="F96" s="24" t="n">
        <f aca="false">$C$7*E96</f>
        <v>0</v>
      </c>
      <c r="G96" s="37" t="n">
        <v>0</v>
      </c>
      <c r="H96" s="19" t="n">
        <f aca="false">E96*(1-G96)*F96</f>
        <v>0</v>
      </c>
      <c r="I96" s="26" t="n">
        <f aca="false">H96+I95</f>
        <v>448</v>
      </c>
      <c r="J96" s="37"/>
      <c r="K96" s="26" t="n">
        <f aca="false">H96+J96+K95</f>
        <v>482</v>
      </c>
      <c r="L96" s="37" t="n">
        <v>0</v>
      </c>
      <c r="M96" s="38"/>
      <c r="N96" s="39" t="n">
        <f aca="false">IF(A96=1,(F96*(1-L96)+M96),H96)</f>
        <v>0</v>
      </c>
      <c r="O96" s="49"/>
      <c r="P96" s="41" t="n">
        <f aca="false">N96+P95</f>
        <v>545</v>
      </c>
      <c r="Q96" s="39" t="n">
        <f aca="false">K96-P96</f>
        <v>-63</v>
      </c>
      <c r="R96" s="42"/>
      <c r="S96" s="50" t="n">
        <f aca="false">G96+S95</f>
        <v>2</v>
      </c>
      <c r="T96" s="23" t="n">
        <f aca="false">IF(A96=1,L96,G96)</f>
        <v>0</v>
      </c>
      <c r="U96" s="24" t="n">
        <f aca="false">T96+U95</f>
        <v>1</v>
      </c>
      <c r="V96" s="23" t="n">
        <f aca="false">S96-U96</f>
        <v>1</v>
      </c>
    </row>
    <row r="97" customFormat="false" ht="17.7" hidden="false" customHeight="false" outlineLevel="0" collapsed="false">
      <c r="A97" s="47"/>
      <c r="B97" s="48" t="n">
        <f aca="false">B96+1</f>
        <v>44375</v>
      </c>
      <c r="C97" s="24" t="n">
        <f aca="false">IF(AND(WEEKDAY(B97) &lt;=6,WEEKDAY(B97) &gt;1),1,0)</f>
        <v>1</v>
      </c>
      <c r="D97" s="19" t="n">
        <f aca="false">IF(ISNA(VLOOKUP(B97,$X$9:$AA$56,4,FALSE())),0,1)</f>
        <v>0</v>
      </c>
      <c r="E97" s="24" t="n">
        <f aca="false">C97*(1-D97)</f>
        <v>1</v>
      </c>
      <c r="F97" s="24" t="n">
        <f aca="false">$C$7*E97</f>
        <v>8</v>
      </c>
      <c r="G97" s="37" t="n">
        <v>0</v>
      </c>
      <c r="H97" s="19" t="n">
        <f aca="false">E97*(1-G97)*F97</f>
        <v>8</v>
      </c>
      <c r="I97" s="26" t="n">
        <f aca="false">H97+I96</f>
        <v>456</v>
      </c>
      <c r="J97" s="37"/>
      <c r="K97" s="26" t="n">
        <f aca="false">H97+J97+K96</f>
        <v>490</v>
      </c>
      <c r="L97" s="37" t="n">
        <v>0</v>
      </c>
      <c r="M97" s="38"/>
      <c r="N97" s="39" t="n">
        <f aca="false">IF(A97=1,(F97*(1-L97)+M97),H97)</f>
        <v>8</v>
      </c>
      <c r="O97" s="49"/>
      <c r="P97" s="41" t="n">
        <f aca="false">N97+P96</f>
        <v>553</v>
      </c>
      <c r="Q97" s="39" t="n">
        <f aca="false">K97-P97</f>
        <v>-63</v>
      </c>
      <c r="R97" s="42"/>
      <c r="S97" s="50" t="n">
        <f aca="false">G97+S96</f>
        <v>2</v>
      </c>
      <c r="T97" s="23" t="n">
        <f aca="false">IF(A97=1,L97,G97)</f>
        <v>0</v>
      </c>
      <c r="U97" s="24" t="n">
        <f aca="false">T97+U96</f>
        <v>1</v>
      </c>
      <c r="V97" s="23" t="n">
        <f aca="false">S97-U97</f>
        <v>1</v>
      </c>
    </row>
    <row r="98" customFormat="false" ht="17.7" hidden="false" customHeight="false" outlineLevel="0" collapsed="false">
      <c r="A98" s="47"/>
      <c r="B98" s="48" t="n">
        <f aca="false">B97+1</f>
        <v>44376</v>
      </c>
      <c r="C98" s="24" t="n">
        <f aca="false">IF(AND(WEEKDAY(B98) &lt;=6,WEEKDAY(B98) &gt;1),1,0)</f>
        <v>1</v>
      </c>
      <c r="D98" s="19" t="n">
        <f aca="false">IF(ISNA(VLOOKUP(B98,$X$9:$AA$56,4,FALSE())),0,1)</f>
        <v>0</v>
      </c>
      <c r="E98" s="24" t="n">
        <f aca="false">C98*(1-D98)</f>
        <v>1</v>
      </c>
      <c r="F98" s="24" t="n">
        <f aca="false">$C$7*E98</f>
        <v>8</v>
      </c>
      <c r="G98" s="37" t="n">
        <v>0</v>
      </c>
      <c r="H98" s="19" t="n">
        <f aca="false">E98*(1-G98)*F98</f>
        <v>8</v>
      </c>
      <c r="I98" s="26" t="n">
        <f aca="false">H98+I97</f>
        <v>464</v>
      </c>
      <c r="J98" s="37"/>
      <c r="K98" s="26" t="n">
        <f aca="false">H98+J98+K97</f>
        <v>498</v>
      </c>
      <c r="L98" s="37" t="n">
        <v>0</v>
      </c>
      <c r="M98" s="38"/>
      <c r="N98" s="39" t="n">
        <f aca="false">IF(A98=1,(F98*(1-L98)+M98),H98)</f>
        <v>8</v>
      </c>
      <c r="O98" s="49"/>
      <c r="P98" s="41" t="n">
        <f aca="false">N98+P97</f>
        <v>561</v>
      </c>
      <c r="Q98" s="39" t="n">
        <f aca="false">K98-P98</f>
        <v>-63</v>
      </c>
      <c r="R98" s="42"/>
      <c r="S98" s="50" t="n">
        <f aca="false">G98+S97</f>
        <v>2</v>
      </c>
      <c r="T98" s="23" t="n">
        <f aca="false">IF(A98=1,L98,G98)</f>
        <v>0</v>
      </c>
      <c r="U98" s="24" t="n">
        <f aca="false">T98+U97</f>
        <v>1</v>
      </c>
      <c r="V98" s="23" t="n">
        <f aca="false">S98-U98</f>
        <v>1</v>
      </c>
    </row>
    <row r="99" customFormat="false" ht="17.7" hidden="false" customHeight="false" outlineLevel="0" collapsed="false">
      <c r="A99" s="47"/>
      <c r="B99" s="48" t="n">
        <f aca="false">B98+1</f>
        <v>44377</v>
      </c>
      <c r="C99" s="58" t="n">
        <f aca="false">IF(AND(WEEKDAY(B99) &lt;=6,WEEKDAY(B99) &gt;1),1,0)</f>
        <v>1</v>
      </c>
      <c r="D99" s="19" t="n">
        <f aca="false">IF(ISNA(VLOOKUP(B99,$X$9:$AA$56,4,FALSE())),0,1)</f>
        <v>0</v>
      </c>
      <c r="E99" s="24" t="n">
        <f aca="false">C99*(1-D99)</f>
        <v>1</v>
      </c>
      <c r="F99" s="24" t="n">
        <f aca="false">$C$7*E99</f>
        <v>8</v>
      </c>
      <c r="G99" s="37" t="n">
        <v>0</v>
      </c>
      <c r="H99" s="19" t="n">
        <f aca="false">E99*(1-G99)*F99</f>
        <v>8</v>
      </c>
      <c r="I99" s="26" t="n">
        <f aca="false">H99+I98</f>
        <v>472</v>
      </c>
      <c r="J99" s="54" t="n">
        <f aca="false">($I$374-$H$374)/12</f>
        <v>17</v>
      </c>
      <c r="K99" s="26" t="n">
        <f aca="false">H99+J99+K98</f>
        <v>523</v>
      </c>
      <c r="L99" s="37" t="n">
        <v>0</v>
      </c>
      <c r="M99" s="38"/>
      <c r="N99" s="39" t="n">
        <f aca="false">IF(A99=1,(F99*(1-L99)+M99),H99)</f>
        <v>8</v>
      </c>
      <c r="O99" s="49"/>
      <c r="P99" s="41" t="n">
        <f aca="false">N99+P98</f>
        <v>569</v>
      </c>
      <c r="Q99" s="39" t="n">
        <f aca="false">K99-P99</f>
        <v>-46</v>
      </c>
      <c r="R99" s="42"/>
      <c r="S99" s="50" t="n">
        <f aca="false">G99+S98</f>
        <v>2</v>
      </c>
      <c r="T99" s="23" t="n">
        <f aca="false">IF(A99=1,L99,G99)</f>
        <v>0</v>
      </c>
      <c r="U99" s="24" t="n">
        <f aca="false">T99+U98</f>
        <v>1</v>
      </c>
      <c r="V99" s="23" t="n">
        <f aca="false">S99-U99</f>
        <v>1</v>
      </c>
    </row>
    <row r="100" customFormat="false" ht="17.7" hidden="false" customHeight="false" outlineLevel="0" collapsed="false">
      <c r="A100" s="47"/>
      <c r="B100" s="48" t="n">
        <f aca="false">B99+1</f>
        <v>44378</v>
      </c>
      <c r="C100" s="24" t="n">
        <f aca="false">IF(AND(WEEKDAY(B100) &lt;=6,WEEKDAY(B100) &gt;1),1,0)</f>
        <v>1</v>
      </c>
      <c r="D100" s="19" t="n">
        <f aca="false">IF(ISNA(VLOOKUP(B100,$X$9:$AA$56,4,FALSE())),0,1)</f>
        <v>0</v>
      </c>
      <c r="E100" s="24" t="n">
        <f aca="false">C100*(1-D100)</f>
        <v>1</v>
      </c>
      <c r="F100" s="24" t="n">
        <f aca="false">$C$7*E100</f>
        <v>8</v>
      </c>
      <c r="G100" s="37" t="n">
        <v>0</v>
      </c>
      <c r="H100" s="19" t="n">
        <f aca="false">E100*(1-G100)*F100</f>
        <v>8</v>
      </c>
      <c r="I100" s="26" t="n">
        <f aca="false">H100+I99</f>
        <v>480</v>
      </c>
      <c r="J100" s="37"/>
      <c r="K100" s="26" t="n">
        <f aca="false">H100+J100+K99</f>
        <v>531</v>
      </c>
      <c r="L100" s="37" t="n">
        <v>0</v>
      </c>
      <c r="M100" s="38"/>
      <c r="N100" s="39" t="n">
        <f aca="false">IF(A100=1,(F100*(1-L100)+M100),H100)</f>
        <v>8</v>
      </c>
      <c r="O100" s="49"/>
      <c r="P100" s="41" t="n">
        <f aca="false">N100+P99</f>
        <v>577</v>
      </c>
      <c r="Q100" s="39" t="n">
        <f aca="false">K100-P100</f>
        <v>-46</v>
      </c>
      <c r="R100" s="55"/>
      <c r="S100" s="50" t="n">
        <f aca="false">G100+S99</f>
        <v>2</v>
      </c>
      <c r="T100" s="23" t="n">
        <f aca="false">IF(A100=1,L100,G100)</f>
        <v>0</v>
      </c>
      <c r="U100" s="24" t="n">
        <f aca="false">T100+U99</f>
        <v>1</v>
      </c>
      <c r="V100" s="23" t="n">
        <f aca="false">S100-U100</f>
        <v>1</v>
      </c>
    </row>
    <row r="101" customFormat="false" ht="17.7" hidden="false" customHeight="false" outlineLevel="0" collapsed="false">
      <c r="A101" s="47"/>
      <c r="B101" s="48" t="n">
        <f aca="false">B100+1</f>
        <v>44379</v>
      </c>
      <c r="C101" s="24" t="n">
        <f aca="false">IF(AND(WEEKDAY(B101) &lt;=6,WEEKDAY(B101) &gt;1),1,0)</f>
        <v>1</v>
      </c>
      <c r="D101" s="19" t="n">
        <f aca="false">IF(ISNA(VLOOKUP(B101,$X$9:$AA$56,4,FALSE())),0,1)</f>
        <v>0</v>
      </c>
      <c r="E101" s="24" t="n">
        <f aca="false">C101*(1-D101)</f>
        <v>1</v>
      </c>
      <c r="F101" s="24" t="n">
        <f aca="false">$C$7*E101</f>
        <v>8</v>
      </c>
      <c r="G101" s="37" t="n">
        <v>0</v>
      </c>
      <c r="H101" s="19" t="n">
        <f aca="false">E101*(1-G101)*F101</f>
        <v>8</v>
      </c>
      <c r="I101" s="26" t="n">
        <f aca="false">H101+I100</f>
        <v>488</v>
      </c>
      <c r="J101" s="37"/>
      <c r="K101" s="26" t="n">
        <f aca="false">H101+J101+K100</f>
        <v>539</v>
      </c>
      <c r="L101" s="37" t="n">
        <v>0</v>
      </c>
      <c r="M101" s="38"/>
      <c r="N101" s="39" t="n">
        <f aca="false">IF(A101=1,(F101*(1-L101)+M101),H101)</f>
        <v>8</v>
      </c>
      <c r="O101" s="49"/>
      <c r="P101" s="41" t="n">
        <f aca="false">N101+P100</f>
        <v>585</v>
      </c>
      <c r="Q101" s="39" t="n">
        <f aca="false">K101-P101</f>
        <v>-46</v>
      </c>
      <c r="R101" s="42"/>
      <c r="S101" s="50" t="n">
        <f aca="false">G101+S100</f>
        <v>2</v>
      </c>
      <c r="T101" s="23" t="n">
        <f aca="false">IF(A101=1,L101,G101)</f>
        <v>0</v>
      </c>
      <c r="U101" s="24" t="n">
        <f aca="false">T101+U100</f>
        <v>1</v>
      </c>
      <c r="V101" s="23" t="n">
        <f aca="false">S101-U101</f>
        <v>1</v>
      </c>
    </row>
    <row r="102" customFormat="false" ht="17.7" hidden="false" customHeight="false" outlineLevel="0" collapsed="false">
      <c r="A102" s="47"/>
      <c r="B102" s="48" t="n">
        <f aca="false">B101+1</f>
        <v>44380</v>
      </c>
      <c r="C102" s="24" t="n">
        <f aca="false">IF(AND(WEEKDAY(B102) &lt;=6,WEEKDAY(B102) &gt;1),1,0)</f>
        <v>0</v>
      </c>
      <c r="D102" s="19" t="n">
        <f aca="false">IF(ISNA(VLOOKUP(B102,$X$9:$AA$56,4,FALSE())),0,1)</f>
        <v>0</v>
      </c>
      <c r="E102" s="24" t="n">
        <f aca="false">C102*(1-D102)</f>
        <v>0</v>
      </c>
      <c r="F102" s="24" t="n">
        <f aca="false">$C$7*E102</f>
        <v>0</v>
      </c>
      <c r="G102" s="37" t="n">
        <v>0</v>
      </c>
      <c r="H102" s="19" t="n">
        <f aca="false">E102*(1-G102)*F102</f>
        <v>0</v>
      </c>
      <c r="I102" s="26" t="n">
        <f aca="false">H102+I101</f>
        <v>488</v>
      </c>
      <c r="J102" s="37"/>
      <c r="K102" s="26" t="n">
        <f aca="false">H102+J102+K101</f>
        <v>539</v>
      </c>
      <c r="L102" s="37" t="n">
        <v>0</v>
      </c>
      <c r="M102" s="38"/>
      <c r="N102" s="39" t="n">
        <f aca="false">IF(A102=1,(F102*(1-L102)+M102),H102)</f>
        <v>0</v>
      </c>
      <c r="O102" s="49"/>
      <c r="P102" s="41" t="n">
        <f aca="false">N102+P101</f>
        <v>585</v>
      </c>
      <c r="Q102" s="39" t="n">
        <f aca="false">K102-P102</f>
        <v>-46</v>
      </c>
      <c r="R102" s="42"/>
      <c r="S102" s="50" t="n">
        <f aca="false">G102+S101</f>
        <v>2</v>
      </c>
      <c r="T102" s="23" t="n">
        <f aca="false">IF(A102=1,L102,G102)</f>
        <v>0</v>
      </c>
      <c r="U102" s="24" t="n">
        <f aca="false">T102+U101</f>
        <v>1</v>
      </c>
      <c r="V102" s="23" t="n">
        <f aca="false">S102-U102</f>
        <v>1</v>
      </c>
    </row>
    <row r="103" customFormat="false" ht="17.7" hidden="false" customHeight="false" outlineLevel="0" collapsed="false">
      <c r="A103" s="47"/>
      <c r="B103" s="48" t="n">
        <f aca="false">B102+1</f>
        <v>44381</v>
      </c>
      <c r="C103" s="24" t="n">
        <f aca="false">IF(AND(WEEKDAY(B103) &lt;=6,WEEKDAY(B103) &gt;1),1,0)</f>
        <v>0</v>
      </c>
      <c r="D103" s="19" t="n">
        <f aca="false">IF(ISNA(VLOOKUP(B103,$X$9:$AA$56,4,FALSE())),0,1)</f>
        <v>0</v>
      </c>
      <c r="E103" s="24" t="n">
        <f aca="false">C103*(1-D103)</f>
        <v>0</v>
      </c>
      <c r="F103" s="24" t="n">
        <f aca="false">$C$7*E103</f>
        <v>0</v>
      </c>
      <c r="G103" s="37" t="n">
        <v>0</v>
      </c>
      <c r="H103" s="19" t="n">
        <f aca="false">E103*(1-G103)*F103</f>
        <v>0</v>
      </c>
      <c r="I103" s="26" t="n">
        <f aca="false">H103+I102</f>
        <v>488</v>
      </c>
      <c r="J103" s="37"/>
      <c r="K103" s="26" t="n">
        <f aca="false">H103+J103+K102</f>
        <v>539</v>
      </c>
      <c r="L103" s="37" t="n">
        <v>0</v>
      </c>
      <c r="M103" s="38"/>
      <c r="N103" s="39" t="n">
        <f aca="false">IF(A103=1,(F103*(1-L103)+M103),H103)</f>
        <v>0</v>
      </c>
      <c r="O103" s="49"/>
      <c r="P103" s="41" t="n">
        <f aca="false">N103+P102</f>
        <v>585</v>
      </c>
      <c r="Q103" s="39" t="n">
        <f aca="false">K103-P103</f>
        <v>-46</v>
      </c>
      <c r="R103" s="42"/>
      <c r="S103" s="50" t="n">
        <f aca="false">G103+S102</f>
        <v>2</v>
      </c>
      <c r="T103" s="23" t="n">
        <f aca="false">IF(A103=1,L103,G103)</f>
        <v>0</v>
      </c>
      <c r="U103" s="24" t="n">
        <f aca="false">T103+U102</f>
        <v>1</v>
      </c>
      <c r="V103" s="23" t="n">
        <f aca="false">S103-U103</f>
        <v>1</v>
      </c>
    </row>
    <row r="104" customFormat="false" ht="17.7" hidden="false" customHeight="false" outlineLevel="0" collapsed="false">
      <c r="A104" s="47"/>
      <c r="B104" s="48" t="n">
        <f aca="false">B103+1</f>
        <v>44382</v>
      </c>
      <c r="C104" s="24" t="n">
        <f aca="false">IF(AND(WEEKDAY(B104) &lt;=6,WEEKDAY(B104) &gt;1),1,0)</f>
        <v>1</v>
      </c>
      <c r="D104" s="19" t="n">
        <f aca="false">IF(ISNA(VLOOKUP(B104,$X$9:$AA$56,4,FALSE())),0,1)</f>
        <v>0</v>
      </c>
      <c r="E104" s="24" t="n">
        <f aca="false">C104*(1-D104)</f>
        <v>1</v>
      </c>
      <c r="F104" s="24" t="n">
        <f aca="false">$C$7*E104</f>
        <v>8</v>
      </c>
      <c r="G104" s="37" t="n">
        <v>0</v>
      </c>
      <c r="H104" s="19" t="n">
        <f aca="false">E104*(1-G104)*F104</f>
        <v>8</v>
      </c>
      <c r="I104" s="26" t="n">
        <f aca="false">H104+I103</f>
        <v>496</v>
      </c>
      <c r="J104" s="37"/>
      <c r="K104" s="26" t="n">
        <f aca="false">H104+J104+K103</f>
        <v>547</v>
      </c>
      <c r="L104" s="37" t="n">
        <v>0</v>
      </c>
      <c r="M104" s="38"/>
      <c r="N104" s="39" t="n">
        <f aca="false">IF(A104=1,(F104*(1-L104)+M104),H104)</f>
        <v>8</v>
      </c>
      <c r="O104" s="49"/>
      <c r="P104" s="41" t="n">
        <f aca="false">N104+P103</f>
        <v>593</v>
      </c>
      <c r="Q104" s="39" t="n">
        <f aca="false">K104-P104</f>
        <v>-46</v>
      </c>
      <c r="R104" s="42"/>
      <c r="S104" s="50" t="n">
        <f aca="false">G104+S103</f>
        <v>2</v>
      </c>
      <c r="T104" s="23" t="n">
        <f aca="false">IF(A104=1,L104,G104)</f>
        <v>0</v>
      </c>
      <c r="U104" s="24" t="n">
        <f aca="false">T104+U103</f>
        <v>1</v>
      </c>
      <c r="V104" s="23" t="n">
        <f aca="false">S104-U104</f>
        <v>1</v>
      </c>
    </row>
    <row r="105" customFormat="false" ht="17.7" hidden="false" customHeight="false" outlineLevel="0" collapsed="false">
      <c r="A105" s="47"/>
      <c r="B105" s="48" t="n">
        <f aca="false">B104+1</f>
        <v>44383</v>
      </c>
      <c r="C105" s="24" t="n">
        <f aca="false">IF(AND(WEEKDAY(B105) &lt;=6,WEEKDAY(B105) &gt;1),1,0)</f>
        <v>1</v>
      </c>
      <c r="D105" s="19" t="n">
        <f aca="false">IF(ISNA(VLOOKUP(B105,$X$9:$AA$56,4,FALSE())),0,1)</f>
        <v>0</v>
      </c>
      <c r="E105" s="24" t="n">
        <f aca="false">C105*(1-D105)</f>
        <v>1</v>
      </c>
      <c r="F105" s="24" t="n">
        <f aca="false">$C$7*E105</f>
        <v>8</v>
      </c>
      <c r="G105" s="37" t="n">
        <v>0</v>
      </c>
      <c r="H105" s="19" t="n">
        <f aca="false">E105*(1-G105)*F105</f>
        <v>8</v>
      </c>
      <c r="I105" s="26" t="n">
        <f aca="false">H105+I104</f>
        <v>504</v>
      </c>
      <c r="J105" s="37"/>
      <c r="K105" s="26" t="n">
        <f aca="false">H105+J105+K104</f>
        <v>555</v>
      </c>
      <c r="L105" s="37" t="n">
        <v>0</v>
      </c>
      <c r="M105" s="38"/>
      <c r="N105" s="39" t="n">
        <f aca="false">IF(A105=1,(F105*(1-L105)+M105),H105)</f>
        <v>8</v>
      </c>
      <c r="O105" s="49"/>
      <c r="P105" s="41" t="n">
        <f aca="false">N105+P104</f>
        <v>601</v>
      </c>
      <c r="Q105" s="39" t="n">
        <f aca="false">K105-P105</f>
        <v>-46</v>
      </c>
      <c r="R105" s="42"/>
      <c r="S105" s="50" t="n">
        <f aca="false">G105+S104</f>
        <v>2</v>
      </c>
      <c r="T105" s="23" t="n">
        <f aca="false">IF(A105=1,L105,G105)</f>
        <v>0</v>
      </c>
      <c r="U105" s="24" t="n">
        <f aca="false">T105+U104</f>
        <v>1</v>
      </c>
      <c r="V105" s="23" t="n">
        <f aca="false">S105-U105</f>
        <v>1</v>
      </c>
    </row>
    <row r="106" customFormat="false" ht="17.7" hidden="false" customHeight="false" outlineLevel="0" collapsed="false">
      <c r="A106" s="47"/>
      <c r="B106" s="48" t="n">
        <f aca="false">B105+1</f>
        <v>44384</v>
      </c>
      <c r="C106" s="24" t="n">
        <f aca="false">IF(AND(WEEKDAY(B106) &lt;=6,WEEKDAY(B106) &gt;1),1,0)</f>
        <v>1</v>
      </c>
      <c r="D106" s="19" t="n">
        <f aca="false">IF(ISNA(VLOOKUP(B106,$X$9:$AA$56,4,FALSE())),0,1)</f>
        <v>0</v>
      </c>
      <c r="E106" s="24" t="n">
        <f aca="false">C106*(1-D106)</f>
        <v>1</v>
      </c>
      <c r="F106" s="24" t="n">
        <f aca="false">$C$7*E106</f>
        <v>8</v>
      </c>
      <c r="G106" s="37" t="n">
        <v>0</v>
      </c>
      <c r="H106" s="19" t="n">
        <f aca="false">E106*(1-G106)*F106</f>
        <v>8</v>
      </c>
      <c r="I106" s="26" t="n">
        <f aca="false">H106+I105</f>
        <v>512</v>
      </c>
      <c r="J106" s="37"/>
      <c r="K106" s="26" t="n">
        <f aca="false">H106+J106+K105</f>
        <v>563</v>
      </c>
      <c r="L106" s="37" t="n">
        <v>0</v>
      </c>
      <c r="M106" s="38"/>
      <c r="N106" s="39" t="n">
        <f aca="false">IF(A106=1,(F106*(1-L106)+M106),H106)</f>
        <v>8</v>
      </c>
      <c r="O106" s="49"/>
      <c r="P106" s="41" t="n">
        <f aca="false">N106+P105</f>
        <v>609</v>
      </c>
      <c r="Q106" s="39" t="n">
        <f aca="false">K106-P106</f>
        <v>-46</v>
      </c>
      <c r="R106" s="42"/>
      <c r="S106" s="50" t="n">
        <f aca="false">G106+S105</f>
        <v>2</v>
      </c>
      <c r="T106" s="23" t="n">
        <f aca="false">IF(A106=1,L106,G106)</f>
        <v>0</v>
      </c>
      <c r="U106" s="24" t="n">
        <f aca="false">T106+U105</f>
        <v>1</v>
      </c>
      <c r="V106" s="23" t="n">
        <f aca="false">S106-U106</f>
        <v>1</v>
      </c>
    </row>
    <row r="107" customFormat="false" ht="17.7" hidden="false" customHeight="false" outlineLevel="0" collapsed="false">
      <c r="A107" s="47"/>
      <c r="B107" s="48" t="n">
        <f aca="false">B106+1</f>
        <v>44385</v>
      </c>
      <c r="C107" s="24" t="n">
        <f aca="false">IF(AND(WEEKDAY(B107) &lt;=6,WEEKDAY(B107) &gt;1),1,0)</f>
        <v>1</v>
      </c>
      <c r="D107" s="19" t="n">
        <f aca="false">IF(ISNA(VLOOKUP(B107,$X$9:$AA$56,4,FALSE())),0,1)</f>
        <v>0</v>
      </c>
      <c r="E107" s="24" t="n">
        <f aca="false">C107*(1-D107)</f>
        <v>1</v>
      </c>
      <c r="F107" s="24" t="n">
        <f aca="false">$C$7*E107</f>
        <v>8</v>
      </c>
      <c r="G107" s="37" t="n">
        <v>0</v>
      </c>
      <c r="H107" s="19" t="n">
        <f aca="false">E107*(1-G107)*F107</f>
        <v>8</v>
      </c>
      <c r="I107" s="26" t="n">
        <f aca="false">H107+I106</f>
        <v>520</v>
      </c>
      <c r="J107" s="37"/>
      <c r="K107" s="26" t="n">
        <f aca="false">H107+J107+K106</f>
        <v>571</v>
      </c>
      <c r="L107" s="37" t="n">
        <v>0</v>
      </c>
      <c r="M107" s="38"/>
      <c r="N107" s="39" t="n">
        <f aca="false">IF(A107=1,(F107*(1-L107)+M107),H107)</f>
        <v>8</v>
      </c>
      <c r="O107" s="49"/>
      <c r="P107" s="41" t="n">
        <f aca="false">N107+P106</f>
        <v>617</v>
      </c>
      <c r="Q107" s="39" t="n">
        <f aca="false">K107-P107</f>
        <v>-46</v>
      </c>
      <c r="R107" s="42"/>
      <c r="S107" s="50" t="n">
        <f aca="false">G107+S106</f>
        <v>2</v>
      </c>
      <c r="T107" s="23" t="n">
        <f aca="false">IF(A107=1,L107,G107)</f>
        <v>0</v>
      </c>
      <c r="U107" s="24" t="n">
        <f aca="false">T107+U106</f>
        <v>1</v>
      </c>
      <c r="V107" s="23" t="n">
        <f aca="false">S107-U107</f>
        <v>1</v>
      </c>
    </row>
    <row r="108" customFormat="false" ht="17.7" hidden="false" customHeight="false" outlineLevel="0" collapsed="false">
      <c r="A108" s="47"/>
      <c r="B108" s="48" t="n">
        <f aca="false">B107+1</f>
        <v>44386</v>
      </c>
      <c r="C108" s="24" t="n">
        <f aca="false">IF(AND(WEEKDAY(B108) &lt;=6,WEEKDAY(B108) &gt;1),1,0)</f>
        <v>1</v>
      </c>
      <c r="D108" s="19" t="n">
        <f aca="false">IF(ISNA(VLOOKUP(B108,$X$9:$AA$56,4,FALSE())),0,1)</f>
        <v>0</v>
      </c>
      <c r="E108" s="24" t="n">
        <f aca="false">C108*(1-D108)</f>
        <v>1</v>
      </c>
      <c r="F108" s="24" t="n">
        <f aca="false">$C$7*E108</f>
        <v>8</v>
      </c>
      <c r="G108" s="37" t="n">
        <v>0</v>
      </c>
      <c r="H108" s="19" t="n">
        <f aca="false">E108*(1-G108)*F108</f>
        <v>8</v>
      </c>
      <c r="I108" s="26" t="n">
        <f aca="false">H108+I107</f>
        <v>528</v>
      </c>
      <c r="J108" s="37"/>
      <c r="K108" s="26" t="n">
        <f aca="false">H108+J108+K107</f>
        <v>579</v>
      </c>
      <c r="L108" s="37" t="n">
        <v>0</v>
      </c>
      <c r="M108" s="38"/>
      <c r="N108" s="39" t="n">
        <f aca="false">IF(A108=1,(F108*(1-L108)+M108),H108)</f>
        <v>8</v>
      </c>
      <c r="O108" s="49"/>
      <c r="P108" s="41" t="n">
        <f aca="false">N108+P107</f>
        <v>625</v>
      </c>
      <c r="Q108" s="39" t="n">
        <f aca="false">K108-P108</f>
        <v>-46</v>
      </c>
      <c r="R108" s="42"/>
      <c r="S108" s="50" t="n">
        <f aca="false">G108+S107</f>
        <v>2</v>
      </c>
      <c r="T108" s="23" t="n">
        <f aca="false">IF(A108=1,L108,G108)</f>
        <v>0</v>
      </c>
      <c r="U108" s="24" t="n">
        <f aca="false">T108+U107</f>
        <v>1</v>
      </c>
      <c r="V108" s="23" t="n">
        <f aca="false">S108-U108</f>
        <v>1</v>
      </c>
    </row>
    <row r="109" customFormat="false" ht="17.7" hidden="false" customHeight="false" outlineLevel="0" collapsed="false">
      <c r="A109" s="47"/>
      <c r="B109" s="48" t="n">
        <f aca="false">B108+1</f>
        <v>44387</v>
      </c>
      <c r="C109" s="24" t="n">
        <f aca="false">IF(AND(WEEKDAY(B109) &lt;=6,WEEKDAY(B109) &gt;1),1,0)</f>
        <v>0</v>
      </c>
      <c r="D109" s="19" t="n">
        <f aca="false">IF(ISNA(VLOOKUP(B109,$X$9:$AA$56,4,FALSE())),0,1)</f>
        <v>0</v>
      </c>
      <c r="E109" s="24" t="n">
        <f aca="false">C109*(1-D109)</f>
        <v>0</v>
      </c>
      <c r="F109" s="24" t="n">
        <f aca="false">$C$7*E109</f>
        <v>0</v>
      </c>
      <c r="G109" s="37" t="n">
        <v>0</v>
      </c>
      <c r="H109" s="19" t="n">
        <f aca="false">E109*(1-G109)*F109</f>
        <v>0</v>
      </c>
      <c r="I109" s="26" t="n">
        <f aca="false">H109+I108</f>
        <v>528</v>
      </c>
      <c r="J109" s="37"/>
      <c r="K109" s="26" t="n">
        <f aca="false">H109+J109+K108</f>
        <v>579</v>
      </c>
      <c r="L109" s="37" t="n">
        <v>0</v>
      </c>
      <c r="M109" s="38"/>
      <c r="N109" s="39" t="n">
        <f aca="false">IF(A109=1,(F109*(1-L109)+M109),H109)</f>
        <v>0</v>
      </c>
      <c r="O109" s="49"/>
      <c r="P109" s="41" t="n">
        <f aca="false">N109+P108</f>
        <v>625</v>
      </c>
      <c r="Q109" s="39" t="n">
        <f aca="false">K109-P109</f>
        <v>-46</v>
      </c>
      <c r="R109" s="42"/>
      <c r="S109" s="50" t="n">
        <f aca="false">G109+S108</f>
        <v>2</v>
      </c>
      <c r="T109" s="23" t="n">
        <f aca="false">IF(A109=1,L109,G109)</f>
        <v>0</v>
      </c>
      <c r="U109" s="24" t="n">
        <f aca="false">T109+U108</f>
        <v>1</v>
      </c>
      <c r="V109" s="23" t="n">
        <f aca="false">S109-U109</f>
        <v>1</v>
      </c>
    </row>
    <row r="110" customFormat="false" ht="17.7" hidden="false" customHeight="false" outlineLevel="0" collapsed="false">
      <c r="A110" s="47"/>
      <c r="B110" s="48" t="n">
        <f aca="false">B109+1</f>
        <v>44388</v>
      </c>
      <c r="C110" s="24" t="n">
        <f aca="false">IF(AND(WEEKDAY(B110) &lt;=6,WEEKDAY(B110) &gt;1),1,0)</f>
        <v>0</v>
      </c>
      <c r="D110" s="19" t="n">
        <f aca="false">IF(ISNA(VLOOKUP(B110,$X$9:$AA$56,4,FALSE())),0,1)</f>
        <v>0</v>
      </c>
      <c r="E110" s="24" t="n">
        <f aca="false">C110*(1-D110)</f>
        <v>0</v>
      </c>
      <c r="F110" s="24" t="n">
        <f aca="false">$C$7*E110</f>
        <v>0</v>
      </c>
      <c r="G110" s="37" t="n">
        <v>0</v>
      </c>
      <c r="H110" s="19" t="n">
        <f aca="false">E110*(1-G110)*F110</f>
        <v>0</v>
      </c>
      <c r="I110" s="26" t="n">
        <f aca="false">H110+I109</f>
        <v>528</v>
      </c>
      <c r="J110" s="37"/>
      <c r="K110" s="26" t="n">
        <f aca="false">H110+J110+K109</f>
        <v>579</v>
      </c>
      <c r="L110" s="37" t="n">
        <v>0</v>
      </c>
      <c r="M110" s="38"/>
      <c r="N110" s="39" t="n">
        <f aca="false">IF(A110=1,(F110*(1-L110)+M110),H110)</f>
        <v>0</v>
      </c>
      <c r="O110" s="49"/>
      <c r="P110" s="41" t="n">
        <f aca="false">N110+P109</f>
        <v>625</v>
      </c>
      <c r="Q110" s="39" t="n">
        <f aca="false">K110-P110</f>
        <v>-46</v>
      </c>
      <c r="R110" s="42"/>
      <c r="S110" s="50" t="n">
        <f aca="false">G110+S109</f>
        <v>2</v>
      </c>
      <c r="T110" s="23" t="n">
        <f aca="false">IF(A110=1,L110,G110)</f>
        <v>0</v>
      </c>
      <c r="U110" s="24" t="n">
        <f aca="false">T110+U109</f>
        <v>1</v>
      </c>
      <c r="V110" s="23" t="n">
        <f aca="false">S110-U110</f>
        <v>1</v>
      </c>
    </row>
    <row r="111" customFormat="false" ht="17.7" hidden="false" customHeight="false" outlineLevel="0" collapsed="false">
      <c r="A111" s="47"/>
      <c r="B111" s="48" t="n">
        <f aca="false">B110+1</f>
        <v>44389</v>
      </c>
      <c r="C111" s="24" t="n">
        <f aca="false">IF(AND(WEEKDAY(B111) &lt;=6,WEEKDAY(B111) &gt;1),1,0)</f>
        <v>1</v>
      </c>
      <c r="D111" s="19" t="n">
        <f aca="false">IF(ISNA(VLOOKUP(B111,$X$9:$AA$56,4,FALSE())),0,1)</f>
        <v>0</v>
      </c>
      <c r="E111" s="24" t="n">
        <f aca="false">C111*(1-D111)</f>
        <v>1</v>
      </c>
      <c r="F111" s="24" t="n">
        <f aca="false">$C$7*E111</f>
        <v>8</v>
      </c>
      <c r="G111" s="37" t="n">
        <v>0</v>
      </c>
      <c r="H111" s="19" t="n">
        <f aca="false">E111*(1-G111)*F111</f>
        <v>8</v>
      </c>
      <c r="I111" s="26" t="n">
        <f aca="false">H111+I110</f>
        <v>536</v>
      </c>
      <c r="J111" s="37"/>
      <c r="K111" s="26" t="n">
        <f aca="false">H111+J111+K110</f>
        <v>587</v>
      </c>
      <c r="L111" s="37" t="n">
        <v>0</v>
      </c>
      <c r="M111" s="38"/>
      <c r="N111" s="39" t="n">
        <f aca="false">IF(A111=1,(F111*(1-L111)+M111),H111)</f>
        <v>8</v>
      </c>
      <c r="O111" s="49"/>
      <c r="P111" s="41" t="n">
        <f aca="false">N111+P110</f>
        <v>633</v>
      </c>
      <c r="Q111" s="39" t="n">
        <f aca="false">K111-P111</f>
        <v>-46</v>
      </c>
      <c r="R111" s="42"/>
      <c r="S111" s="50" t="n">
        <f aca="false">G111+S110</f>
        <v>2</v>
      </c>
      <c r="T111" s="23" t="n">
        <f aca="false">IF(A111=1,L111,G111)</f>
        <v>0</v>
      </c>
      <c r="U111" s="24" t="n">
        <f aca="false">T111+U110</f>
        <v>1</v>
      </c>
      <c r="V111" s="23" t="n">
        <f aca="false">S111-U111</f>
        <v>1</v>
      </c>
    </row>
    <row r="112" customFormat="false" ht="17.7" hidden="false" customHeight="false" outlineLevel="0" collapsed="false">
      <c r="A112" s="47"/>
      <c r="B112" s="48" t="n">
        <f aca="false">B111+1</f>
        <v>44390</v>
      </c>
      <c r="C112" s="24" t="n">
        <f aca="false">IF(AND(WEEKDAY(B112) &lt;=6,WEEKDAY(B112) &gt;1),1,0)</f>
        <v>1</v>
      </c>
      <c r="D112" s="19" t="n">
        <f aca="false">IF(ISNA(VLOOKUP(B112,$X$9:$AA$56,4,FALSE())),0,1)</f>
        <v>0</v>
      </c>
      <c r="E112" s="24" t="n">
        <f aca="false">C112*(1-D112)</f>
        <v>1</v>
      </c>
      <c r="F112" s="24" t="n">
        <f aca="false">$C$7*E112</f>
        <v>8</v>
      </c>
      <c r="G112" s="37" t="n">
        <v>0</v>
      </c>
      <c r="H112" s="19" t="n">
        <f aca="false">E112*(1-G112)*F112</f>
        <v>8</v>
      </c>
      <c r="I112" s="26" t="n">
        <f aca="false">H112+I111</f>
        <v>544</v>
      </c>
      <c r="J112" s="37"/>
      <c r="K112" s="26" t="n">
        <f aca="false">H112+J112+K111</f>
        <v>595</v>
      </c>
      <c r="L112" s="37" t="n">
        <v>0</v>
      </c>
      <c r="M112" s="38"/>
      <c r="N112" s="39" t="n">
        <f aca="false">IF(A112=1,(F112*(1-L112)+M112),H112)</f>
        <v>8</v>
      </c>
      <c r="O112" s="49"/>
      <c r="P112" s="41" t="n">
        <f aca="false">N112+P111</f>
        <v>641</v>
      </c>
      <c r="Q112" s="39" t="n">
        <f aca="false">K112-P112</f>
        <v>-46</v>
      </c>
      <c r="R112" s="42"/>
      <c r="S112" s="50" t="n">
        <f aca="false">G112+S111</f>
        <v>2</v>
      </c>
      <c r="T112" s="23" t="n">
        <f aca="false">IF(A112=1,L112,G112)</f>
        <v>0</v>
      </c>
      <c r="U112" s="24" t="n">
        <f aca="false">T112+U111</f>
        <v>1</v>
      </c>
      <c r="V112" s="23" t="n">
        <f aca="false">S112-U112</f>
        <v>1</v>
      </c>
    </row>
    <row r="113" customFormat="false" ht="17.7" hidden="false" customHeight="false" outlineLevel="0" collapsed="false">
      <c r="A113" s="47"/>
      <c r="B113" s="48" t="n">
        <f aca="false">B112+1</f>
        <v>44391</v>
      </c>
      <c r="C113" s="24" t="n">
        <f aca="false">IF(AND(WEEKDAY(B113) &lt;=6,WEEKDAY(B113) &gt;1),1,0)</f>
        <v>1</v>
      </c>
      <c r="D113" s="19" t="n">
        <f aca="false">IF(ISNA(VLOOKUP(B113,$X$9:$AA$56,4,FALSE())),0,1)</f>
        <v>0</v>
      </c>
      <c r="E113" s="24" t="n">
        <f aca="false">C113*(1-D113)</f>
        <v>1</v>
      </c>
      <c r="F113" s="24" t="n">
        <f aca="false">$C$7*E113</f>
        <v>8</v>
      </c>
      <c r="G113" s="37" t="n">
        <v>0</v>
      </c>
      <c r="H113" s="19" t="n">
        <f aca="false">E113*(1-G113)*F113</f>
        <v>8</v>
      </c>
      <c r="I113" s="26" t="n">
        <f aca="false">H113+I112</f>
        <v>552</v>
      </c>
      <c r="J113" s="37"/>
      <c r="K113" s="26" t="n">
        <f aca="false">H113+J113+K112</f>
        <v>603</v>
      </c>
      <c r="L113" s="37" t="n">
        <v>0</v>
      </c>
      <c r="M113" s="38"/>
      <c r="N113" s="39" t="n">
        <f aca="false">IF(A113=1,(F113*(1-L113)+M113),H113)</f>
        <v>8</v>
      </c>
      <c r="O113" s="49"/>
      <c r="P113" s="41" t="n">
        <f aca="false">N113+P112</f>
        <v>649</v>
      </c>
      <c r="Q113" s="39" t="n">
        <f aca="false">K113-P113</f>
        <v>-46</v>
      </c>
      <c r="R113" s="42"/>
      <c r="S113" s="50" t="n">
        <f aca="false">G113+S112</f>
        <v>2</v>
      </c>
      <c r="T113" s="23" t="n">
        <f aca="false">IF(A113=1,L113,G113)</f>
        <v>0</v>
      </c>
      <c r="U113" s="24" t="n">
        <f aca="false">T113+U112</f>
        <v>1</v>
      </c>
      <c r="V113" s="23" t="n">
        <f aca="false">S113-U113</f>
        <v>1</v>
      </c>
    </row>
    <row r="114" customFormat="false" ht="17.7" hidden="false" customHeight="false" outlineLevel="0" collapsed="false">
      <c r="A114" s="47"/>
      <c r="B114" s="48" t="n">
        <f aca="false">B113+1</f>
        <v>44392</v>
      </c>
      <c r="C114" s="24" t="n">
        <f aca="false">IF(AND(WEEKDAY(B114) &lt;=6,WEEKDAY(B114) &gt;1),1,0)</f>
        <v>1</v>
      </c>
      <c r="D114" s="19" t="n">
        <f aca="false">IF(ISNA(VLOOKUP(B114,$X$9:$AA$56,4,FALSE())),0,1)</f>
        <v>0</v>
      </c>
      <c r="E114" s="24" t="n">
        <f aca="false">C114*(1-D114)</f>
        <v>1</v>
      </c>
      <c r="F114" s="24" t="n">
        <f aca="false">$C$7*E114</f>
        <v>8</v>
      </c>
      <c r="G114" s="37" t="n">
        <v>0</v>
      </c>
      <c r="H114" s="19" t="n">
        <f aca="false">E114*(1-G114)*F114</f>
        <v>8</v>
      </c>
      <c r="I114" s="26" t="n">
        <f aca="false">H114+I113</f>
        <v>560</v>
      </c>
      <c r="J114" s="37"/>
      <c r="K114" s="26" t="n">
        <f aca="false">H114+J114+K113</f>
        <v>611</v>
      </c>
      <c r="L114" s="37" t="n">
        <v>0</v>
      </c>
      <c r="M114" s="38"/>
      <c r="N114" s="39" t="n">
        <f aca="false">IF(A114=1,(F114*(1-L114)+M114),H114)</f>
        <v>8</v>
      </c>
      <c r="O114" s="49"/>
      <c r="P114" s="41" t="n">
        <f aca="false">N114+P113</f>
        <v>657</v>
      </c>
      <c r="Q114" s="39" t="n">
        <f aca="false">K114-P114</f>
        <v>-46</v>
      </c>
      <c r="R114" s="42"/>
      <c r="S114" s="50" t="n">
        <f aca="false">G114+S113</f>
        <v>2</v>
      </c>
      <c r="T114" s="23" t="n">
        <f aca="false">IF(A114=1,L114,G114)</f>
        <v>0</v>
      </c>
      <c r="U114" s="24" t="n">
        <f aca="false">T114+U113</f>
        <v>1</v>
      </c>
      <c r="V114" s="23" t="n">
        <f aca="false">S114-U114</f>
        <v>1</v>
      </c>
    </row>
    <row r="115" customFormat="false" ht="17.7" hidden="false" customHeight="false" outlineLevel="0" collapsed="false">
      <c r="A115" s="47"/>
      <c r="B115" s="48" t="n">
        <f aca="false">B114+1</f>
        <v>44393</v>
      </c>
      <c r="C115" s="24" t="n">
        <f aca="false">IF(AND(WEEKDAY(B115) &lt;=6,WEEKDAY(B115) &gt;1),1,0)</f>
        <v>1</v>
      </c>
      <c r="D115" s="19" t="n">
        <f aca="false">IF(ISNA(VLOOKUP(B115,$X$9:$AA$56,4,FALSE())),0,1)</f>
        <v>0</v>
      </c>
      <c r="E115" s="24" t="n">
        <f aca="false">C115*(1-D115)</f>
        <v>1</v>
      </c>
      <c r="F115" s="24" t="n">
        <f aca="false">$C$7*E115</f>
        <v>8</v>
      </c>
      <c r="G115" s="37" t="n">
        <v>0</v>
      </c>
      <c r="H115" s="19" t="n">
        <f aca="false">E115*(1-G115)*F115</f>
        <v>8</v>
      </c>
      <c r="I115" s="26" t="n">
        <f aca="false">H115+I114</f>
        <v>568</v>
      </c>
      <c r="J115" s="37"/>
      <c r="K115" s="26" t="n">
        <f aca="false">H115+J115+K114</f>
        <v>619</v>
      </c>
      <c r="L115" s="37" t="n">
        <v>0</v>
      </c>
      <c r="M115" s="38"/>
      <c r="N115" s="39" t="n">
        <f aca="false">IF(A115=1,(F115*(1-L115)+M115),H115)</f>
        <v>8</v>
      </c>
      <c r="O115" s="49"/>
      <c r="P115" s="41" t="n">
        <f aca="false">N115+P114</f>
        <v>665</v>
      </c>
      <c r="Q115" s="39" t="n">
        <f aca="false">K115-P115</f>
        <v>-46</v>
      </c>
      <c r="R115" s="42"/>
      <c r="S115" s="50" t="n">
        <f aca="false">G115+S114</f>
        <v>2</v>
      </c>
      <c r="T115" s="23" t="n">
        <f aca="false">IF(A115=1,L115,G115)</f>
        <v>0</v>
      </c>
      <c r="U115" s="24" t="n">
        <f aca="false">T115+U114</f>
        <v>1</v>
      </c>
      <c r="V115" s="23" t="n">
        <f aca="false">S115-U115</f>
        <v>1</v>
      </c>
    </row>
    <row r="116" customFormat="false" ht="17.7" hidden="false" customHeight="false" outlineLevel="0" collapsed="false">
      <c r="A116" s="47"/>
      <c r="B116" s="48" t="n">
        <f aca="false">B115+1</f>
        <v>44394</v>
      </c>
      <c r="C116" s="24" t="n">
        <f aca="false">IF(AND(WEEKDAY(B116) &lt;=6,WEEKDAY(B116) &gt;1),1,0)</f>
        <v>0</v>
      </c>
      <c r="D116" s="19" t="n">
        <f aca="false">IF(ISNA(VLOOKUP(B116,$X$9:$AA$56,4,FALSE())),0,1)</f>
        <v>0</v>
      </c>
      <c r="E116" s="24" t="n">
        <f aca="false">C116*(1-D116)</f>
        <v>0</v>
      </c>
      <c r="F116" s="24" t="n">
        <f aca="false">$C$7*E116</f>
        <v>0</v>
      </c>
      <c r="G116" s="37" t="n">
        <v>0</v>
      </c>
      <c r="H116" s="19" t="n">
        <f aca="false">E116*(1-G116)*F116</f>
        <v>0</v>
      </c>
      <c r="I116" s="26" t="n">
        <f aca="false">H116+I115</f>
        <v>568</v>
      </c>
      <c r="J116" s="37"/>
      <c r="K116" s="26" t="n">
        <f aca="false">H116+J116+K115</f>
        <v>619</v>
      </c>
      <c r="L116" s="37" t="n">
        <v>0</v>
      </c>
      <c r="M116" s="38"/>
      <c r="N116" s="39" t="n">
        <f aca="false">IF(A116=1,(F116*(1-L116)+M116),H116)</f>
        <v>0</v>
      </c>
      <c r="O116" s="49"/>
      <c r="P116" s="41" t="n">
        <f aca="false">N116+P115</f>
        <v>665</v>
      </c>
      <c r="Q116" s="39" t="n">
        <f aca="false">K116-P116</f>
        <v>-46</v>
      </c>
      <c r="R116" s="42"/>
      <c r="S116" s="50" t="n">
        <f aca="false">G116+S115</f>
        <v>2</v>
      </c>
      <c r="T116" s="23" t="n">
        <f aca="false">IF(A116=1,L116,G116)</f>
        <v>0</v>
      </c>
      <c r="U116" s="24" t="n">
        <f aca="false">T116+U115</f>
        <v>1</v>
      </c>
      <c r="V116" s="23" t="n">
        <f aca="false">S116-U116</f>
        <v>1</v>
      </c>
    </row>
    <row r="117" customFormat="false" ht="17.7" hidden="false" customHeight="false" outlineLevel="0" collapsed="false">
      <c r="A117" s="47"/>
      <c r="B117" s="48" t="n">
        <f aca="false">B116+1</f>
        <v>44395</v>
      </c>
      <c r="C117" s="24" t="n">
        <f aca="false">IF(AND(WEEKDAY(B117) &lt;=6,WEEKDAY(B117) &gt;1),1,0)</f>
        <v>0</v>
      </c>
      <c r="D117" s="19" t="n">
        <f aca="false">IF(ISNA(VLOOKUP(B117,$X$9:$AA$56,4,FALSE())),0,1)</f>
        <v>0</v>
      </c>
      <c r="E117" s="24" t="n">
        <f aca="false">C117*(1-D117)</f>
        <v>0</v>
      </c>
      <c r="F117" s="24" t="n">
        <f aca="false">$C$7*E117</f>
        <v>0</v>
      </c>
      <c r="G117" s="37" t="n">
        <v>0</v>
      </c>
      <c r="H117" s="19" t="n">
        <f aca="false">E117*(1-G117)*F117</f>
        <v>0</v>
      </c>
      <c r="I117" s="26" t="n">
        <f aca="false">H117+I116</f>
        <v>568</v>
      </c>
      <c r="J117" s="37"/>
      <c r="K117" s="26" t="n">
        <f aca="false">H117+J117+K116</f>
        <v>619</v>
      </c>
      <c r="L117" s="37" t="n">
        <v>0</v>
      </c>
      <c r="M117" s="38"/>
      <c r="N117" s="39" t="n">
        <f aca="false">IF(A117=1,(F117*(1-L117)+M117),H117)</f>
        <v>0</v>
      </c>
      <c r="O117" s="49"/>
      <c r="P117" s="41" t="n">
        <f aca="false">N117+P116</f>
        <v>665</v>
      </c>
      <c r="Q117" s="39" t="n">
        <f aca="false">K117-P117</f>
        <v>-46</v>
      </c>
      <c r="R117" s="42"/>
      <c r="S117" s="50" t="n">
        <f aca="false">G117+S116</f>
        <v>2</v>
      </c>
      <c r="T117" s="23" t="n">
        <f aca="false">IF(A117=1,L117,G117)</f>
        <v>0</v>
      </c>
      <c r="U117" s="24" t="n">
        <f aca="false">T117+U116</f>
        <v>1</v>
      </c>
      <c r="V117" s="23" t="n">
        <f aca="false">S117-U117</f>
        <v>1</v>
      </c>
    </row>
    <row r="118" customFormat="false" ht="17.7" hidden="false" customHeight="false" outlineLevel="0" collapsed="false">
      <c r="A118" s="47"/>
      <c r="B118" s="48" t="n">
        <f aca="false">B117+1</f>
        <v>44396</v>
      </c>
      <c r="C118" s="24" t="n">
        <f aca="false">IF(AND(WEEKDAY(B118) &lt;=6,WEEKDAY(B118) &gt;1),1,0)</f>
        <v>1</v>
      </c>
      <c r="D118" s="19" t="n">
        <f aca="false">IF(ISNA(VLOOKUP(B118,$X$9:$AA$56,4,FALSE())),0,1)</f>
        <v>0</v>
      </c>
      <c r="E118" s="24" t="n">
        <f aca="false">C118*(1-D118)</f>
        <v>1</v>
      </c>
      <c r="F118" s="24" t="n">
        <f aca="false">$C$7*E118</f>
        <v>8</v>
      </c>
      <c r="G118" s="37" t="n">
        <v>0</v>
      </c>
      <c r="H118" s="19" t="n">
        <f aca="false">E118*(1-G118)*F118</f>
        <v>8</v>
      </c>
      <c r="I118" s="26" t="n">
        <f aca="false">H118+I117</f>
        <v>576</v>
      </c>
      <c r="J118" s="37"/>
      <c r="K118" s="26" t="n">
        <f aca="false">H118+J118+K117</f>
        <v>627</v>
      </c>
      <c r="L118" s="37" t="n">
        <v>0</v>
      </c>
      <c r="M118" s="38"/>
      <c r="N118" s="39" t="n">
        <f aca="false">IF(A118=1,(F118*(1-L118)+M118),H118)</f>
        <v>8</v>
      </c>
      <c r="O118" s="49"/>
      <c r="P118" s="41" t="n">
        <f aca="false">N118+P117</f>
        <v>673</v>
      </c>
      <c r="Q118" s="39" t="n">
        <f aca="false">K118-P118</f>
        <v>-46</v>
      </c>
      <c r="R118" s="42"/>
      <c r="S118" s="50" t="n">
        <f aca="false">G118+S117</f>
        <v>2</v>
      </c>
      <c r="T118" s="23" t="n">
        <f aca="false">IF(A118=1,L118,G118)</f>
        <v>0</v>
      </c>
      <c r="U118" s="24" t="n">
        <f aca="false">T118+U117</f>
        <v>1</v>
      </c>
      <c r="V118" s="23" t="n">
        <f aca="false">S118-U118</f>
        <v>1</v>
      </c>
    </row>
    <row r="119" customFormat="false" ht="17.7" hidden="false" customHeight="false" outlineLevel="0" collapsed="false">
      <c r="A119" s="47"/>
      <c r="B119" s="48" t="n">
        <f aca="false">B118+1</f>
        <v>44397</v>
      </c>
      <c r="C119" s="24" t="n">
        <f aca="false">IF(AND(WEEKDAY(B119) &lt;=6,WEEKDAY(B119) &gt;1),1,0)</f>
        <v>1</v>
      </c>
      <c r="D119" s="19" t="n">
        <f aca="false">IF(ISNA(VLOOKUP(B119,$X$9:$AA$56,4,FALSE())),0,1)</f>
        <v>0</v>
      </c>
      <c r="E119" s="24" t="n">
        <f aca="false">C119*(1-D119)</f>
        <v>1</v>
      </c>
      <c r="F119" s="24" t="n">
        <f aca="false">$C$7*E119</f>
        <v>8</v>
      </c>
      <c r="G119" s="37" t="n">
        <v>0</v>
      </c>
      <c r="H119" s="19" t="n">
        <f aca="false">E119*(1-G119)*F119</f>
        <v>8</v>
      </c>
      <c r="I119" s="26" t="n">
        <f aca="false">H119+I118</f>
        <v>584</v>
      </c>
      <c r="J119" s="37"/>
      <c r="K119" s="26" t="n">
        <f aca="false">H119+J119+K118</f>
        <v>635</v>
      </c>
      <c r="L119" s="37" t="n">
        <v>0</v>
      </c>
      <c r="M119" s="38"/>
      <c r="N119" s="39" t="n">
        <f aca="false">IF(A119=1,(F119*(1-L119)+M119),H119)</f>
        <v>8</v>
      </c>
      <c r="O119" s="49"/>
      <c r="P119" s="41" t="n">
        <f aca="false">N119+P118</f>
        <v>681</v>
      </c>
      <c r="Q119" s="39" t="n">
        <f aca="false">K119-P119</f>
        <v>-46</v>
      </c>
      <c r="R119" s="42"/>
      <c r="S119" s="50" t="n">
        <f aca="false">G119+S118</f>
        <v>2</v>
      </c>
      <c r="T119" s="23" t="n">
        <f aca="false">IF(A119=1,L119,G119)</f>
        <v>0</v>
      </c>
      <c r="U119" s="24" t="n">
        <f aca="false">T119+U118</f>
        <v>1</v>
      </c>
      <c r="V119" s="23" t="n">
        <f aca="false">S119-U119</f>
        <v>1</v>
      </c>
    </row>
    <row r="120" customFormat="false" ht="17.7" hidden="false" customHeight="false" outlineLevel="0" collapsed="false">
      <c r="A120" s="47"/>
      <c r="B120" s="48" t="n">
        <f aca="false">B119+1</f>
        <v>44398</v>
      </c>
      <c r="C120" s="24" t="n">
        <f aca="false">IF(AND(WEEKDAY(B120) &lt;=6,WEEKDAY(B120) &gt;1),1,0)</f>
        <v>1</v>
      </c>
      <c r="D120" s="19" t="n">
        <f aca="false">IF(ISNA(VLOOKUP(B120,$X$9:$AA$56,4,FALSE())),0,1)</f>
        <v>0</v>
      </c>
      <c r="E120" s="24" t="n">
        <f aca="false">C120*(1-D120)</f>
        <v>1</v>
      </c>
      <c r="F120" s="24" t="n">
        <f aca="false">$C$7*E120</f>
        <v>8</v>
      </c>
      <c r="G120" s="37" t="n">
        <v>0</v>
      </c>
      <c r="H120" s="19" t="n">
        <f aca="false">E120*(1-G120)*F120</f>
        <v>8</v>
      </c>
      <c r="I120" s="26" t="n">
        <f aca="false">H120+I119</f>
        <v>592</v>
      </c>
      <c r="J120" s="37"/>
      <c r="K120" s="26" t="n">
        <f aca="false">H120+J120+K119</f>
        <v>643</v>
      </c>
      <c r="L120" s="37" t="n">
        <v>0</v>
      </c>
      <c r="M120" s="38"/>
      <c r="N120" s="39" t="n">
        <f aca="false">IF(A120=1,(F120*(1-L120)+M120),H120)</f>
        <v>8</v>
      </c>
      <c r="O120" s="49"/>
      <c r="P120" s="41" t="n">
        <f aca="false">N120+P119</f>
        <v>689</v>
      </c>
      <c r="Q120" s="39" t="n">
        <f aca="false">K120-P120</f>
        <v>-46</v>
      </c>
      <c r="R120" s="42"/>
      <c r="S120" s="50" t="n">
        <f aca="false">G120+S119</f>
        <v>2</v>
      </c>
      <c r="T120" s="23" t="n">
        <f aca="false">IF(A120=1,L120,G120)</f>
        <v>0</v>
      </c>
      <c r="U120" s="24" t="n">
        <f aca="false">T120+U119</f>
        <v>1</v>
      </c>
      <c r="V120" s="23" t="n">
        <f aca="false">S120-U120</f>
        <v>1</v>
      </c>
    </row>
    <row r="121" customFormat="false" ht="17.7" hidden="false" customHeight="false" outlineLevel="0" collapsed="false">
      <c r="A121" s="47"/>
      <c r="B121" s="48" t="n">
        <f aca="false">B120+1</f>
        <v>44399</v>
      </c>
      <c r="C121" s="24" t="n">
        <f aca="false">IF(AND(WEEKDAY(B121) &lt;=6,WEEKDAY(B121) &gt;1),1,0)</f>
        <v>1</v>
      </c>
      <c r="D121" s="19" t="n">
        <f aca="false">IF(ISNA(VLOOKUP(B121,$X$9:$AA$56,4,FALSE())),0,1)</f>
        <v>1</v>
      </c>
      <c r="E121" s="24" t="n">
        <f aca="false">C121*(1-D121)</f>
        <v>0</v>
      </c>
      <c r="F121" s="24" t="n">
        <f aca="false">$C$7*E121</f>
        <v>0</v>
      </c>
      <c r="G121" s="37" t="n">
        <v>0</v>
      </c>
      <c r="H121" s="19" t="n">
        <f aca="false">E121*(1-G121)*F121</f>
        <v>0</v>
      </c>
      <c r="I121" s="26" t="n">
        <f aca="false">H121+I120</f>
        <v>592</v>
      </c>
      <c r="J121" s="37"/>
      <c r="K121" s="26" t="n">
        <f aca="false">H121+J121+K120</f>
        <v>643</v>
      </c>
      <c r="L121" s="37" t="n">
        <v>0</v>
      </c>
      <c r="M121" s="38"/>
      <c r="N121" s="39" t="n">
        <f aca="false">IF(A121=1,(F121*(1-L121)+M121),H121)</f>
        <v>0</v>
      </c>
      <c r="O121" s="49"/>
      <c r="P121" s="41" t="n">
        <f aca="false">N121+P120</f>
        <v>689</v>
      </c>
      <c r="Q121" s="39" t="n">
        <f aca="false">K121-P121</f>
        <v>-46</v>
      </c>
      <c r="R121" s="42"/>
      <c r="S121" s="50" t="n">
        <f aca="false">G121+S120</f>
        <v>2</v>
      </c>
      <c r="T121" s="23" t="n">
        <f aca="false">IF(A121=1,L121,G121)</f>
        <v>0</v>
      </c>
      <c r="U121" s="24" t="n">
        <f aca="false">T121+U120</f>
        <v>1</v>
      </c>
      <c r="V121" s="23" t="n">
        <f aca="false">S121-U121</f>
        <v>1</v>
      </c>
    </row>
    <row r="122" customFormat="false" ht="17.7" hidden="false" customHeight="false" outlineLevel="0" collapsed="false">
      <c r="A122" s="47"/>
      <c r="B122" s="48" t="n">
        <f aca="false">B121+1</f>
        <v>44400</v>
      </c>
      <c r="C122" s="24" t="n">
        <f aca="false">IF(AND(WEEKDAY(B122) &lt;=6,WEEKDAY(B122) &gt;1),1,0)</f>
        <v>1</v>
      </c>
      <c r="D122" s="19" t="n">
        <f aca="false">IF(ISNA(VLOOKUP(B122,$X$9:$AA$56,4,FALSE())),0,1)</f>
        <v>0</v>
      </c>
      <c r="E122" s="24" t="n">
        <f aca="false">C122*(1-D122)</f>
        <v>1</v>
      </c>
      <c r="F122" s="24" t="n">
        <f aca="false">$C$7*E122</f>
        <v>8</v>
      </c>
      <c r="G122" s="37" t="n">
        <v>1</v>
      </c>
      <c r="H122" s="19" t="n">
        <f aca="false">E122*(1-G122)*F122</f>
        <v>0</v>
      </c>
      <c r="I122" s="26" t="n">
        <f aca="false">H122+I121</f>
        <v>592</v>
      </c>
      <c r="J122" s="37"/>
      <c r="K122" s="26" t="n">
        <f aca="false">H122+J122+K121</f>
        <v>643</v>
      </c>
      <c r="L122" s="37" t="n">
        <v>0</v>
      </c>
      <c r="M122" s="38"/>
      <c r="N122" s="39" t="n">
        <f aca="false">IF(A122=1,(F122*(1-L122)+M122),H122)</f>
        <v>0</v>
      </c>
      <c r="O122" s="49"/>
      <c r="P122" s="41" t="n">
        <f aca="false">N122+P121</f>
        <v>689</v>
      </c>
      <c r="Q122" s="39" t="n">
        <f aca="false">K122-P122</f>
        <v>-46</v>
      </c>
      <c r="R122" s="42"/>
      <c r="S122" s="50" t="n">
        <f aca="false">G122+S121</f>
        <v>3</v>
      </c>
      <c r="T122" s="23" t="n">
        <f aca="false">IF(A122=1,L122,G122)</f>
        <v>1</v>
      </c>
      <c r="U122" s="24" t="n">
        <f aca="false">T122+U121</f>
        <v>2</v>
      </c>
      <c r="V122" s="23" t="n">
        <f aca="false">S122-U122</f>
        <v>1</v>
      </c>
    </row>
    <row r="123" customFormat="false" ht="17.7" hidden="false" customHeight="false" outlineLevel="0" collapsed="false">
      <c r="A123" s="47"/>
      <c r="B123" s="48" t="n">
        <f aca="false">B122+1</f>
        <v>44401</v>
      </c>
      <c r="C123" s="24" t="n">
        <f aca="false">IF(AND(WEEKDAY(B123) &lt;=6,WEEKDAY(B123) &gt;1),1,0)</f>
        <v>0</v>
      </c>
      <c r="D123" s="19" t="n">
        <f aca="false">IF(ISNA(VLOOKUP(B123,$X$9:$AA$56,4,FALSE())),0,1)</f>
        <v>0</v>
      </c>
      <c r="E123" s="24" t="n">
        <f aca="false">C123*(1-D123)</f>
        <v>0</v>
      </c>
      <c r="F123" s="24" t="n">
        <f aca="false">$C$7*E123</f>
        <v>0</v>
      </c>
      <c r="G123" s="37" t="n">
        <v>0</v>
      </c>
      <c r="H123" s="19" t="n">
        <f aca="false">E123*(1-G123)*F123</f>
        <v>0</v>
      </c>
      <c r="I123" s="26" t="n">
        <f aca="false">H123+I122</f>
        <v>592</v>
      </c>
      <c r="J123" s="37"/>
      <c r="K123" s="26" t="n">
        <f aca="false">H123+J123+K122</f>
        <v>643</v>
      </c>
      <c r="L123" s="37" t="n">
        <v>0</v>
      </c>
      <c r="M123" s="38"/>
      <c r="N123" s="39" t="n">
        <f aca="false">IF(A123=1,(F123*(1-L123)+M123),H123)</f>
        <v>0</v>
      </c>
      <c r="O123" s="49"/>
      <c r="P123" s="41" t="n">
        <f aca="false">N123+P122</f>
        <v>689</v>
      </c>
      <c r="Q123" s="39" t="n">
        <f aca="false">K123-P123</f>
        <v>-46</v>
      </c>
      <c r="R123" s="42"/>
      <c r="S123" s="50" t="n">
        <f aca="false">G123+S122</f>
        <v>3</v>
      </c>
      <c r="T123" s="23" t="n">
        <f aca="false">IF(A123=1,L123,G123)</f>
        <v>0</v>
      </c>
      <c r="U123" s="24" t="n">
        <f aca="false">T123+U122</f>
        <v>2</v>
      </c>
      <c r="V123" s="23" t="n">
        <f aca="false">S123-U123</f>
        <v>1</v>
      </c>
    </row>
    <row r="124" customFormat="false" ht="17.7" hidden="false" customHeight="false" outlineLevel="0" collapsed="false">
      <c r="A124" s="47"/>
      <c r="B124" s="48" t="n">
        <f aca="false">B123+1</f>
        <v>44402</v>
      </c>
      <c r="C124" s="24" t="n">
        <f aca="false">IF(AND(WEEKDAY(B124) &lt;=6,WEEKDAY(B124) &gt;1),1,0)</f>
        <v>0</v>
      </c>
      <c r="D124" s="19" t="n">
        <f aca="false">IF(ISNA(VLOOKUP(B124,$X$9:$AA$56,4,FALSE())),0,1)</f>
        <v>0</v>
      </c>
      <c r="E124" s="24" t="n">
        <f aca="false">C124*(1-D124)</f>
        <v>0</v>
      </c>
      <c r="F124" s="24" t="n">
        <f aca="false">$C$7*E124</f>
        <v>0</v>
      </c>
      <c r="G124" s="37" t="n">
        <v>0</v>
      </c>
      <c r="H124" s="19" t="n">
        <f aca="false">E124*(1-G124)*F124</f>
        <v>0</v>
      </c>
      <c r="I124" s="26" t="n">
        <f aca="false">H124+I123</f>
        <v>592</v>
      </c>
      <c r="J124" s="37"/>
      <c r="K124" s="26" t="n">
        <f aca="false">H124+J124+K123</f>
        <v>643</v>
      </c>
      <c r="L124" s="37" t="n">
        <v>0</v>
      </c>
      <c r="M124" s="38"/>
      <c r="N124" s="39" t="n">
        <f aca="false">IF(A124=1,(F124*(1-L124)+M124),H124)</f>
        <v>0</v>
      </c>
      <c r="O124" s="49"/>
      <c r="P124" s="41" t="n">
        <f aca="false">N124+P123</f>
        <v>689</v>
      </c>
      <c r="Q124" s="39" t="n">
        <f aca="false">K124-P124</f>
        <v>-46</v>
      </c>
      <c r="R124" s="42"/>
      <c r="S124" s="50" t="n">
        <f aca="false">G124+S123</f>
        <v>3</v>
      </c>
      <c r="T124" s="23" t="n">
        <f aca="false">IF(A124=1,L124,G124)</f>
        <v>0</v>
      </c>
      <c r="U124" s="24" t="n">
        <f aca="false">T124+U123</f>
        <v>2</v>
      </c>
      <c r="V124" s="23" t="n">
        <f aca="false">S124-U124</f>
        <v>1</v>
      </c>
    </row>
    <row r="125" customFormat="false" ht="17.7" hidden="false" customHeight="false" outlineLevel="0" collapsed="false">
      <c r="A125" s="47"/>
      <c r="B125" s="48" t="n">
        <f aca="false">B124+1</f>
        <v>44403</v>
      </c>
      <c r="C125" s="24" t="n">
        <f aca="false">IF(AND(WEEKDAY(B125) &lt;=6,WEEKDAY(B125) &gt;1),1,0)</f>
        <v>1</v>
      </c>
      <c r="D125" s="19" t="n">
        <f aca="false">IF(ISNA(VLOOKUP(B125,$X$9:$AA$56,4,FALSE())),0,1)</f>
        <v>0</v>
      </c>
      <c r="E125" s="24" t="n">
        <f aca="false">C125*(1-D125)</f>
        <v>1</v>
      </c>
      <c r="F125" s="24" t="n">
        <f aca="false">$C$7*E125</f>
        <v>8</v>
      </c>
      <c r="G125" s="37" t="n">
        <v>0</v>
      </c>
      <c r="H125" s="19" t="n">
        <f aca="false">E125*(1-G125)*F125</f>
        <v>8</v>
      </c>
      <c r="I125" s="26" t="n">
        <f aca="false">H125+I124</f>
        <v>600</v>
      </c>
      <c r="J125" s="37"/>
      <c r="K125" s="26" t="n">
        <f aca="false">H125+J125+K124</f>
        <v>651</v>
      </c>
      <c r="L125" s="37" t="n">
        <v>0</v>
      </c>
      <c r="M125" s="38"/>
      <c r="N125" s="39" t="n">
        <f aca="false">IF(A125=1,(F125*(1-L125)+M125),H125)</f>
        <v>8</v>
      </c>
      <c r="O125" s="49"/>
      <c r="P125" s="41" t="n">
        <f aca="false">N125+P124</f>
        <v>697</v>
      </c>
      <c r="Q125" s="39" t="n">
        <f aca="false">K125-P125</f>
        <v>-46</v>
      </c>
      <c r="R125" s="42"/>
      <c r="S125" s="50" t="n">
        <f aca="false">G125+S124</f>
        <v>3</v>
      </c>
      <c r="T125" s="23" t="n">
        <f aca="false">IF(A125=1,L125,G125)</f>
        <v>0</v>
      </c>
      <c r="U125" s="24" t="n">
        <f aca="false">T125+U124</f>
        <v>2</v>
      </c>
      <c r="V125" s="23" t="n">
        <f aca="false">S125-U125</f>
        <v>1</v>
      </c>
    </row>
    <row r="126" customFormat="false" ht="17.7" hidden="false" customHeight="false" outlineLevel="0" collapsed="false">
      <c r="A126" s="47"/>
      <c r="B126" s="48" t="n">
        <f aca="false">B125+1</f>
        <v>44404</v>
      </c>
      <c r="C126" s="24" t="n">
        <f aca="false">IF(AND(WEEKDAY(B126) &lt;=6,WEEKDAY(B126) &gt;1),1,0)</f>
        <v>1</v>
      </c>
      <c r="D126" s="19" t="n">
        <f aca="false">IF(ISNA(VLOOKUP(B126,$X$9:$AA$56,4,FALSE())),0,1)</f>
        <v>0</v>
      </c>
      <c r="E126" s="24" t="n">
        <f aca="false">C126*(1-D126)</f>
        <v>1</v>
      </c>
      <c r="F126" s="24" t="n">
        <f aca="false">$C$7*E126</f>
        <v>8</v>
      </c>
      <c r="G126" s="37" t="n">
        <v>0</v>
      </c>
      <c r="H126" s="19" t="n">
        <f aca="false">E126*(1-G126)*F126</f>
        <v>8</v>
      </c>
      <c r="I126" s="26" t="n">
        <f aca="false">H126+I125</f>
        <v>608</v>
      </c>
      <c r="J126" s="37"/>
      <c r="K126" s="26" t="n">
        <f aca="false">H126+J126+K125</f>
        <v>659</v>
      </c>
      <c r="L126" s="37" t="n">
        <v>0</v>
      </c>
      <c r="M126" s="38"/>
      <c r="N126" s="39" t="n">
        <f aca="false">IF(A126=1,(F126*(1-L126)+M126),H126)</f>
        <v>8</v>
      </c>
      <c r="O126" s="49"/>
      <c r="P126" s="41" t="n">
        <f aca="false">N126+P125</f>
        <v>705</v>
      </c>
      <c r="Q126" s="39" t="n">
        <f aca="false">K126-P126</f>
        <v>-46</v>
      </c>
      <c r="R126" s="42"/>
      <c r="S126" s="50" t="n">
        <f aca="false">G126+S125</f>
        <v>3</v>
      </c>
      <c r="T126" s="23" t="n">
        <f aca="false">IF(A126=1,L126,G126)</f>
        <v>0</v>
      </c>
      <c r="U126" s="24" t="n">
        <f aca="false">T126+U125</f>
        <v>2</v>
      </c>
      <c r="V126" s="23" t="n">
        <f aca="false">S126-U126</f>
        <v>1</v>
      </c>
    </row>
    <row r="127" customFormat="false" ht="17.7" hidden="false" customHeight="false" outlineLevel="0" collapsed="false">
      <c r="A127" s="47"/>
      <c r="B127" s="48" t="n">
        <f aca="false">B126+1</f>
        <v>44405</v>
      </c>
      <c r="C127" s="24" t="n">
        <f aca="false">IF(AND(WEEKDAY(B127) &lt;=6,WEEKDAY(B127) &gt;1),1,0)</f>
        <v>1</v>
      </c>
      <c r="D127" s="19" t="n">
        <f aca="false">IF(ISNA(VLOOKUP(B127,$X$9:$AA$56,4,FALSE())),0,1)</f>
        <v>0</v>
      </c>
      <c r="E127" s="24" t="n">
        <f aca="false">C127*(1-D127)</f>
        <v>1</v>
      </c>
      <c r="F127" s="24" t="n">
        <f aca="false">$C$7*E127</f>
        <v>8</v>
      </c>
      <c r="G127" s="37" t="n">
        <v>0</v>
      </c>
      <c r="H127" s="19" t="n">
        <f aca="false">E127*(1-G127)*F127</f>
        <v>8</v>
      </c>
      <c r="I127" s="26" t="n">
        <f aca="false">H127+I126</f>
        <v>616</v>
      </c>
      <c r="J127" s="37"/>
      <c r="K127" s="26" t="n">
        <f aca="false">H127+J127+K126</f>
        <v>667</v>
      </c>
      <c r="L127" s="37" t="n">
        <v>0</v>
      </c>
      <c r="M127" s="38"/>
      <c r="N127" s="39" t="n">
        <f aca="false">IF(A127=1,(F127*(1-L127)+M127),H127)</f>
        <v>8</v>
      </c>
      <c r="O127" s="49"/>
      <c r="P127" s="41" t="n">
        <f aca="false">N127+P126</f>
        <v>713</v>
      </c>
      <c r="Q127" s="39" t="n">
        <f aca="false">K127-P127</f>
        <v>-46</v>
      </c>
      <c r="R127" s="42"/>
      <c r="S127" s="50" t="n">
        <f aca="false">G127+S126</f>
        <v>3</v>
      </c>
      <c r="T127" s="23" t="n">
        <f aca="false">IF(A127=1,L127,G127)</f>
        <v>0</v>
      </c>
      <c r="U127" s="24" t="n">
        <f aca="false">T127+U126</f>
        <v>2</v>
      </c>
      <c r="V127" s="23" t="n">
        <f aca="false">S127-U127</f>
        <v>1</v>
      </c>
    </row>
    <row r="128" customFormat="false" ht="17.7" hidden="false" customHeight="false" outlineLevel="0" collapsed="false">
      <c r="A128" s="47"/>
      <c r="B128" s="48" t="n">
        <f aca="false">B127+1</f>
        <v>44406</v>
      </c>
      <c r="C128" s="24" t="n">
        <f aca="false">IF(AND(WEEKDAY(B128) &lt;=6,WEEKDAY(B128) &gt;1),1,0)</f>
        <v>1</v>
      </c>
      <c r="D128" s="19" t="n">
        <f aca="false">IF(ISNA(VLOOKUP(B128,$X$9:$AA$56,4,FALSE())),0,1)</f>
        <v>0</v>
      </c>
      <c r="E128" s="24" t="n">
        <f aca="false">C128*(1-D128)</f>
        <v>1</v>
      </c>
      <c r="F128" s="24" t="n">
        <f aca="false">$C$7*E128</f>
        <v>8</v>
      </c>
      <c r="G128" s="37" t="n">
        <v>0</v>
      </c>
      <c r="H128" s="19" t="n">
        <f aca="false">E128*(1-G128)*F128</f>
        <v>8</v>
      </c>
      <c r="I128" s="26" t="n">
        <f aca="false">H128+I127</f>
        <v>624</v>
      </c>
      <c r="J128" s="37"/>
      <c r="K128" s="26" t="n">
        <f aca="false">H128+J128+K127</f>
        <v>675</v>
      </c>
      <c r="L128" s="37" t="n">
        <v>0</v>
      </c>
      <c r="M128" s="38"/>
      <c r="N128" s="39" t="n">
        <f aca="false">IF(A128=1,(F128*(1-L128)+M128),H128)</f>
        <v>8</v>
      </c>
      <c r="O128" s="49"/>
      <c r="P128" s="41" t="n">
        <f aca="false">N128+P127</f>
        <v>721</v>
      </c>
      <c r="Q128" s="39" t="n">
        <f aca="false">K128-P128</f>
        <v>-46</v>
      </c>
      <c r="R128" s="42"/>
      <c r="S128" s="50" t="n">
        <f aca="false">G128+S127</f>
        <v>3</v>
      </c>
      <c r="T128" s="23" t="n">
        <f aca="false">IF(A128=1,L128,G128)</f>
        <v>0</v>
      </c>
      <c r="U128" s="24" t="n">
        <f aca="false">T128+U127</f>
        <v>2</v>
      </c>
      <c r="V128" s="23" t="n">
        <f aca="false">S128-U128</f>
        <v>1</v>
      </c>
    </row>
    <row r="129" customFormat="false" ht="17.7" hidden="false" customHeight="false" outlineLevel="0" collapsed="false">
      <c r="A129" s="47"/>
      <c r="B129" s="48" t="n">
        <f aca="false">B128+1</f>
        <v>44407</v>
      </c>
      <c r="C129" s="24" t="n">
        <f aca="false">IF(AND(WEEKDAY(B129) &lt;=6,WEEKDAY(B129) &gt;1),1,0)</f>
        <v>1</v>
      </c>
      <c r="D129" s="19" t="n">
        <f aca="false">IF(ISNA(VLOOKUP(B129,$X$9:$AA$56,4,FALSE())),0,1)</f>
        <v>0</v>
      </c>
      <c r="E129" s="24" t="n">
        <f aca="false">C129*(1-D129)</f>
        <v>1</v>
      </c>
      <c r="F129" s="24" t="n">
        <f aca="false">$C$7*E129</f>
        <v>8</v>
      </c>
      <c r="G129" s="37" t="n">
        <v>0</v>
      </c>
      <c r="H129" s="19" t="n">
        <f aca="false">E129*(1-G129)*F129</f>
        <v>8</v>
      </c>
      <c r="I129" s="26" t="n">
        <f aca="false">H129+I128</f>
        <v>632</v>
      </c>
      <c r="J129" s="37"/>
      <c r="K129" s="26" t="n">
        <f aca="false">H129+J129+K128</f>
        <v>683</v>
      </c>
      <c r="L129" s="37" t="n">
        <v>0</v>
      </c>
      <c r="M129" s="38"/>
      <c r="N129" s="39" t="n">
        <f aca="false">IF(A129=1,(F129*(1-L129)+M129),H129)</f>
        <v>8</v>
      </c>
      <c r="O129" s="49"/>
      <c r="P129" s="41" t="n">
        <f aca="false">N129+P128</f>
        <v>729</v>
      </c>
      <c r="Q129" s="39" t="n">
        <f aca="false">K129-P129</f>
        <v>-46</v>
      </c>
      <c r="R129" s="42"/>
      <c r="S129" s="50" t="n">
        <f aca="false">G129+S128</f>
        <v>3</v>
      </c>
      <c r="T129" s="23" t="n">
        <f aca="false">IF(A129=1,L129,G129)</f>
        <v>0</v>
      </c>
      <c r="U129" s="24" t="n">
        <f aca="false">T129+U128</f>
        <v>2</v>
      </c>
      <c r="V129" s="23" t="n">
        <f aca="false">S129-U129</f>
        <v>1</v>
      </c>
    </row>
    <row r="130" customFormat="false" ht="17.7" hidden="false" customHeight="false" outlineLevel="0" collapsed="false">
      <c r="A130" s="47"/>
      <c r="B130" s="48" t="n">
        <f aca="false">B129+1</f>
        <v>44408</v>
      </c>
      <c r="C130" s="24" t="n">
        <f aca="false">IF(AND(WEEKDAY(B130) &lt;=6,WEEKDAY(B130) &gt;1),1,0)</f>
        <v>0</v>
      </c>
      <c r="D130" s="19" t="n">
        <f aca="false">IF(ISNA(VLOOKUP(B130,$X$9:$AA$56,4,FALSE())),0,1)</f>
        <v>0</v>
      </c>
      <c r="E130" s="24" t="n">
        <f aca="false">C130*(1-D130)</f>
        <v>0</v>
      </c>
      <c r="F130" s="24" t="n">
        <f aca="false">$C$7*E130</f>
        <v>0</v>
      </c>
      <c r="G130" s="37" t="n">
        <v>0</v>
      </c>
      <c r="H130" s="19" t="n">
        <f aca="false">E130*(1-G130)*F130</f>
        <v>0</v>
      </c>
      <c r="I130" s="26" t="n">
        <f aca="false">H130+I129</f>
        <v>632</v>
      </c>
      <c r="J130" s="54" t="n">
        <f aca="false">($I$374-$H$374)/12</f>
        <v>17</v>
      </c>
      <c r="K130" s="26" t="n">
        <f aca="false">H130+J130+K129</f>
        <v>700</v>
      </c>
      <c r="L130" s="37" t="n">
        <v>0</v>
      </c>
      <c r="M130" s="38"/>
      <c r="N130" s="39" t="n">
        <f aca="false">IF(A130=1,(F130*(1-L130)+M130),H130)</f>
        <v>0</v>
      </c>
      <c r="O130" s="49"/>
      <c r="P130" s="41" t="n">
        <f aca="false">N130+P129</f>
        <v>729</v>
      </c>
      <c r="Q130" s="39" t="n">
        <f aca="false">K130-P130</f>
        <v>-29</v>
      </c>
      <c r="R130" s="42"/>
      <c r="S130" s="50" t="n">
        <f aca="false">G130+S129</f>
        <v>3</v>
      </c>
      <c r="T130" s="23" t="n">
        <f aca="false">IF(A130=1,L130,G130)</f>
        <v>0</v>
      </c>
      <c r="U130" s="24" t="n">
        <f aca="false">T130+U129</f>
        <v>2</v>
      </c>
      <c r="V130" s="23" t="n">
        <f aca="false">S130-U130</f>
        <v>1</v>
      </c>
    </row>
    <row r="131" customFormat="false" ht="17.7" hidden="false" customHeight="false" outlineLevel="0" collapsed="false">
      <c r="A131" s="47"/>
      <c r="B131" s="48" t="n">
        <f aca="false">B130+1</f>
        <v>44409</v>
      </c>
      <c r="C131" s="24" t="n">
        <f aca="false">IF(AND(WEEKDAY(B131) &lt;=6,WEEKDAY(B131) &gt;1),1,0)</f>
        <v>0</v>
      </c>
      <c r="D131" s="19" t="n">
        <f aca="false">IF(ISNA(VLOOKUP(B131,$X$9:$AA$56,4,FALSE())),0,1)</f>
        <v>0</v>
      </c>
      <c r="E131" s="24" t="n">
        <f aca="false">C131*(1-D131)</f>
        <v>0</v>
      </c>
      <c r="F131" s="24" t="n">
        <f aca="false">$C$7*E131</f>
        <v>0</v>
      </c>
      <c r="G131" s="37" t="n">
        <v>0</v>
      </c>
      <c r="H131" s="19" t="n">
        <f aca="false">E131*(1-G131)*F131</f>
        <v>0</v>
      </c>
      <c r="I131" s="26" t="n">
        <f aca="false">H131+I130</f>
        <v>632</v>
      </c>
      <c r="J131" s="37"/>
      <c r="K131" s="26" t="n">
        <f aca="false">H131+J131+K130</f>
        <v>700</v>
      </c>
      <c r="L131" s="37" t="n">
        <v>0</v>
      </c>
      <c r="M131" s="38"/>
      <c r="N131" s="39" t="n">
        <f aca="false">IF(A131=1,(F131*(1-L131)+M131),H131)</f>
        <v>0</v>
      </c>
      <c r="O131" s="49"/>
      <c r="P131" s="41" t="n">
        <f aca="false">N131+P130</f>
        <v>729</v>
      </c>
      <c r="Q131" s="39" t="n">
        <f aca="false">K131-P131</f>
        <v>-29</v>
      </c>
      <c r="R131" s="42"/>
      <c r="S131" s="50" t="n">
        <f aca="false">G131+S130</f>
        <v>3</v>
      </c>
      <c r="T131" s="23" t="n">
        <f aca="false">IF(A131=1,L131,G131)</f>
        <v>0</v>
      </c>
      <c r="U131" s="24" t="n">
        <f aca="false">T131+U130</f>
        <v>2</v>
      </c>
      <c r="V131" s="23" t="n">
        <f aca="false">S131-U131</f>
        <v>1</v>
      </c>
    </row>
    <row r="132" customFormat="false" ht="17.7" hidden="false" customHeight="false" outlineLevel="0" collapsed="false">
      <c r="A132" s="47"/>
      <c r="B132" s="48" t="n">
        <f aca="false">B131+1</f>
        <v>44410</v>
      </c>
      <c r="C132" s="24" t="n">
        <f aca="false">IF(AND(WEEKDAY(B132) &lt;=6,WEEKDAY(B132) &gt;1),1,0)</f>
        <v>1</v>
      </c>
      <c r="D132" s="19" t="n">
        <f aca="false">IF(ISNA(VLOOKUP(B132,$X$9:$AA$56,4,FALSE())),0,1)</f>
        <v>0</v>
      </c>
      <c r="E132" s="24" t="n">
        <f aca="false">C132*(1-D132)</f>
        <v>1</v>
      </c>
      <c r="F132" s="24" t="n">
        <f aca="false">$C$7*E132</f>
        <v>8</v>
      </c>
      <c r="G132" s="37" t="n">
        <v>1</v>
      </c>
      <c r="H132" s="19" t="n">
        <f aca="false">E132*(1-G132)*F132</f>
        <v>0</v>
      </c>
      <c r="I132" s="26" t="n">
        <f aca="false">H132+I131</f>
        <v>632</v>
      </c>
      <c r="J132" s="37"/>
      <c r="K132" s="26" t="n">
        <f aca="false">H132+J132+K131</f>
        <v>700</v>
      </c>
      <c r="L132" s="37" t="n">
        <v>0</v>
      </c>
      <c r="M132" s="38"/>
      <c r="N132" s="39" t="n">
        <f aca="false">IF(A132=1,(F132*(1-L132)+M132),H132)</f>
        <v>0</v>
      </c>
      <c r="O132" s="49"/>
      <c r="P132" s="41" t="n">
        <f aca="false">N132+P131</f>
        <v>729</v>
      </c>
      <c r="Q132" s="39" t="n">
        <f aca="false">K132-P132</f>
        <v>-29</v>
      </c>
      <c r="R132" s="55"/>
      <c r="S132" s="50" t="n">
        <f aca="false">G132+S131</f>
        <v>4</v>
      </c>
      <c r="T132" s="23" t="n">
        <f aca="false">IF(A132=1,L132,G132)</f>
        <v>1</v>
      </c>
      <c r="U132" s="24" t="n">
        <f aca="false">T132+U131</f>
        <v>3</v>
      </c>
      <c r="V132" s="23" t="n">
        <f aca="false">S132-U132</f>
        <v>1</v>
      </c>
    </row>
    <row r="133" customFormat="false" ht="17.7" hidden="false" customHeight="false" outlineLevel="0" collapsed="false">
      <c r="A133" s="47"/>
      <c r="B133" s="48" t="n">
        <f aca="false">B132+1</f>
        <v>44411</v>
      </c>
      <c r="C133" s="24" t="n">
        <f aca="false">IF(AND(WEEKDAY(B133) &lt;=6,WEEKDAY(B133) &gt;1),1,0)</f>
        <v>1</v>
      </c>
      <c r="D133" s="19" t="n">
        <f aca="false">IF(ISNA(VLOOKUP(B133,$X$9:$AA$56,4,FALSE())),0,1)</f>
        <v>0</v>
      </c>
      <c r="E133" s="24" t="n">
        <f aca="false">C133*(1-D133)</f>
        <v>1</v>
      </c>
      <c r="F133" s="24" t="n">
        <f aca="false">$C$7*E133</f>
        <v>8</v>
      </c>
      <c r="G133" s="37" t="n">
        <v>1</v>
      </c>
      <c r="H133" s="19" t="n">
        <f aca="false">E133*(1-G133)*F133</f>
        <v>0</v>
      </c>
      <c r="I133" s="26" t="n">
        <f aca="false">H133+I132</f>
        <v>632</v>
      </c>
      <c r="J133" s="37"/>
      <c r="K133" s="26" t="n">
        <f aca="false">H133+J133+K132</f>
        <v>700</v>
      </c>
      <c r="L133" s="37" t="n">
        <v>0</v>
      </c>
      <c r="M133" s="38"/>
      <c r="N133" s="39" t="n">
        <f aca="false">IF(A133=1,(F133*(1-L133)+M133),H133)</f>
        <v>0</v>
      </c>
      <c r="O133" s="49"/>
      <c r="P133" s="41" t="n">
        <f aca="false">N133+P132</f>
        <v>729</v>
      </c>
      <c r="Q133" s="39" t="n">
        <f aca="false">K133-P133</f>
        <v>-29</v>
      </c>
      <c r="R133" s="42"/>
      <c r="S133" s="50" t="n">
        <f aca="false">G133+S132</f>
        <v>5</v>
      </c>
      <c r="T133" s="23" t="n">
        <f aca="false">IF(A133=1,L133,G133)</f>
        <v>1</v>
      </c>
      <c r="U133" s="24" t="n">
        <f aca="false">T133+U132</f>
        <v>4</v>
      </c>
      <c r="V133" s="23" t="n">
        <f aca="false">S133-U133</f>
        <v>1</v>
      </c>
    </row>
    <row r="134" customFormat="false" ht="17.7" hidden="false" customHeight="false" outlineLevel="0" collapsed="false">
      <c r="A134" s="47"/>
      <c r="B134" s="48" t="n">
        <f aca="false">B133+1</f>
        <v>44412</v>
      </c>
      <c r="C134" s="24" t="n">
        <f aca="false">IF(AND(WEEKDAY(B134) &lt;=6,WEEKDAY(B134) &gt;1),1,0)</f>
        <v>1</v>
      </c>
      <c r="D134" s="19" t="n">
        <f aca="false">IF(ISNA(VLOOKUP(B134,$X$9:$AA$56,4,FALSE())),0,1)</f>
        <v>0</v>
      </c>
      <c r="E134" s="24" t="n">
        <f aca="false">C134*(1-D134)</f>
        <v>1</v>
      </c>
      <c r="F134" s="24" t="n">
        <f aca="false">$C$7*E134</f>
        <v>8</v>
      </c>
      <c r="G134" s="37" t="n">
        <v>1</v>
      </c>
      <c r="H134" s="19" t="n">
        <f aca="false">E134*(1-G134)*F134</f>
        <v>0</v>
      </c>
      <c r="I134" s="26" t="n">
        <f aca="false">H134+I133</f>
        <v>632</v>
      </c>
      <c r="J134" s="37"/>
      <c r="K134" s="26" t="n">
        <f aca="false">H134+J134+K133</f>
        <v>700</v>
      </c>
      <c r="L134" s="37" t="n">
        <v>0</v>
      </c>
      <c r="M134" s="38"/>
      <c r="N134" s="39" t="n">
        <f aca="false">IF(A134=1,(F134*(1-L134)+M134),H134)</f>
        <v>0</v>
      </c>
      <c r="O134" s="49"/>
      <c r="P134" s="41" t="n">
        <f aca="false">N134+P133</f>
        <v>729</v>
      </c>
      <c r="Q134" s="39" t="n">
        <f aca="false">K134-P134</f>
        <v>-29</v>
      </c>
      <c r="R134" s="42"/>
      <c r="S134" s="50" t="n">
        <f aca="false">G134+S133</f>
        <v>6</v>
      </c>
      <c r="T134" s="23" t="n">
        <f aca="false">IF(A134=1,L134,G134)</f>
        <v>1</v>
      </c>
      <c r="U134" s="24" t="n">
        <f aca="false">T134+U133</f>
        <v>5</v>
      </c>
      <c r="V134" s="23" t="n">
        <f aca="false">S134-U134</f>
        <v>1</v>
      </c>
    </row>
    <row r="135" customFormat="false" ht="17.7" hidden="false" customHeight="false" outlineLevel="0" collapsed="false">
      <c r="A135" s="47"/>
      <c r="B135" s="48" t="n">
        <f aca="false">B134+1</f>
        <v>44413</v>
      </c>
      <c r="C135" s="24" t="n">
        <f aca="false">IF(AND(WEEKDAY(B135) &lt;=6,WEEKDAY(B135) &gt;1),1,0)</f>
        <v>1</v>
      </c>
      <c r="D135" s="19" t="n">
        <f aca="false">IF(ISNA(VLOOKUP(B135,$X$9:$AA$56,4,FALSE())),0,1)</f>
        <v>0</v>
      </c>
      <c r="E135" s="24" t="n">
        <f aca="false">C135*(1-D135)</f>
        <v>1</v>
      </c>
      <c r="F135" s="24" t="n">
        <f aca="false">$C$7*E135</f>
        <v>8</v>
      </c>
      <c r="G135" s="37" t="n">
        <v>1</v>
      </c>
      <c r="H135" s="19" t="n">
        <f aca="false">E135*(1-G135)*F135</f>
        <v>0</v>
      </c>
      <c r="I135" s="26" t="n">
        <f aca="false">H135+I134</f>
        <v>632</v>
      </c>
      <c r="J135" s="37"/>
      <c r="K135" s="26" t="n">
        <f aca="false">H135+J135+K134</f>
        <v>700</v>
      </c>
      <c r="L135" s="37" t="n">
        <v>0</v>
      </c>
      <c r="M135" s="38"/>
      <c r="N135" s="39" t="n">
        <f aca="false">IF(A135=1,(F135*(1-L135)+M135),H135)</f>
        <v>0</v>
      </c>
      <c r="O135" s="49"/>
      <c r="P135" s="41" t="n">
        <f aca="false">N135+P134</f>
        <v>729</v>
      </c>
      <c r="Q135" s="39" t="n">
        <f aca="false">K135-P135</f>
        <v>-29</v>
      </c>
      <c r="R135" s="42"/>
      <c r="S135" s="50" t="n">
        <f aca="false">G135+S134</f>
        <v>7</v>
      </c>
      <c r="T135" s="23" t="n">
        <f aca="false">IF(A135=1,L135,G135)</f>
        <v>1</v>
      </c>
      <c r="U135" s="24" t="n">
        <f aca="false">T135+U134</f>
        <v>6</v>
      </c>
      <c r="V135" s="23" t="n">
        <f aca="false">S135-U135</f>
        <v>1</v>
      </c>
    </row>
    <row r="136" customFormat="false" ht="17.7" hidden="false" customHeight="false" outlineLevel="0" collapsed="false">
      <c r="A136" s="47"/>
      <c r="B136" s="48" t="n">
        <f aca="false">B135+1</f>
        <v>44414</v>
      </c>
      <c r="C136" s="24" t="n">
        <f aca="false">IF(AND(WEEKDAY(B136) &lt;=6,WEEKDAY(B136) &gt;1),1,0)</f>
        <v>1</v>
      </c>
      <c r="D136" s="19" t="n">
        <f aca="false">IF(ISNA(VLOOKUP(B136,$X$9:$AA$56,4,FALSE())),0,1)</f>
        <v>0</v>
      </c>
      <c r="E136" s="24" t="n">
        <f aca="false">C136*(1-D136)</f>
        <v>1</v>
      </c>
      <c r="F136" s="24" t="n">
        <f aca="false">$C$7*E136</f>
        <v>8</v>
      </c>
      <c r="G136" s="37" t="n">
        <v>1</v>
      </c>
      <c r="H136" s="19" t="n">
        <f aca="false">E136*(1-G136)*F136</f>
        <v>0</v>
      </c>
      <c r="I136" s="26" t="n">
        <f aca="false">H136+I135</f>
        <v>632</v>
      </c>
      <c r="J136" s="37"/>
      <c r="K136" s="26" t="n">
        <f aca="false">H136+J136+K135</f>
        <v>700</v>
      </c>
      <c r="L136" s="37" t="n">
        <v>0</v>
      </c>
      <c r="M136" s="38"/>
      <c r="N136" s="39" t="n">
        <f aca="false">IF(A136=1,(F136*(1-L136)+M136),H136)</f>
        <v>0</v>
      </c>
      <c r="O136" s="49"/>
      <c r="P136" s="41" t="n">
        <f aca="false">N136+P135</f>
        <v>729</v>
      </c>
      <c r="Q136" s="39" t="n">
        <f aca="false">K136-P136</f>
        <v>-29</v>
      </c>
      <c r="R136" s="42"/>
      <c r="S136" s="50" t="n">
        <f aca="false">G136+S135</f>
        <v>8</v>
      </c>
      <c r="T136" s="23" t="n">
        <f aca="false">IF(A136=1,L136,G136)</f>
        <v>1</v>
      </c>
      <c r="U136" s="24" t="n">
        <f aca="false">T136+U135</f>
        <v>7</v>
      </c>
      <c r="V136" s="23" t="n">
        <f aca="false">S136-U136</f>
        <v>1</v>
      </c>
    </row>
    <row r="137" customFormat="false" ht="17.7" hidden="false" customHeight="false" outlineLevel="0" collapsed="false">
      <c r="A137" s="47"/>
      <c r="B137" s="48" t="n">
        <f aca="false">B136+1</f>
        <v>44415</v>
      </c>
      <c r="C137" s="24" t="n">
        <f aca="false">IF(AND(WEEKDAY(B137) &lt;=6,WEEKDAY(B137) &gt;1),1,0)</f>
        <v>0</v>
      </c>
      <c r="D137" s="19" t="n">
        <f aca="false">IF(ISNA(VLOOKUP(B137,$X$9:$AA$56,4,FALSE())),0,1)</f>
        <v>0</v>
      </c>
      <c r="E137" s="24" t="n">
        <f aca="false">C137*(1-D137)</f>
        <v>0</v>
      </c>
      <c r="F137" s="24" t="n">
        <f aca="false">$C$7*E137</f>
        <v>0</v>
      </c>
      <c r="G137" s="37" t="n">
        <v>0</v>
      </c>
      <c r="H137" s="19" t="n">
        <f aca="false">E137*(1-G137)*F137</f>
        <v>0</v>
      </c>
      <c r="I137" s="26" t="n">
        <f aca="false">H137+I136</f>
        <v>632</v>
      </c>
      <c r="J137" s="37"/>
      <c r="K137" s="26" t="n">
        <f aca="false">H137+J137+K136</f>
        <v>700</v>
      </c>
      <c r="L137" s="37" t="n">
        <v>0</v>
      </c>
      <c r="M137" s="38"/>
      <c r="N137" s="39" t="n">
        <f aca="false">IF(A137=1,(F137*(1-L137)+M137),H137)</f>
        <v>0</v>
      </c>
      <c r="O137" s="49"/>
      <c r="P137" s="41" t="n">
        <f aca="false">N137+P136</f>
        <v>729</v>
      </c>
      <c r="Q137" s="39" t="n">
        <f aca="false">K137-P137</f>
        <v>-29</v>
      </c>
      <c r="R137" s="42"/>
      <c r="S137" s="50" t="n">
        <f aca="false">G137+S136</f>
        <v>8</v>
      </c>
      <c r="T137" s="23" t="n">
        <f aca="false">IF(A137=1,L137,G137)</f>
        <v>0</v>
      </c>
      <c r="U137" s="24" t="n">
        <f aca="false">T137+U136</f>
        <v>7</v>
      </c>
      <c r="V137" s="23" t="n">
        <f aca="false">S137-U137</f>
        <v>1</v>
      </c>
    </row>
    <row r="138" customFormat="false" ht="17.7" hidden="false" customHeight="false" outlineLevel="0" collapsed="false">
      <c r="A138" s="47"/>
      <c r="B138" s="48" t="n">
        <f aca="false">B137+1</f>
        <v>44416</v>
      </c>
      <c r="C138" s="24" t="n">
        <f aca="false">IF(AND(WEEKDAY(B138) &lt;=6,WEEKDAY(B138) &gt;1),1,0)</f>
        <v>0</v>
      </c>
      <c r="D138" s="19" t="n">
        <f aca="false">IF(ISNA(VLOOKUP(B138,$X$9:$AA$56,4,FALSE())),0,1)</f>
        <v>1</v>
      </c>
      <c r="E138" s="24" t="n">
        <f aca="false">C138*(1-D138)</f>
        <v>0</v>
      </c>
      <c r="F138" s="24" t="n">
        <f aca="false">$C$7*E138</f>
        <v>0</v>
      </c>
      <c r="G138" s="37" t="n">
        <v>0</v>
      </c>
      <c r="H138" s="19" t="n">
        <f aca="false">E138*(1-G138)*F138</f>
        <v>0</v>
      </c>
      <c r="I138" s="26" t="n">
        <f aca="false">H138+I137</f>
        <v>632</v>
      </c>
      <c r="J138" s="37"/>
      <c r="K138" s="26" t="n">
        <f aca="false">H138+J138+K137</f>
        <v>700</v>
      </c>
      <c r="L138" s="37" t="n">
        <v>0</v>
      </c>
      <c r="M138" s="38"/>
      <c r="N138" s="39" t="n">
        <f aca="false">IF(A138=1,(F138*(1-L138)+M138),H138)</f>
        <v>0</v>
      </c>
      <c r="O138" s="49"/>
      <c r="P138" s="41" t="n">
        <f aca="false">N138+P137</f>
        <v>729</v>
      </c>
      <c r="Q138" s="39" t="n">
        <f aca="false">K138-P138</f>
        <v>-29</v>
      </c>
      <c r="R138" s="42"/>
      <c r="S138" s="50" t="n">
        <f aca="false">G138+S137</f>
        <v>8</v>
      </c>
      <c r="T138" s="23" t="n">
        <f aca="false">IF(A138=1,L138,G138)</f>
        <v>0</v>
      </c>
      <c r="U138" s="24" t="n">
        <f aca="false">T138+U137</f>
        <v>7</v>
      </c>
      <c r="V138" s="23" t="n">
        <f aca="false">S138-U138</f>
        <v>1</v>
      </c>
    </row>
    <row r="139" customFormat="false" ht="17.7" hidden="false" customHeight="false" outlineLevel="0" collapsed="false">
      <c r="A139" s="47"/>
      <c r="B139" s="48" t="n">
        <f aca="false">B138+1</f>
        <v>44417</v>
      </c>
      <c r="C139" s="24" t="n">
        <f aca="false">IF(AND(WEEKDAY(B139) &lt;=6,WEEKDAY(B139) &gt;1),1,0)</f>
        <v>1</v>
      </c>
      <c r="D139" s="19" t="n">
        <f aca="false">IF(ISNA(VLOOKUP(B139,$X$9:$AA$56,4,FALSE())),0,1)</f>
        <v>1</v>
      </c>
      <c r="E139" s="24" t="n">
        <f aca="false">C139*(1-D139)</f>
        <v>0</v>
      </c>
      <c r="F139" s="24" t="n">
        <f aca="false">$C$7*E139</f>
        <v>0</v>
      </c>
      <c r="G139" s="37" t="n">
        <v>0</v>
      </c>
      <c r="H139" s="19" t="n">
        <f aca="false">E139*(1-G139)*F139</f>
        <v>0</v>
      </c>
      <c r="I139" s="26" t="n">
        <f aca="false">H139+I138</f>
        <v>632</v>
      </c>
      <c r="J139" s="37"/>
      <c r="K139" s="26" t="n">
        <f aca="false">H139+J139+K138</f>
        <v>700</v>
      </c>
      <c r="L139" s="37" t="n">
        <v>0</v>
      </c>
      <c r="M139" s="38"/>
      <c r="N139" s="39" t="n">
        <f aca="false">IF(A139=1,(F139*(1-L139)+M139),H139)</f>
        <v>0</v>
      </c>
      <c r="O139" s="49"/>
      <c r="P139" s="41" t="n">
        <f aca="false">N139+P138</f>
        <v>729</v>
      </c>
      <c r="Q139" s="39" t="n">
        <f aca="false">K139-P139</f>
        <v>-29</v>
      </c>
      <c r="R139" s="42"/>
      <c r="S139" s="50" t="n">
        <f aca="false">G139+S138</f>
        <v>8</v>
      </c>
      <c r="T139" s="23" t="n">
        <f aca="false">IF(A139=1,L139,G139)</f>
        <v>0</v>
      </c>
      <c r="U139" s="24" t="n">
        <f aca="false">T139+U138</f>
        <v>7</v>
      </c>
      <c r="V139" s="23" t="n">
        <f aca="false">S139-U139</f>
        <v>1</v>
      </c>
    </row>
    <row r="140" customFormat="false" ht="17.7" hidden="false" customHeight="false" outlineLevel="0" collapsed="false">
      <c r="A140" s="47"/>
      <c r="B140" s="48" t="n">
        <f aca="false">B139+1</f>
        <v>44418</v>
      </c>
      <c r="C140" s="24" t="n">
        <f aca="false">IF(AND(WEEKDAY(B140) &lt;=6,WEEKDAY(B140) &gt;1),1,0)</f>
        <v>1</v>
      </c>
      <c r="D140" s="19" t="n">
        <f aca="false">IF(ISNA(VLOOKUP(B140,$X$9:$AA$56,4,FALSE())),0,1)</f>
        <v>0</v>
      </c>
      <c r="E140" s="24" t="n">
        <f aca="false">C140*(1-D140)</f>
        <v>1</v>
      </c>
      <c r="F140" s="24" t="n">
        <f aca="false">$C$7*E140</f>
        <v>8</v>
      </c>
      <c r="G140" s="37" t="n">
        <v>0</v>
      </c>
      <c r="H140" s="19" t="n">
        <f aca="false">E140*(1-G140)*F140</f>
        <v>8</v>
      </c>
      <c r="I140" s="26" t="n">
        <f aca="false">H140+I139</f>
        <v>640</v>
      </c>
      <c r="J140" s="37"/>
      <c r="K140" s="26" t="n">
        <f aca="false">H140+J140+K139</f>
        <v>708</v>
      </c>
      <c r="L140" s="37" t="n">
        <v>0</v>
      </c>
      <c r="M140" s="38"/>
      <c r="N140" s="39" t="n">
        <f aca="false">IF(A140=1,(F140*(1-L140)+M140),H140)</f>
        <v>8</v>
      </c>
      <c r="O140" s="49"/>
      <c r="P140" s="41" t="n">
        <f aca="false">N140+P139</f>
        <v>737</v>
      </c>
      <c r="Q140" s="39" t="n">
        <f aca="false">K140-P140</f>
        <v>-29</v>
      </c>
      <c r="R140" s="42"/>
      <c r="S140" s="50" t="n">
        <f aca="false">G140+S139</f>
        <v>8</v>
      </c>
      <c r="T140" s="23" t="n">
        <f aca="false">IF(A140=1,L140,G140)</f>
        <v>0</v>
      </c>
      <c r="U140" s="24" t="n">
        <f aca="false">T140+U139</f>
        <v>7</v>
      </c>
      <c r="V140" s="23" t="n">
        <f aca="false">S140-U140</f>
        <v>1</v>
      </c>
    </row>
    <row r="141" customFormat="false" ht="17.7" hidden="false" customHeight="false" outlineLevel="0" collapsed="false">
      <c r="A141" s="47"/>
      <c r="B141" s="48" t="n">
        <f aca="false">B140+1</f>
        <v>44419</v>
      </c>
      <c r="C141" s="24" t="n">
        <f aca="false">IF(AND(WEEKDAY(B141) &lt;=6,WEEKDAY(B141) &gt;1),1,0)</f>
        <v>1</v>
      </c>
      <c r="D141" s="19" t="n">
        <f aca="false">IF(ISNA(VLOOKUP(B141,$X$9:$AA$56,4,FALSE())),0,1)</f>
        <v>0</v>
      </c>
      <c r="E141" s="24" t="n">
        <f aca="false">C141*(1-D141)</f>
        <v>1</v>
      </c>
      <c r="F141" s="24" t="n">
        <f aca="false">$C$7*E141</f>
        <v>8</v>
      </c>
      <c r="G141" s="37" t="n">
        <v>0</v>
      </c>
      <c r="H141" s="19" t="n">
        <f aca="false">E141*(1-G141)*F141</f>
        <v>8</v>
      </c>
      <c r="I141" s="26" t="n">
        <f aca="false">H141+I140</f>
        <v>648</v>
      </c>
      <c r="J141" s="37"/>
      <c r="K141" s="26" t="n">
        <f aca="false">H141+J141+K140</f>
        <v>716</v>
      </c>
      <c r="L141" s="37" t="n">
        <v>0</v>
      </c>
      <c r="M141" s="38"/>
      <c r="N141" s="39" t="n">
        <f aca="false">IF(A141=1,(F141*(1-L141)+M141),H141)</f>
        <v>8</v>
      </c>
      <c r="O141" s="49"/>
      <c r="P141" s="41" t="n">
        <f aca="false">N141+P140</f>
        <v>745</v>
      </c>
      <c r="Q141" s="39" t="n">
        <f aca="false">K141-P141</f>
        <v>-29</v>
      </c>
      <c r="R141" s="42"/>
      <c r="S141" s="50" t="n">
        <f aca="false">G141+S140</f>
        <v>8</v>
      </c>
      <c r="T141" s="23" t="n">
        <f aca="false">IF(A141=1,L141,G141)</f>
        <v>0</v>
      </c>
      <c r="U141" s="24" t="n">
        <f aca="false">T141+U140</f>
        <v>7</v>
      </c>
      <c r="V141" s="23" t="n">
        <f aca="false">S141-U141</f>
        <v>1</v>
      </c>
    </row>
    <row r="142" customFormat="false" ht="17.7" hidden="false" customHeight="false" outlineLevel="0" collapsed="false">
      <c r="A142" s="47"/>
      <c r="B142" s="48" t="n">
        <f aca="false">B141+1</f>
        <v>44420</v>
      </c>
      <c r="C142" s="24" t="n">
        <f aca="false">IF(AND(WEEKDAY(B142) &lt;=6,WEEKDAY(B142) &gt;1),1,0)</f>
        <v>1</v>
      </c>
      <c r="D142" s="19" t="n">
        <f aca="false">IF(ISNA(VLOOKUP(B142,$X$9:$AA$56,4,FALSE())),0,1)</f>
        <v>0</v>
      </c>
      <c r="E142" s="24" t="n">
        <f aca="false">C142*(1-D142)</f>
        <v>1</v>
      </c>
      <c r="F142" s="24" t="n">
        <f aca="false">$C$7*E142</f>
        <v>8</v>
      </c>
      <c r="G142" s="37" t="n">
        <v>0</v>
      </c>
      <c r="H142" s="19" t="n">
        <f aca="false">E142*(1-G142)*F142</f>
        <v>8</v>
      </c>
      <c r="I142" s="26" t="n">
        <f aca="false">H142+I141</f>
        <v>656</v>
      </c>
      <c r="J142" s="37"/>
      <c r="K142" s="26" t="n">
        <f aca="false">H142+J142+K141</f>
        <v>724</v>
      </c>
      <c r="L142" s="37" t="n">
        <v>0</v>
      </c>
      <c r="M142" s="38"/>
      <c r="N142" s="39" t="n">
        <f aca="false">IF(A142=1,(F142*(1-L142)+M142),H142)</f>
        <v>8</v>
      </c>
      <c r="O142" s="49"/>
      <c r="P142" s="41" t="n">
        <f aca="false">N142+P141</f>
        <v>753</v>
      </c>
      <c r="Q142" s="39" t="n">
        <f aca="false">K142-P142</f>
        <v>-29</v>
      </c>
      <c r="R142" s="42"/>
      <c r="S142" s="50" t="n">
        <f aca="false">G142+S141</f>
        <v>8</v>
      </c>
      <c r="T142" s="23" t="n">
        <f aca="false">IF(A142=1,L142,G142)</f>
        <v>0</v>
      </c>
      <c r="U142" s="24" t="n">
        <f aca="false">T142+U141</f>
        <v>7</v>
      </c>
      <c r="V142" s="23" t="n">
        <f aca="false">S142-U142</f>
        <v>1</v>
      </c>
    </row>
    <row r="143" customFormat="false" ht="17.7" hidden="false" customHeight="false" outlineLevel="0" collapsed="false">
      <c r="A143" s="47"/>
      <c r="B143" s="48" t="n">
        <f aca="false">B142+1</f>
        <v>44421</v>
      </c>
      <c r="C143" s="24" t="n">
        <f aca="false">IF(AND(WEEKDAY(B143) &lt;=6,WEEKDAY(B143) &gt;1),1,0)</f>
        <v>1</v>
      </c>
      <c r="D143" s="19" t="n">
        <f aca="false">IF(ISNA(VLOOKUP(B143,$X$9:$AA$56,4,FALSE())),0,1)</f>
        <v>0</v>
      </c>
      <c r="E143" s="24" t="n">
        <f aca="false">C143*(1-D143)</f>
        <v>1</v>
      </c>
      <c r="F143" s="24" t="n">
        <f aca="false">$C$7*E143</f>
        <v>8</v>
      </c>
      <c r="G143" s="37" t="n">
        <v>0</v>
      </c>
      <c r="H143" s="19" t="n">
        <f aca="false">E143*(1-G143)*F143</f>
        <v>8</v>
      </c>
      <c r="I143" s="26" t="n">
        <f aca="false">H143+I142</f>
        <v>664</v>
      </c>
      <c r="J143" s="37"/>
      <c r="K143" s="26" t="n">
        <f aca="false">H143+J143+K142</f>
        <v>732</v>
      </c>
      <c r="L143" s="37" t="n">
        <v>0</v>
      </c>
      <c r="M143" s="38"/>
      <c r="N143" s="39" t="n">
        <f aca="false">IF(A143=1,(F143*(1-L143)+M143),H143)</f>
        <v>8</v>
      </c>
      <c r="O143" s="49"/>
      <c r="P143" s="41" t="n">
        <f aca="false">N143+P142</f>
        <v>761</v>
      </c>
      <c r="Q143" s="39" t="n">
        <f aca="false">K143-P143</f>
        <v>-29</v>
      </c>
      <c r="R143" s="42"/>
      <c r="S143" s="50" t="n">
        <f aca="false">G143+S142</f>
        <v>8</v>
      </c>
      <c r="T143" s="23" t="n">
        <f aca="false">IF(A143=1,L143,G143)</f>
        <v>0</v>
      </c>
      <c r="U143" s="24" t="n">
        <f aca="false">T143+U142</f>
        <v>7</v>
      </c>
      <c r="V143" s="23" t="n">
        <f aca="false">S143-U143</f>
        <v>1</v>
      </c>
    </row>
    <row r="144" customFormat="false" ht="17.7" hidden="false" customHeight="false" outlineLevel="0" collapsed="false">
      <c r="A144" s="47"/>
      <c r="B144" s="48" t="n">
        <f aca="false">B143+1</f>
        <v>44422</v>
      </c>
      <c r="C144" s="24" t="n">
        <f aca="false">IF(AND(WEEKDAY(B144) &lt;=6,WEEKDAY(B144) &gt;1),1,0)</f>
        <v>0</v>
      </c>
      <c r="D144" s="19" t="n">
        <f aca="false">IF(ISNA(VLOOKUP(B144,$X$9:$AA$56,4,FALSE())),0,1)</f>
        <v>0</v>
      </c>
      <c r="E144" s="24" t="n">
        <f aca="false">C144*(1-D144)</f>
        <v>0</v>
      </c>
      <c r="F144" s="24" t="n">
        <f aca="false">$C$7*E144</f>
        <v>0</v>
      </c>
      <c r="G144" s="37" t="n">
        <v>0</v>
      </c>
      <c r="H144" s="19" t="n">
        <f aca="false">E144*(1-G144)*F144</f>
        <v>0</v>
      </c>
      <c r="I144" s="26" t="n">
        <f aca="false">H144+I143</f>
        <v>664</v>
      </c>
      <c r="J144" s="37"/>
      <c r="K144" s="26" t="n">
        <f aca="false">H144+J144+K143</f>
        <v>732</v>
      </c>
      <c r="L144" s="37" t="n">
        <v>0</v>
      </c>
      <c r="M144" s="38"/>
      <c r="N144" s="39" t="n">
        <f aca="false">IF(A144=1,(F144*(1-L144)+M144),H144)</f>
        <v>0</v>
      </c>
      <c r="O144" s="49"/>
      <c r="P144" s="41" t="n">
        <f aca="false">N144+P143</f>
        <v>761</v>
      </c>
      <c r="Q144" s="39" t="n">
        <f aca="false">K144-P144</f>
        <v>-29</v>
      </c>
      <c r="R144" s="42"/>
      <c r="S144" s="50" t="n">
        <f aca="false">G144+S143</f>
        <v>8</v>
      </c>
      <c r="T144" s="23" t="n">
        <f aca="false">IF(A144=1,L144,G144)</f>
        <v>0</v>
      </c>
      <c r="U144" s="24" t="n">
        <f aca="false">T144+U143</f>
        <v>7</v>
      </c>
      <c r="V144" s="23" t="n">
        <f aca="false">S144-U144</f>
        <v>1</v>
      </c>
    </row>
    <row r="145" customFormat="false" ht="17.7" hidden="false" customHeight="false" outlineLevel="0" collapsed="false">
      <c r="A145" s="47"/>
      <c r="B145" s="48" t="n">
        <f aca="false">B144+1</f>
        <v>44423</v>
      </c>
      <c r="C145" s="24" t="n">
        <f aca="false">IF(AND(WEEKDAY(B145) &lt;=6,WEEKDAY(B145) &gt;1),1,0)</f>
        <v>0</v>
      </c>
      <c r="D145" s="19" t="n">
        <f aca="false">IF(ISNA(VLOOKUP(B145,$X$9:$AA$56,4,FALSE())),0,1)</f>
        <v>0</v>
      </c>
      <c r="E145" s="24" t="n">
        <f aca="false">C145*(1-D145)</f>
        <v>0</v>
      </c>
      <c r="F145" s="24" t="n">
        <f aca="false">$C$7*E145</f>
        <v>0</v>
      </c>
      <c r="G145" s="37" t="n">
        <v>0</v>
      </c>
      <c r="H145" s="19" t="n">
        <f aca="false">E145*(1-G145)*F145</f>
        <v>0</v>
      </c>
      <c r="I145" s="26" t="n">
        <f aca="false">H145+I144</f>
        <v>664</v>
      </c>
      <c r="J145" s="37"/>
      <c r="K145" s="26" t="n">
        <f aca="false">H145+J145+K144</f>
        <v>732</v>
      </c>
      <c r="L145" s="37" t="n">
        <v>0</v>
      </c>
      <c r="M145" s="38"/>
      <c r="N145" s="39" t="n">
        <f aca="false">IF(A145=1,(F145*(1-L145)+M145),H145)</f>
        <v>0</v>
      </c>
      <c r="O145" s="49"/>
      <c r="P145" s="41" t="n">
        <f aca="false">N145+P144</f>
        <v>761</v>
      </c>
      <c r="Q145" s="39" t="n">
        <f aca="false">K145-P145</f>
        <v>-29</v>
      </c>
      <c r="R145" s="42"/>
      <c r="S145" s="50" t="n">
        <f aca="false">G145+S144</f>
        <v>8</v>
      </c>
      <c r="T145" s="23" t="n">
        <f aca="false">IF(A145=1,L145,G145)</f>
        <v>0</v>
      </c>
      <c r="U145" s="24" t="n">
        <f aca="false">T145+U144</f>
        <v>7</v>
      </c>
      <c r="V145" s="23" t="n">
        <f aca="false">S145-U145</f>
        <v>1</v>
      </c>
    </row>
    <row r="146" customFormat="false" ht="17.7" hidden="false" customHeight="false" outlineLevel="0" collapsed="false">
      <c r="A146" s="47"/>
      <c r="B146" s="48" t="n">
        <f aca="false">B145+1</f>
        <v>44424</v>
      </c>
      <c r="C146" s="24" t="n">
        <f aca="false">IF(AND(WEEKDAY(B146) &lt;=6,WEEKDAY(B146) &gt;1),1,0)</f>
        <v>1</v>
      </c>
      <c r="D146" s="19" t="n">
        <f aca="false">IF(ISNA(VLOOKUP(B146,$X$9:$AA$56,4,FALSE())),0,1)</f>
        <v>0</v>
      </c>
      <c r="E146" s="24" t="n">
        <f aca="false">C146*(1-D146)</f>
        <v>1</v>
      </c>
      <c r="F146" s="24" t="n">
        <f aca="false">$C$7*E146</f>
        <v>8</v>
      </c>
      <c r="G146" s="37" t="n">
        <v>0</v>
      </c>
      <c r="H146" s="19" t="n">
        <f aca="false">E146*(1-G146)*F146</f>
        <v>8</v>
      </c>
      <c r="I146" s="26" t="n">
        <f aca="false">H146+I145</f>
        <v>672</v>
      </c>
      <c r="J146" s="37"/>
      <c r="K146" s="26" t="n">
        <f aca="false">H146+J146+K145</f>
        <v>740</v>
      </c>
      <c r="L146" s="37" t="n">
        <v>0</v>
      </c>
      <c r="M146" s="38"/>
      <c r="N146" s="39" t="n">
        <f aca="false">IF(A146=1,(F146*(1-L146)+M146),H146)</f>
        <v>8</v>
      </c>
      <c r="O146" s="49"/>
      <c r="P146" s="41" t="n">
        <f aca="false">N146+P145</f>
        <v>769</v>
      </c>
      <c r="Q146" s="39" t="n">
        <f aca="false">K146-P146</f>
        <v>-29</v>
      </c>
      <c r="R146" s="42"/>
      <c r="S146" s="50" t="n">
        <f aca="false">G146+S145</f>
        <v>8</v>
      </c>
      <c r="T146" s="23" t="n">
        <f aca="false">IF(A146=1,L146,G146)</f>
        <v>0</v>
      </c>
      <c r="U146" s="24" t="n">
        <f aca="false">T146+U145</f>
        <v>7</v>
      </c>
      <c r="V146" s="23" t="n">
        <f aca="false">S146-U146</f>
        <v>1</v>
      </c>
    </row>
    <row r="147" customFormat="false" ht="17.7" hidden="false" customHeight="false" outlineLevel="0" collapsed="false">
      <c r="A147" s="47"/>
      <c r="B147" s="48" t="n">
        <f aca="false">B146+1</f>
        <v>44425</v>
      </c>
      <c r="C147" s="24" t="n">
        <f aca="false">IF(AND(WEEKDAY(B147) &lt;=6,WEEKDAY(B147) &gt;1),1,0)</f>
        <v>1</v>
      </c>
      <c r="D147" s="19" t="n">
        <f aca="false">IF(ISNA(VLOOKUP(B147,$X$9:$AA$56,4,FALSE())),0,1)</f>
        <v>0</v>
      </c>
      <c r="E147" s="24" t="n">
        <f aca="false">C147*(1-D147)</f>
        <v>1</v>
      </c>
      <c r="F147" s="24" t="n">
        <f aca="false">$C$7*E147</f>
        <v>8</v>
      </c>
      <c r="G147" s="37" t="n">
        <v>0</v>
      </c>
      <c r="H147" s="19" t="n">
        <f aca="false">E147*(1-G147)*F147</f>
        <v>8</v>
      </c>
      <c r="I147" s="26" t="n">
        <f aca="false">H147+I146</f>
        <v>680</v>
      </c>
      <c r="J147" s="37"/>
      <c r="K147" s="26" t="n">
        <f aca="false">H147+J147+K146</f>
        <v>748</v>
      </c>
      <c r="L147" s="37" t="n">
        <v>0</v>
      </c>
      <c r="M147" s="38"/>
      <c r="N147" s="39" t="n">
        <f aca="false">IF(A147=1,(F147*(1-L147)+M147),H147)</f>
        <v>8</v>
      </c>
      <c r="O147" s="49"/>
      <c r="P147" s="41" t="n">
        <f aca="false">N147+P146</f>
        <v>777</v>
      </c>
      <c r="Q147" s="39" t="n">
        <f aca="false">K147-P147</f>
        <v>-29</v>
      </c>
      <c r="R147" s="42"/>
      <c r="S147" s="50" t="n">
        <f aca="false">G147+S146</f>
        <v>8</v>
      </c>
      <c r="T147" s="23" t="n">
        <f aca="false">IF(A147=1,L147,G147)</f>
        <v>0</v>
      </c>
      <c r="U147" s="24" t="n">
        <f aca="false">T147+U146</f>
        <v>7</v>
      </c>
      <c r="V147" s="23" t="n">
        <f aca="false">S147-U147</f>
        <v>1</v>
      </c>
    </row>
    <row r="148" customFormat="false" ht="17.7" hidden="false" customHeight="false" outlineLevel="0" collapsed="false">
      <c r="A148" s="47"/>
      <c r="B148" s="48" t="n">
        <f aca="false">B147+1</f>
        <v>44426</v>
      </c>
      <c r="C148" s="24" t="n">
        <f aca="false">IF(AND(WEEKDAY(B148) &lt;=6,WEEKDAY(B148) &gt;1),1,0)</f>
        <v>1</v>
      </c>
      <c r="D148" s="19" t="n">
        <f aca="false">IF(ISNA(VLOOKUP(B148,$X$9:$AA$56,4,FALSE())),0,1)</f>
        <v>0</v>
      </c>
      <c r="E148" s="24" t="n">
        <f aca="false">C148*(1-D148)</f>
        <v>1</v>
      </c>
      <c r="F148" s="24" t="n">
        <f aca="false">$C$7*E148</f>
        <v>8</v>
      </c>
      <c r="G148" s="37" t="n">
        <v>0</v>
      </c>
      <c r="H148" s="19" t="n">
        <f aca="false">E148*(1-G148)*F148</f>
        <v>8</v>
      </c>
      <c r="I148" s="26" t="n">
        <f aca="false">H148+I147</f>
        <v>688</v>
      </c>
      <c r="J148" s="37"/>
      <c r="K148" s="26" t="n">
        <f aca="false">H148+J148+K147</f>
        <v>756</v>
      </c>
      <c r="L148" s="37" t="n">
        <v>0</v>
      </c>
      <c r="M148" s="38"/>
      <c r="N148" s="39" t="n">
        <f aca="false">IF(A148=1,(F148*(1-L148)+M148),H148)</f>
        <v>8</v>
      </c>
      <c r="O148" s="49"/>
      <c r="P148" s="41" t="n">
        <f aca="false">N148+P147</f>
        <v>785</v>
      </c>
      <c r="Q148" s="39" t="n">
        <f aca="false">K148-P148</f>
        <v>-29</v>
      </c>
      <c r="R148" s="42"/>
      <c r="S148" s="50" t="n">
        <f aca="false">G148+S147</f>
        <v>8</v>
      </c>
      <c r="T148" s="23" t="n">
        <f aca="false">IF(A148=1,L148,G148)</f>
        <v>0</v>
      </c>
      <c r="U148" s="24" t="n">
        <f aca="false">T148+U147</f>
        <v>7</v>
      </c>
      <c r="V148" s="23" t="n">
        <f aca="false">S148-U148</f>
        <v>1</v>
      </c>
    </row>
    <row r="149" customFormat="false" ht="17.7" hidden="false" customHeight="false" outlineLevel="0" collapsed="false">
      <c r="A149" s="47"/>
      <c r="B149" s="48" t="n">
        <f aca="false">B148+1</f>
        <v>44427</v>
      </c>
      <c r="C149" s="24" t="n">
        <f aca="false">IF(AND(WEEKDAY(B149) &lt;=6,WEEKDAY(B149) &gt;1),1,0)</f>
        <v>1</v>
      </c>
      <c r="D149" s="19" t="n">
        <f aca="false">IF(ISNA(VLOOKUP(B149,$X$9:$AA$56,4,FALSE())),0,1)</f>
        <v>0</v>
      </c>
      <c r="E149" s="24" t="n">
        <f aca="false">C149*(1-D149)</f>
        <v>1</v>
      </c>
      <c r="F149" s="24" t="n">
        <f aca="false">$C$7*E149</f>
        <v>8</v>
      </c>
      <c r="G149" s="37" t="n">
        <v>0</v>
      </c>
      <c r="H149" s="19" t="n">
        <f aca="false">E149*(1-G149)*F149</f>
        <v>8</v>
      </c>
      <c r="I149" s="26" t="n">
        <f aca="false">H149+I148</f>
        <v>696</v>
      </c>
      <c r="J149" s="37"/>
      <c r="K149" s="26" t="n">
        <f aca="false">H149+J149+K148</f>
        <v>764</v>
      </c>
      <c r="L149" s="37" t="n">
        <v>0</v>
      </c>
      <c r="M149" s="38"/>
      <c r="N149" s="39" t="n">
        <f aca="false">IF(A149=1,(F149*(1-L149)+M149),H149)</f>
        <v>8</v>
      </c>
      <c r="O149" s="49"/>
      <c r="P149" s="41" t="n">
        <f aca="false">N149+P148</f>
        <v>793</v>
      </c>
      <c r="Q149" s="39" t="n">
        <f aca="false">K149-P149</f>
        <v>-29</v>
      </c>
      <c r="R149" s="42"/>
      <c r="S149" s="50" t="n">
        <f aca="false">G149+S148</f>
        <v>8</v>
      </c>
      <c r="T149" s="23" t="n">
        <f aca="false">IF(A149=1,L149,G149)</f>
        <v>0</v>
      </c>
      <c r="U149" s="24" t="n">
        <f aca="false">T149+U148</f>
        <v>7</v>
      </c>
      <c r="V149" s="23" t="n">
        <f aca="false">S149-U149</f>
        <v>1</v>
      </c>
    </row>
    <row r="150" customFormat="false" ht="17.7" hidden="false" customHeight="false" outlineLevel="0" collapsed="false">
      <c r="A150" s="47"/>
      <c r="B150" s="48" t="n">
        <f aca="false">B149+1</f>
        <v>44428</v>
      </c>
      <c r="C150" s="24" t="n">
        <f aca="false">IF(AND(WEEKDAY(B150) &lt;=6,WEEKDAY(B150) &gt;1),1,0)</f>
        <v>1</v>
      </c>
      <c r="D150" s="19" t="n">
        <f aca="false">IF(ISNA(VLOOKUP(B150,$X$9:$AA$56,4,FALSE())),0,1)</f>
        <v>0</v>
      </c>
      <c r="E150" s="24" t="n">
        <f aca="false">C150*(1-D150)</f>
        <v>1</v>
      </c>
      <c r="F150" s="24" t="n">
        <f aca="false">$C$7*E150</f>
        <v>8</v>
      </c>
      <c r="G150" s="37" t="n">
        <v>0</v>
      </c>
      <c r="H150" s="19" t="n">
        <f aca="false">E150*(1-G150)*F150</f>
        <v>8</v>
      </c>
      <c r="I150" s="26" t="n">
        <f aca="false">H150+I149</f>
        <v>704</v>
      </c>
      <c r="J150" s="37"/>
      <c r="K150" s="26" t="n">
        <f aca="false">H150+J150+K149</f>
        <v>772</v>
      </c>
      <c r="L150" s="37" t="n">
        <v>0</v>
      </c>
      <c r="M150" s="38"/>
      <c r="N150" s="39" t="n">
        <f aca="false">IF(A150=1,(F150*(1-L150)+M150),H150)</f>
        <v>8</v>
      </c>
      <c r="O150" s="49"/>
      <c r="P150" s="41" t="n">
        <f aca="false">N150+P149</f>
        <v>801</v>
      </c>
      <c r="Q150" s="39" t="n">
        <f aca="false">K150-P150</f>
        <v>-29</v>
      </c>
      <c r="R150" s="42"/>
      <c r="S150" s="50" t="n">
        <f aca="false">G150+S149</f>
        <v>8</v>
      </c>
      <c r="T150" s="23" t="n">
        <f aca="false">IF(A150=1,L150,G150)</f>
        <v>0</v>
      </c>
      <c r="U150" s="24" t="n">
        <f aca="false">T150+U149</f>
        <v>7</v>
      </c>
      <c r="V150" s="23" t="n">
        <f aca="false">S150-U150</f>
        <v>1</v>
      </c>
    </row>
    <row r="151" customFormat="false" ht="17.7" hidden="false" customHeight="false" outlineLevel="0" collapsed="false">
      <c r="A151" s="47"/>
      <c r="B151" s="48" t="n">
        <f aca="false">B150+1</f>
        <v>44429</v>
      </c>
      <c r="C151" s="24" t="n">
        <f aca="false">IF(AND(WEEKDAY(B151) &lt;=6,WEEKDAY(B151) &gt;1),1,0)</f>
        <v>0</v>
      </c>
      <c r="D151" s="19" t="n">
        <f aca="false">IF(ISNA(VLOOKUP(B151,$X$9:$AA$56,4,FALSE())),0,1)</f>
        <v>0</v>
      </c>
      <c r="E151" s="24" t="n">
        <f aca="false">C151*(1-D151)</f>
        <v>0</v>
      </c>
      <c r="F151" s="24" t="n">
        <f aca="false">$C$7*E151</f>
        <v>0</v>
      </c>
      <c r="G151" s="37" t="n">
        <v>0</v>
      </c>
      <c r="H151" s="19" t="n">
        <f aca="false">E151*(1-G151)*F151</f>
        <v>0</v>
      </c>
      <c r="I151" s="26" t="n">
        <f aca="false">H151+I150</f>
        <v>704</v>
      </c>
      <c r="J151" s="37"/>
      <c r="K151" s="26" t="n">
        <f aca="false">H151+J151+K150</f>
        <v>772</v>
      </c>
      <c r="L151" s="37" t="n">
        <v>0</v>
      </c>
      <c r="M151" s="38"/>
      <c r="N151" s="39" t="n">
        <f aca="false">IF(A151=1,(F151*(1-L151)+M151),H151)</f>
        <v>0</v>
      </c>
      <c r="O151" s="49"/>
      <c r="P151" s="41" t="n">
        <f aca="false">N151+P150</f>
        <v>801</v>
      </c>
      <c r="Q151" s="39" t="n">
        <f aca="false">K151-P151</f>
        <v>-29</v>
      </c>
      <c r="R151" s="42"/>
      <c r="S151" s="50" t="n">
        <f aca="false">G151+S150</f>
        <v>8</v>
      </c>
      <c r="T151" s="23" t="n">
        <f aca="false">IF(A151=1,L151,G151)</f>
        <v>0</v>
      </c>
      <c r="U151" s="24" t="n">
        <f aca="false">T151+U150</f>
        <v>7</v>
      </c>
      <c r="V151" s="23" t="n">
        <f aca="false">S151-U151</f>
        <v>1</v>
      </c>
    </row>
    <row r="152" customFormat="false" ht="17.7" hidden="false" customHeight="false" outlineLevel="0" collapsed="false">
      <c r="A152" s="47"/>
      <c r="B152" s="48" t="n">
        <f aca="false">B151+1</f>
        <v>44430</v>
      </c>
      <c r="C152" s="24" t="n">
        <f aca="false">IF(AND(WEEKDAY(B152) &lt;=6,WEEKDAY(B152) &gt;1),1,0)</f>
        <v>0</v>
      </c>
      <c r="D152" s="19" t="n">
        <f aca="false">IF(ISNA(VLOOKUP(B152,$X$9:$AA$56,4,FALSE())),0,1)</f>
        <v>0</v>
      </c>
      <c r="E152" s="24" t="n">
        <f aca="false">C152*(1-D152)</f>
        <v>0</v>
      </c>
      <c r="F152" s="24" t="n">
        <f aca="false">$C$7*E152</f>
        <v>0</v>
      </c>
      <c r="G152" s="37" t="n">
        <v>0</v>
      </c>
      <c r="H152" s="19" t="n">
        <f aca="false">E152*(1-G152)*F152</f>
        <v>0</v>
      </c>
      <c r="I152" s="26" t="n">
        <f aca="false">H152+I151</f>
        <v>704</v>
      </c>
      <c r="J152" s="37"/>
      <c r="K152" s="26" t="n">
        <f aca="false">H152+J152+K151</f>
        <v>772</v>
      </c>
      <c r="L152" s="37" t="n">
        <v>0</v>
      </c>
      <c r="M152" s="38"/>
      <c r="N152" s="39" t="n">
        <f aca="false">IF(A152=1,(F152*(1-L152)+M152),H152)</f>
        <v>0</v>
      </c>
      <c r="O152" s="49"/>
      <c r="P152" s="41" t="n">
        <f aca="false">N152+P151</f>
        <v>801</v>
      </c>
      <c r="Q152" s="39" t="n">
        <f aca="false">K152-P152</f>
        <v>-29</v>
      </c>
      <c r="R152" s="42"/>
      <c r="S152" s="50" t="n">
        <f aca="false">G152+S151</f>
        <v>8</v>
      </c>
      <c r="T152" s="23" t="n">
        <f aca="false">IF(A152=1,L152,G152)</f>
        <v>0</v>
      </c>
      <c r="U152" s="24" t="n">
        <f aca="false">T152+U151</f>
        <v>7</v>
      </c>
      <c r="V152" s="23" t="n">
        <f aca="false">S152-U152</f>
        <v>1</v>
      </c>
    </row>
    <row r="153" customFormat="false" ht="17.7" hidden="false" customHeight="false" outlineLevel="0" collapsed="false">
      <c r="A153" s="47"/>
      <c r="B153" s="48" t="n">
        <f aca="false">B152+1</f>
        <v>44431</v>
      </c>
      <c r="C153" s="24" t="n">
        <f aca="false">IF(AND(WEEKDAY(B153) &lt;=6,WEEKDAY(B153) &gt;1),1,0)</f>
        <v>1</v>
      </c>
      <c r="D153" s="19" t="n">
        <f aca="false">IF(ISNA(VLOOKUP(B153,$X$9:$AA$56,4,FALSE())),0,1)</f>
        <v>0</v>
      </c>
      <c r="E153" s="24" t="n">
        <f aca="false">C153*(1-D153)</f>
        <v>1</v>
      </c>
      <c r="F153" s="24" t="n">
        <f aca="false">$C$7*E153</f>
        <v>8</v>
      </c>
      <c r="G153" s="37" t="n">
        <v>0</v>
      </c>
      <c r="H153" s="19" t="n">
        <f aca="false">E153*(1-G153)*F153</f>
        <v>8</v>
      </c>
      <c r="I153" s="26" t="n">
        <f aca="false">H153+I152</f>
        <v>712</v>
      </c>
      <c r="J153" s="37"/>
      <c r="K153" s="26" t="n">
        <f aca="false">H153+J153+K152</f>
        <v>780</v>
      </c>
      <c r="L153" s="37" t="n">
        <v>0</v>
      </c>
      <c r="M153" s="38"/>
      <c r="N153" s="39" t="n">
        <f aca="false">IF(A153=1,(F153*(1-L153)+M153),H153)</f>
        <v>8</v>
      </c>
      <c r="O153" s="49"/>
      <c r="P153" s="41" t="n">
        <f aca="false">N153+P152</f>
        <v>809</v>
      </c>
      <c r="Q153" s="39" t="n">
        <f aca="false">K153-P153</f>
        <v>-29</v>
      </c>
      <c r="R153" s="42"/>
      <c r="S153" s="50" t="n">
        <f aca="false">G153+S152</f>
        <v>8</v>
      </c>
      <c r="T153" s="23" t="n">
        <f aca="false">IF(A153=1,L153,G153)</f>
        <v>0</v>
      </c>
      <c r="U153" s="24" t="n">
        <f aca="false">T153+U152</f>
        <v>7</v>
      </c>
      <c r="V153" s="23" t="n">
        <f aca="false">S153-U153</f>
        <v>1</v>
      </c>
    </row>
    <row r="154" customFormat="false" ht="17.7" hidden="false" customHeight="false" outlineLevel="0" collapsed="false">
      <c r="A154" s="47"/>
      <c r="B154" s="48" t="n">
        <f aca="false">B153+1</f>
        <v>44432</v>
      </c>
      <c r="C154" s="24" t="n">
        <f aca="false">IF(AND(WEEKDAY(B154) &lt;=6,WEEKDAY(B154) &gt;1),1,0)</f>
        <v>1</v>
      </c>
      <c r="D154" s="19" t="n">
        <f aca="false">IF(ISNA(VLOOKUP(B154,$X$9:$AA$56,4,FALSE())),0,1)</f>
        <v>0</v>
      </c>
      <c r="E154" s="24" t="n">
        <f aca="false">C154*(1-D154)</f>
        <v>1</v>
      </c>
      <c r="F154" s="24" t="n">
        <f aca="false">$C$7*E154</f>
        <v>8</v>
      </c>
      <c r="G154" s="37" t="n">
        <v>0</v>
      </c>
      <c r="H154" s="19" t="n">
        <f aca="false">E154*(1-G154)*F154</f>
        <v>8</v>
      </c>
      <c r="I154" s="26" t="n">
        <f aca="false">H154+I153</f>
        <v>720</v>
      </c>
      <c r="J154" s="37"/>
      <c r="K154" s="26" t="n">
        <f aca="false">H154+J154+K153</f>
        <v>788</v>
      </c>
      <c r="L154" s="37" t="n">
        <v>0</v>
      </c>
      <c r="M154" s="38"/>
      <c r="N154" s="39" t="n">
        <f aca="false">IF(A154=1,(F154*(1-L154)+M154),H154)</f>
        <v>8</v>
      </c>
      <c r="O154" s="49"/>
      <c r="P154" s="41" t="n">
        <f aca="false">N154+P153</f>
        <v>817</v>
      </c>
      <c r="Q154" s="39" t="n">
        <f aca="false">K154-P154</f>
        <v>-29</v>
      </c>
      <c r="R154" s="42"/>
      <c r="S154" s="50" t="n">
        <f aca="false">G154+S153</f>
        <v>8</v>
      </c>
      <c r="T154" s="23" t="n">
        <f aca="false">IF(A154=1,L154,G154)</f>
        <v>0</v>
      </c>
      <c r="U154" s="24" t="n">
        <f aca="false">T154+U153</f>
        <v>7</v>
      </c>
      <c r="V154" s="23" t="n">
        <f aca="false">S154-U154</f>
        <v>1</v>
      </c>
    </row>
    <row r="155" customFormat="false" ht="17.7" hidden="false" customHeight="false" outlineLevel="0" collapsed="false">
      <c r="A155" s="47"/>
      <c r="B155" s="48" t="n">
        <f aca="false">B154+1</f>
        <v>44433</v>
      </c>
      <c r="C155" s="24" t="n">
        <f aca="false">IF(AND(WEEKDAY(B155) &lt;=6,WEEKDAY(B155) &gt;1),1,0)</f>
        <v>1</v>
      </c>
      <c r="D155" s="19" t="n">
        <f aca="false">IF(ISNA(VLOOKUP(B155,$X$9:$AA$56,4,FALSE())),0,1)</f>
        <v>0</v>
      </c>
      <c r="E155" s="24" t="n">
        <f aca="false">C155*(1-D155)</f>
        <v>1</v>
      </c>
      <c r="F155" s="24" t="n">
        <f aca="false">$C$7*E155</f>
        <v>8</v>
      </c>
      <c r="G155" s="37" t="n">
        <v>0</v>
      </c>
      <c r="H155" s="19" t="n">
        <f aca="false">E155*(1-G155)*F155</f>
        <v>8</v>
      </c>
      <c r="I155" s="26" t="n">
        <f aca="false">H155+I154</f>
        <v>728</v>
      </c>
      <c r="J155" s="37"/>
      <c r="K155" s="26" t="n">
        <f aca="false">H155+J155+K154</f>
        <v>796</v>
      </c>
      <c r="L155" s="37" t="n">
        <v>0</v>
      </c>
      <c r="M155" s="38"/>
      <c r="N155" s="39" t="n">
        <f aca="false">IF(A155=1,(F155*(1-L155)+M155),H155)</f>
        <v>8</v>
      </c>
      <c r="O155" s="49"/>
      <c r="P155" s="41" t="n">
        <f aca="false">N155+P154</f>
        <v>825</v>
      </c>
      <c r="Q155" s="39" t="n">
        <f aca="false">K155-P155</f>
        <v>-29</v>
      </c>
      <c r="R155" s="42"/>
      <c r="S155" s="50" t="n">
        <f aca="false">G155+S154</f>
        <v>8</v>
      </c>
      <c r="T155" s="23" t="n">
        <f aca="false">IF(A155=1,L155,G155)</f>
        <v>0</v>
      </c>
      <c r="U155" s="24" t="n">
        <f aca="false">T155+U154</f>
        <v>7</v>
      </c>
      <c r="V155" s="23" t="n">
        <f aca="false">S155-U155</f>
        <v>1</v>
      </c>
    </row>
    <row r="156" customFormat="false" ht="17.7" hidden="false" customHeight="false" outlineLevel="0" collapsed="false">
      <c r="A156" s="47"/>
      <c r="B156" s="48" t="n">
        <f aca="false">B155+1</f>
        <v>44434</v>
      </c>
      <c r="C156" s="24" t="n">
        <f aca="false">IF(AND(WEEKDAY(B156) &lt;=6,WEEKDAY(B156) &gt;1),1,0)</f>
        <v>1</v>
      </c>
      <c r="D156" s="19" t="n">
        <f aca="false">IF(ISNA(VLOOKUP(B156,$X$9:$AA$56,4,FALSE())),0,1)</f>
        <v>0</v>
      </c>
      <c r="E156" s="24" t="n">
        <f aca="false">C156*(1-D156)</f>
        <v>1</v>
      </c>
      <c r="F156" s="24" t="n">
        <f aca="false">$C$7*E156</f>
        <v>8</v>
      </c>
      <c r="G156" s="37" t="n">
        <v>0</v>
      </c>
      <c r="H156" s="19" t="n">
        <f aca="false">E156*(1-G156)*F156</f>
        <v>8</v>
      </c>
      <c r="I156" s="26" t="n">
        <f aca="false">H156+I155</f>
        <v>736</v>
      </c>
      <c r="J156" s="37"/>
      <c r="K156" s="26" t="n">
        <f aca="false">H156+J156+K155</f>
        <v>804</v>
      </c>
      <c r="L156" s="37" t="n">
        <v>0</v>
      </c>
      <c r="M156" s="38"/>
      <c r="N156" s="39" t="n">
        <f aca="false">IF(A156=1,(F156*(1-L156)+M156),H156)</f>
        <v>8</v>
      </c>
      <c r="O156" s="49"/>
      <c r="P156" s="41" t="n">
        <f aca="false">N156+P155</f>
        <v>833</v>
      </c>
      <c r="Q156" s="39" t="n">
        <f aca="false">K156-P156</f>
        <v>-29</v>
      </c>
      <c r="R156" s="42"/>
      <c r="S156" s="50" t="n">
        <f aca="false">G156+S155</f>
        <v>8</v>
      </c>
      <c r="T156" s="23" t="n">
        <f aca="false">IF(A156=1,L156,G156)</f>
        <v>0</v>
      </c>
      <c r="U156" s="24" t="n">
        <f aca="false">T156+U155</f>
        <v>7</v>
      </c>
      <c r="V156" s="23" t="n">
        <f aca="false">S156-U156</f>
        <v>1</v>
      </c>
    </row>
    <row r="157" customFormat="false" ht="17.7" hidden="false" customHeight="false" outlineLevel="0" collapsed="false">
      <c r="A157" s="47"/>
      <c r="B157" s="48" t="n">
        <f aca="false">B156+1</f>
        <v>44435</v>
      </c>
      <c r="C157" s="24" t="n">
        <f aca="false">IF(AND(WEEKDAY(B157) &lt;=6,WEEKDAY(B157) &gt;1),1,0)</f>
        <v>1</v>
      </c>
      <c r="D157" s="19" t="n">
        <f aca="false">IF(ISNA(VLOOKUP(B157,$X$9:$AA$56,4,FALSE())),0,1)</f>
        <v>0</v>
      </c>
      <c r="E157" s="24" t="n">
        <f aca="false">C157*(1-D157)</f>
        <v>1</v>
      </c>
      <c r="F157" s="24" t="n">
        <f aca="false">$C$7*E157</f>
        <v>8</v>
      </c>
      <c r="G157" s="37" t="n">
        <v>0</v>
      </c>
      <c r="H157" s="19" t="n">
        <f aca="false">E157*(1-G157)*F157</f>
        <v>8</v>
      </c>
      <c r="I157" s="26" t="n">
        <f aca="false">H157+I156</f>
        <v>744</v>
      </c>
      <c r="J157" s="37"/>
      <c r="K157" s="26" t="n">
        <f aca="false">H157+J157+K156</f>
        <v>812</v>
      </c>
      <c r="L157" s="37" t="n">
        <v>0</v>
      </c>
      <c r="M157" s="38"/>
      <c r="N157" s="39" t="n">
        <f aca="false">IF(A157=1,(F157*(1-L157)+M157),H157)</f>
        <v>8</v>
      </c>
      <c r="O157" s="49"/>
      <c r="P157" s="41" t="n">
        <f aca="false">N157+P156</f>
        <v>841</v>
      </c>
      <c r="Q157" s="39" t="n">
        <f aca="false">K157-P157</f>
        <v>-29</v>
      </c>
      <c r="R157" s="42"/>
      <c r="S157" s="50" t="n">
        <f aca="false">G157+S156</f>
        <v>8</v>
      </c>
      <c r="T157" s="23" t="n">
        <f aca="false">IF(A157=1,L157,G157)</f>
        <v>0</v>
      </c>
      <c r="U157" s="24" t="n">
        <f aca="false">T157+U156</f>
        <v>7</v>
      </c>
      <c r="V157" s="23" t="n">
        <f aca="false">S157-U157</f>
        <v>1</v>
      </c>
    </row>
    <row r="158" customFormat="false" ht="17.7" hidden="false" customHeight="false" outlineLevel="0" collapsed="false">
      <c r="A158" s="47"/>
      <c r="B158" s="48" t="n">
        <f aca="false">B157+1</f>
        <v>44436</v>
      </c>
      <c r="C158" s="24" t="n">
        <f aca="false">IF(AND(WEEKDAY(B158) &lt;=6,WEEKDAY(B158) &gt;1),1,0)</f>
        <v>0</v>
      </c>
      <c r="D158" s="19" t="n">
        <f aca="false">IF(ISNA(VLOOKUP(B158,$X$9:$AA$56,4,FALSE())),0,1)</f>
        <v>0</v>
      </c>
      <c r="E158" s="24" t="n">
        <f aca="false">C158*(1-D158)</f>
        <v>0</v>
      </c>
      <c r="F158" s="24" t="n">
        <f aca="false">$C$7*E158</f>
        <v>0</v>
      </c>
      <c r="G158" s="37" t="n">
        <v>0</v>
      </c>
      <c r="H158" s="19" t="n">
        <f aca="false">E158*(1-G158)*F158</f>
        <v>0</v>
      </c>
      <c r="I158" s="26" t="n">
        <f aca="false">H158+I157</f>
        <v>744</v>
      </c>
      <c r="J158" s="37"/>
      <c r="K158" s="26" t="n">
        <f aca="false">H158+J158+K157</f>
        <v>812</v>
      </c>
      <c r="L158" s="37" t="n">
        <v>0</v>
      </c>
      <c r="M158" s="38"/>
      <c r="N158" s="39" t="n">
        <f aca="false">IF(A158=1,(F158*(1-L158)+M158),H158)</f>
        <v>0</v>
      </c>
      <c r="O158" s="49"/>
      <c r="P158" s="41" t="n">
        <f aca="false">N158+P157</f>
        <v>841</v>
      </c>
      <c r="Q158" s="39" t="n">
        <f aca="false">K158-P158</f>
        <v>-29</v>
      </c>
      <c r="R158" s="42"/>
      <c r="S158" s="50" t="n">
        <f aca="false">G158+S157</f>
        <v>8</v>
      </c>
      <c r="T158" s="23" t="n">
        <f aca="false">IF(A158=1,L158,G158)</f>
        <v>0</v>
      </c>
      <c r="U158" s="24" t="n">
        <f aca="false">T158+U157</f>
        <v>7</v>
      </c>
      <c r="V158" s="23" t="n">
        <f aca="false">S158-U158</f>
        <v>1</v>
      </c>
    </row>
    <row r="159" customFormat="false" ht="17.7" hidden="false" customHeight="false" outlineLevel="0" collapsed="false">
      <c r="A159" s="47"/>
      <c r="B159" s="48" t="n">
        <f aca="false">B158+1</f>
        <v>44437</v>
      </c>
      <c r="C159" s="24" t="n">
        <f aca="false">IF(AND(WEEKDAY(B159) &lt;=6,WEEKDAY(B159) &gt;1),1,0)</f>
        <v>0</v>
      </c>
      <c r="D159" s="19" t="n">
        <f aca="false">IF(ISNA(VLOOKUP(B159,$X$9:$AA$56,4,FALSE())),0,1)</f>
        <v>0</v>
      </c>
      <c r="E159" s="24" t="n">
        <f aca="false">C159*(1-D159)</f>
        <v>0</v>
      </c>
      <c r="F159" s="24" t="n">
        <f aca="false">$C$7*E159</f>
        <v>0</v>
      </c>
      <c r="G159" s="37" t="n">
        <v>0</v>
      </c>
      <c r="H159" s="19" t="n">
        <f aca="false">E159*(1-G159)*F159</f>
        <v>0</v>
      </c>
      <c r="I159" s="26" t="n">
        <f aca="false">H159+I158</f>
        <v>744</v>
      </c>
      <c r="J159" s="37"/>
      <c r="K159" s="26" t="n">
        <f aca="false">H159+J159+K158</f>
        <v>812</v>
      </c>
      <c r="L159" s="37" t="n">
        <v>0</v>
      </c>
      <c r="M159" s="38"/>
      <c r="N159" s="39" t="n">
        <f aca="false">IF(A159=1,(F159*(1-L159)+M159),H159)</f>
        <v>0</v>
      </c>
      <c r="O159" s="49"/>
      <c r="P159" s="41" t="n">
        <f aca="false">N159+P158</f>
        <v>841</v>
      </c>
      <c r="Q159" s="39" t="n">
        <f aca="false">K159-P159</f>
        <v>-29</v>
      </c>
      <c r="R159" s="42"/>
      <c r="S159" s="50" t="n">
        <f aca="false">G159+S158</f>
        <v>8</v>
      </c>
      <c r="T159" s="23" t="n">
        <f aca="false">IF(A159=1,L159,G159)</f>
        <v>0</v>
      </c>
      <c r="U159" s="24" t="n">
        <f aca="false">T159+U158</f>
        <v>7</v>
      </c>
      <c r="V159" s="23" t="n">
        <f aca="false">S159-U159</f>
        <v>1</v>
      </c>
    </row>
    <row r="160" customFormat="false" ht="17.7" hidden="false" customHeight="false" outlineLevel="0" collapsed="false">
      <c r="A160" s="47"/>
      <c r="B160" s="48" t="n">
        <f aca="false">B159+1</f>
        <v>44438</v>
      </c>
      <c r="C160" s="24" t="n">
        <f aca="false">IF(AND(WEEKDAY(B160) &lt;=6,WEEKDAY(B160) &gt;1),1,0)</f>
        <v>1</v>
      </c>
      <c r="D160" s="19" t="n">
        <f aca="false">IF(ISNA(VLOOKUP(B160,$X$9:$AA$56,4,FALSE())),0,1)</f>
        <v>0</v>
      </c>
      <c r="E160" s="24" t="n">
        <f aca="false">C160*(1-D160)</f>
        <v>1</v>
      </c>
      <c r="F160" s="24" t="n">
        <f aca="false">$C$7*E160</f>
        <v>8</v>
      </c>
      <c r="G160" s="37" t="n">
        <v>0</v>
      </c>
      <c r="H160" s="19" t="n">
        <f aca="false">E160*(1-G160)*F160</f>
        <v>8</v>
      </c>
      <c r="I160" s="26" t="n">
        <f aca="false">H160+I159</f>
        <v>752</v>
      </c>
      <c r="J160" s="37"/>
      <c r="K160" s="26" t="n">
        <f aca="false">H160+J160+K159</f>
        <v>820</v>
      </c>
      <c r="L160" s="37" t="n">
        <v>0</v>
      </c>
      <c r="M160" s="38"/>
      <c r="N160" s="39" t="n">
        <f aca="false">IF(A160=1,(F160*(1-L160)+M160),H160)</f>
        <v>8</v>
      </c>
      <c r="O160" s="49"/>
      <c r="P160" s="41" t="n">
        <f aca="false">N160+P159</f>
        <v>849</v>
      </c>
      <c r="Q160" s="39" t="n">
        <f aca="false">K160-P160</f>
        <v>-29</v>
      </c>
      <c r="R160" s="42"/>
      <c r="S160" s="50" t="n">
        <f aca="false">G160+S159</f>
        <v>8</v>
      </c>
      <c r="T160" s="23" t="n">
        <f aca="false">IF(A160=1,L160,G160)</f>
        <v>0</v>
      </c>
      <c r="U160" s="24" t="n">
        <f aca="false">T160+U159</f>
        <v>7</v>
      </c>
      <c r="V160" s="23" t="n">
        <f aca="false">S160-U160</f>
        <v>1</v>
      </c>
    </row>
    <row r="161" customFormat="false" ht="17.7" hidden="false" customHeight="false" outlineLevel="0" collapsed="false">
      <c r="A161" s="47"/>
      <c r="B161" s="48" t="n">
        <f aca="false">B160+1</f>
        <v>44439</v>
      </c>
      <c r="C161" s="24" t="n">
        <f aca="false">IF(AND(WEEKDAY(B161) &lt;=6,WEEKDAY(B161) &gt;1),1,0)</f>
        <v>1</v>
      </c>
      <c r="D161" s="19" t="n">
        <f aca="false">IF(ISNA(VLOOKUP(B161,$X$9:$AA$56,4,FALSE())),0,1)</f>
        <v>0</v>
      </c>
      <c r="E161" s="24" t="n">
        <f aca="false">C161*(1-D161)</f>
        <v>1</v>
      </c>
      <c r="F161" s="24" t="n">
        <f aca="false">$C$7*E161</f>
        <v>8</v>
      </c>
      <c r="G161" s="37" t="n">
        <v>0</v>
      </c>
      <c r="H161" s="19" t="n">
        <f aca="false">E161*(1-G161)*F161</f>
        <v>8</v>
      </c>
      <c r="I161" s="26" t="n">
        <f aca="false">H161+I160</f>
        <v>760</v>
      </c>
      <c r="J161" s="54" t="n">
        <f aca="false">($I$374-$H$374)/12</f>
        <v>17</v>
      </c>
      <c r="K161" s="26" t="n">
        <f aca="false">H161+J161+K160</f>
        <v>845</v>
      </c>
      <c r="L161" s="37" t="n">
        <v>0</v>
      </c>
      <c r="M161" s="38"/>
      <c r="N161" s="39" t="n">
        <f aca="false">IF(A161=1,(F161*(1-L161)+M161),H161)</f>
        <v>8</v>
      </c>
      <c r="O161" s="49"/>
      <c r="P161" s="41" t="n">
        <f aca="false">N161+P160</f>
        <v>857</v>
      </c>
      <c r="Q161" s="39" t="n">
        <f aca="false">K161-P161</f>
        <v>-12</v>
      </c>
      <c r="R161" s="42"/>
      <c r="S161" s="50" t="n">
        <f aca="false">G161+S160</f>
        <v>8</v>
      </c>
      <c r="T161" s="23" t="n">
        <f aca="false">IF(A161=1,L161,G161)</f>
        <v>0</v>
      </c>
      <c r="U161" s="24" t="n">
        <f aca="false">T161+U160</f>
        <v>7</v>
      </c>
      <c r="V161" s="23" t="n">
        <f aca="false">S161-U161</f>
        <v>1</v>
      </c>
    </row>
    <row r="162" customFormat="false" ht="17.7" hidden="false" customHeight="false" outlineLevel="0" collapsed="false">
      <c r="A162" s="47"/>
      <c r="B162" s="48" t="n">
        <f aca="false">B161+1</f>
        <v>44440</v>
      </c>
      <c r="C162" s="24" t="n">
        <f aca="false">IF(AND(WEEKDAY(B162) &lt;=6,WEEKDAY(B162) &gt;1),1,0)</f>
        <v>1</v>
      </c>
      <c r="D162" s="19" t="n">
        <f aca="false">IF(ISNA(VLOOKUP(B162,$X$9:$AA$56,4,FALSE())),0,1)</f>
        <v>0</v>
      </c>
      <c r="E162" s="24" t="n">
        <f aca="false">C162*(1-D162)</f>
        <v>1</v>
      </c>
      <c r="F162" s="24" t="n">
        <f aca="false">$C$7*E162</f>
        <v>8</v>
      </c>
      <c r="G162" s="37" t="n">
        <v>0</v>
      </c>
      <c r="H162" s="19" t="n">
        <f aca="false">E162*(1-G162)*F162</f>
        <v>8</v>
      </c>
      <c r="I162" s="26" t="n">
        <f aca="false">H162+I161</f>
        <v>768</v>
      </c>
      <c r="J162" s="37"/>
      <c r="K162" s="26" t="n">
        <f aca="false">H162+J162+K161</f>
        <v>853</v>
      </c>
      <c r="L162" s="37" t="n">
        <v>0</v>
      </c>
      <c r="M162" s="38"/>
      <c r="N162" s="39" t="n">
        <f aca="false">IF(A162=1,(F162*(1-L162)+M162),H162)</f>
        <v>8</v>
      </c>
      <c r="O162" s="49"/>
      <c r="P162" s="41" t="n">
        <f aca="false">N162+P161</f>
        <v>865</v>
      </c>
      <c r="Q162" s="39" t="n">
        <f aca="false">K162-P162</f>
        <v>-12</v>
      </c>
      <c r="R162" s="55"/>
      <c r="S162" s="50" t="n">
        <f aca="false">G162+S161</f>
        <v>8</v>
      </c>
      <c r="T162" s="23" t="n">
        <f aca="false">IF(A162=1,L162,G162)</f>
        <v>0</v>
      </c>
      <c r="U162" s="24" t="n">
        <f aca="false">T162+U161</f>
        <v>7</v>
      </c>
      <c r="V162" s="23" t="n">
        <f aca="false">S162-U162</f>
        <v>1</v>
      </c>
    </row>
    <row r="163" customFormat="false" ht="17.7" hidden="false" customHeight="false" outlineLevel="0" collapsed="false">
      <c r="A163" s="47"/>
      <c r="B163" s="48" t="n">
        <f aca="false">B162+1</f>
        <v>44441</v>
      </c>
      <c r="C163" s="24" t="n">
        <f aca="false">IF(AND(WEEKDAY(B163) &lt;=6,WEEKDAY(B163) &gt;1),1,0)</f>
        <v>1</v>
      </c>
      <c r="D163" s="19" t="n">
        <f aca="false">IF(ISNA(VLOOKUP(B163,$X$9:$AA$56,4,FALSE())),0,1)</f>
        <v>0</v>
      </c>
      <c r="E163" s="24" t="n">
        <f aca="false">C163*(1-D163)</f>
        <v>1</v>
      </c>
      <c r="F163" s="24" t="n">
        <f aca="false">$C$7*E163</f>
        <v>8</v>
      </c>
      <c r="G163" s="37" t="n">
        <v>0</v>
      </c>
      <c r="H163" s="19" t="n">
        <f aca="false">E163*(1-G163)*F163</f>
        <v>8</v>
      </c>
      <c r="I163" s="26" t="n">
        <f aca="false">H163+I162</f>
        <v>776</v>
      </c>
      <c r="J163" s="37"/>
      <c r="K163" s="26" t="n">
        <f aca="false">H163+J163+K162</f>
        <v>861</v>
      </c>
      <c r="L163" s="37" t="n">
        <v>0</v>
      </c>
      <c r="M163" s="38"/>
      <c r="N163" s="39" t="n">
        <f aca="false">IF(A163=1,(F163*(1-L163)+M163),H163)</f>
        <v>8</v>
      </c>
      <c r="O163" s="49"/>
      <c r="P163" s="41" t="n">
        <f aca="false">N163+P162</f>
        <v>873</v>
      </c>
      <c r="Q163" s="39" t="n">
        <f aca="false">K163-P163</f>
        <v>-12</v>
      </c>
      <c r="R163" s="42"/>
      <c r="S163" s="50" t="n">
        <f aca="false">G163+S162</f>
        <v>8</v>
      </c>
      <c r="T163" s="23" t="n">
        <f aca="false">IF(A163=1,L163,G163)</f>
        <v>0</v>
      </c>
      <c r="U163" s="24" t="n">
        <f aca="false">T163+U162</f>
        <v>7</v>
      </c>
      <c r="V163" s="23" t="n">
        <f aca="false">S163-U163</f>
        <v>1</v>
      </c>
    </row>
    <row r="164" customFormat="false" ht="17.7" hidden="false" customHeight="false" outlineLevel="0" collapsed="false">
      <c r="A164" s="47"/>
      <c r="B164" s="48" t="n">
        <f aca="false">B163+1</f>
        <v>44442</v>
      </c>
      <c r="C164" s="24" t="n">
        <f aca="false">IF(AND(WEEKDAY(B164) &lt;=6,WEEKDAY(B164) &gt;1),1,0)</f>
        <v>1</v>
      </c>
      <c r="D164" s="19" t="n">
        <f aca="false">IF(ISNA(VLOOKUP(B164,$X$9:$AA$56,4,FALSE())),0,1)</f>
        <v>0</v>
      </c>
      <c r="E164" s="24" t="n">
        <f aca="false">C164*(1-D164)</f>
        <v>1</v>
      </c>
      <c r="F164" s="24" t="n">
        <f aca="false">$C$7*E164</f>
        <v>8</v>
      </c>
      <c r="G164" s="37" t="n">
        <v>0</v>
      </c>
      <c r="H164" s="19" t="n">
        <f aca="false">E164*(1-G164)*F164</f>
        <v>8</v>
      </c>
      <c r="I164" s="26" t="n">
        <f aca="false">H164+I163</f>
        <v>784</v>
      </c>
      <c r="J164" s="37"/>
      <c r="K164" s="26" t="n">
        <f aca="false">H164+J164+K163</f>
        <v>869</v>
      </c>
      <c r="L164" s="37" t="n">
        <v>0</v>
      </c>
      <c r="M164" s="38"/>
      <c r="N164" s="39" t="n">
        <f aca="false">IF(A164=1,(F164*(1-L164)+M164),H164)</f>
        <v>8</v>
      </c>
      <c r="O164" s="49"/>
      <c r="P164" s="41" t="n">
        <f aca="false">N164+P163</f>
        <v>881</v>
      </c>
      <c r="Q164" s="39" t="n">
        <f aca="false">K164-P164</f>
        <v>-12</v>
      </c>
      <c r="R164" s="42"/>
      <c r="S164" s="50" t="n">
        <f aca="false">G164+S163</f>
        <v>8</v>
      </c>
      <c r="T164" s="23" t="n">
        <f aca="false">IF(A164=1,L164,G164)</f>
        <v>0</v>
      </c>
      <c r="U164" s="24" t="n">
        <f aca="false">T164+U163</f>
        <v>7</v>
      </c>
      <c r="V164" s="23" t="n">
        <f aca="false">S164-U164</f>
        <v>1</v>
      </c>
    </row>
    <row r="165" customFormat="false" ht="17.7" hidden="false" customHeight="false" outlineLevel="0" collapsed="false">
      <c r="A165" s="47"/>
      <c r="B165" s="48" t="n">
        <f aca="false">B164+1</f>
        <v>44443</v>
      </c>
      <c r="C165" s="24" t="n">
        <f aca="false">IF(AND(WEEKDAY(B165) &lt;=6,WEEKDAY(B165) &gt;1),1,0)</f>
        <v>0</v>
      </c>
      <c r="D165" s="19" t="n">
        <f aca="false">IF(ISNA(VLOOKUP(B165,$X$9:$AA$56,4,FALSE())),0,1)</f>
        <v>0</v>
      </c>
      <c r="E165" s="24" t="n">
        <f aca="false">C165*(1-D165)</f>
        <v>0</v>
      </c>
      <c r="F165" s="24" t="n">
        <f aca="false">$C$7*E165</f>
        <v>0</v>
      </c>
      <c r="G165" s="37" t="n">
        <v>0</v>
      </c>
      <c r="H165" s="19" t="n">
        <f aca="false">E165*(1-G165)*F165</f>
        <v>0</v>
      </c>
      <c r="I165" s="26" t="n">
        <f aca="false">H165+I164</f>
        <v>784</v>
      </c>
      <c r="J165" s="37"/>
      <c r="K165" s="26" t="n">
        <f aca="false">H165+J165+K164</f>
        <v>869</v>
      </c>
      <c r="L165" s="37" t="n">
        <v>0</v>
      </c>
      <c r="M165" s="38"/>
      <c r="N165" s="39" t="n">
        <f aca="false">IF(A165=1,(F165*(1-L165)+M165),H165)</f>
        <v>0</v>
      </c>
      <c r="O165" s="49"/>
      <c r="P165" s="41" t="n">
        <f aca="false">N165+P164</f>
        <v>881</v>
      </c>
      <c r="Q165" s="39" t="n">
        <f aca="false">K165-P165</f>
        <v>-12</v>
      </c>
      <c r="R165" s="42"/>
      <c r="S165" s="50" t="n">
        <f aca="false">G165+S164</f>
        <v>8</v>
      </c>
      <c r="T165" s="23" t="n">
        <f aca="false">IF(A165=1,L165,G165)</f>
        <v>0</v>
      </c>
      <c r="U165" s="24" t="n">
        <f aca="false">T165+U164</f>
        <v>7</v>
      </c>
      <c r="V165" s="23" t="n">
        <f aca="false">S165-U165</f>
        <v>1</v>
      </c>
    </row>
    <row r="166" customFormat="false" ht="17.7" hidden="false" customHeight="false" outlineLevel="0" collapsed="false">
      <c r="A166" s="47"/>
      <c r="B166" s="48" t="n">
        <f aca="false">B165+1</f>
        <v>44444</v>
      </c>
      <c r="C166" s="24" t="n">
        <f aca="false">IF(AND(WEEKDAY(B166) &lt;=6,WEEKDAY(B166) &gt;1),1,0)</f>
        <v>0</v>
      </c>
      <c r="D166" s="19" t="n">
        <f aca="false">IF(ISNA(VLOOKUP(B166,$X$9:$AA$56,4,FALSE())),0,1)</f>
        <v>0</v>
      </c>
      <c r="E166" s="24" t="n">
        <f aca="false">C166*(1-D166)</f>
        <v>0</v>
      </c>
      <c r="F166" s="24" t="n">
        <f aca="false">$C$7*E166</f>
        <v>0</v>
      </c>
      <c r="G166" s="37" t="n">
        <v>0</v>
      </c>
      <c r="H166" s="19" t="n">
        <f aca="false">E166*(1-G166)*F166</f>
        <v>0</v>
      </c>
      <c r="I166" s="26" t="n">
        <f aca="false">H166+I165</f>
        <v>784</v>
      </c>
      <c r="J166" s="37"/>
      <c r="K166" s="26" t="n">
        <f aca="false">H166+J166+K165</f>
        <v>869</v>
      </c>
      <c r="L166" s="37" t="n">
        <v>0</v>
      </c>
      <c r="M166" s="38"/>
      <c r="N166" s="39" t="n">
        <f aca="false">IF(A166=1,(F166*(1-L166)+M166),H166)</f>
        <v>0</v>
      </c>
      <c r="O166" s="49"/>
      <c r="P166" s="41" t="n">
        <f aca="false">N166+P165</f>
        <v>881</v>
      </c>
      <c r="Q166" s="39" t="n">
        <f aca="false">K166-P166</f>
        <v>-12</v>
      </c>
      <c r="R166" s="42"/>
      <c r="S166" s="50" t="n">
        <f aca="false">G166+S165</f>
        <v>8</v>
      </c>
      <c r="T166" s="23" t="n">
        <f aca="false">IF(A166=1,L166,G166)</f>
        <v>0</v>
      </c>
      <c r="U166" s="24" t="n">
        <f aca="false">T166+U165</f>
        <v>7</v>
      </c>
      <c r="V166" s="23" t="n">
        <f aca="false">S166-U166</f>
        <v>1</v>
      </c>
    </row>
    <row r="167" customFormat="false" ht="17.7" hidden="false" customHeight="false" outlineLevel="0" collapsed="false">
      <c r="A167" s="47"/>
      <c r="B167" s="48" t="n">
        <f aca="false">B166+1</f>
        <v>44445</v>
      </c>
      <c r="C167" s="24" t="n">
        <f aca="false">IF(AND(WEEKDAY(B167) &lt;=6,WEEKDAY(B167) &gt;1),1,0)</f>
        <v>1</v>
      </c>
      <c r="D167" s="19" t="n">
        <f aca="false">IF(ISNA(VLOOKUP(B167,$X$9:$AA$56,4,FALSE())),0,1)</f>
        <v>0</v>
      </c>
      <c r="E167" s="24" t="n">
        <f aca="false">C167*(1-D167)</f>
        <v>1</v>
      </c>
      <c r="F167" s="24" t="n">
        <f aca="false">$C$7*E167</f>
        <v>8</v>
      </c>
      <c r="G167" s="37" t="n">
        <v>0</v>
      </c>
      <c r="H167" s="19" t="n">
        <f aca="false">E167*(1-G167)*F167</f>
        <v>8</v>
      </c>
      <c r="I167" s="26" t="n">
        <f aca="false">H167+I166</f>
        <v>792</v>
      </c>
      <c r="J167" s="37"/>
      <c r="K167" s="26" t="n">
        <f aca="false">H167+J167+K166</f>
        <v>877</v>
      </c>
      <c r="L167" s="37" t="n">
        <v>0</v>
      </c>
      <c r="M167" s="38"/>
      <c r="N167" s="39" t="n">
        <f aca="false">IF(A167=1,(F167*(1-L167)+M167),H167)</f>
        <v>8</v>
      </c>
      <c r="O167" s="49"/>
      <c r="P167" s="41" t="n">
        <f aca="false">N167+P166</f>
        <v>889</v>
      </c>
      <c r="Q167" s="39" t="n">
        <f aca="false">K167-P167</f>
        <v>-12</v>
      </c>
      <c r="R167" s="42"/>
      <c r="S167" s="50" t="n">
        <f aca="false">G167+S166</f>
        <v>8</v>
      </c>
      <c r="T167" s="23" t="n">
        <f aca="false">IF(A167=1,L167,G167)</f>
        <v>0</v>
      </c>
      <c r="U167" s="24" t="n">
        <f aca="false">T167+U166</f>
        <v>7</v>
      </c>
      <c r="V167" s="23" t="n">
        <f aca="false">S167-U167</f>
        <v>1</v>
      </c>
    </row>
    <row r="168" customFormat="false" ht="17.7" hidden="false" customHeight="false" outlineLevel="0" collapsed="false">
      <c r="A168" s="47"/>
      <c r="B168" s="48" t="n">
        <f aca="false">B167+1</f>
        <v>44446</v>
      </c>
      <c r="C168" s="24" t="n">
        <f aca="false">IF(AND(WEEKDAY(B168) &lt;=6,WEEKDAY(B168) &gt;1),1,0)</f>
        <v>1</v>
      </c>
      <c r="D168" s="19" t="n">
        <f aca="false">IF(ISNA(VLOOKUP(B168,$X$9:$AA$56,4,FALSE())),0,1)</f>
        <v>0</v>
      </c>
      <c r="E168" s="24" t="n">
        <f aca="false">C168*(1-D168)</f>
        <v>1</v>
      </c>
      <c r="F168" s="24" t="n">
        <f aca="false">$C$7*E168</f>
        <v>8</v>
      </c>
      <c r="G168" s="37" t="n">
        <v>0</v>
      </c>
      <c r="H168" s="19" t="n">
        <f aca="false">E168*(1-G168)*F168</f>
        <v>8</v>
      </c>
      <c r="I168" s="26" t="n">
        <f aca="false">H168+I167</f>
        <v>800</v>
      </c>
      <c r="J168" s="37"/>
      <c r="K168" s="26" t="n">
        <f aca="false">H168+J168+K167</f>
        <v>885</v>
      </c>
      <c r="L168" s="37" t="n">
        <v>0</v>
      </c>
      <c r="M168" s="38"/>
      <c r="N168" s="39" t="n">
        <f aca="false">IF(A168=1,(F168*(1-L168)+M168),H168)</f>
        <v>8</v>
      </c>
      <c r="O168" s="49"/>
      <c r="P168" s="41" t="n">
        <f aca="false">N168+P167</f>
        <v>897</v>
      </c>
      <c r="Q168" s="39" t="n">
        <f aca="false">K168-P168</f>
        <v>-12</v>
      </c>
      <c r="R168" s="42"/>
      <c r="S168" s="50" t="n">
        <f aca="false">G168+S167</f>
        <v>8</v>
      </c>
      <c r="T168" s="23" t="n">
        <f aca="false">IF(A168=1,L168,G168)</f>
        <v>0</v>
      </c>
      <c r="U168" s="24" t="n">
        <f aca="false">T168+U167</f>
        <v>7</v>
      </c>
      <c r="V168" s="23" t="n">
        <f aca="false">S168-U168</f>
        <v>1</v>
      </c>
    </row>
    <row r="169" customFormat="false" ht="17.7" hidden="false" customHeight="false" outlineLevel="0" collapsed="false">
      <c r="A169" s="47"/>
      <c r="B169" s="48" t="n">
        <f aca="false">B168+1</f>
        <v>44447</v>
      </c>
      <c r="C169" s="24" t="n">
        <f aca="false">IF(AND(WEEKDAY(B169) &lt;=6,WEEKDAY(B169) &gt;1),1,0)</f>
        <v>1</v>
      </c>
      <c r="D169" s="19" t="n">
        <f aca="false">IF(ISNA(VLOOKUP(B169,$X$9:$AA$56,4,FALSE())),0,1)</f>
        <v>0</v>
      </c>
      <c r="E169" s="24" t="n">
        <f aca="false">C169*(1-D169)</f>
        <v>1</v>
      </c>
      <c r="F169" s="24" t="n">
        <f aca="false">$C$7*E169</f>
        <v>8</v>
      </c>
      <c r="G169" s="37" t="n">
        <v>0</v>
      </c>
      <c r="H169" s="19" t="n">
        <f aca="false">E169*(1-G169)*F169</f>
        <v>8</v>
      </c>
      <c r="I169" s="26" t="n">
        <f aca="false">H169+I168</f>
        <v>808</v>
      </c>
      <c r="J169" s="37"/>
      <c r="K169" s="26" t="n">
        <f aca="false">H169+J169+K168</f>
        <v>893</v>
      </c>
      <c r="L169" s="37" t="n">
        <v>0</v>
      </c>
      <c r="M169" s="38"/>
      <c r="N169" s="39" t="n">
        <f aca="false">IF(A169=1,(F169*(1-L169)+M169),H169)</f>
        <v>8</v>
      </c>
      <c r="O169" s="49"/>
      <c r="P169" s="41" t="n">
        <f aca="false">N169+P168</f>
        <v>905</v>
      </c>
      <c r="Q169" s="39" t="n">
        <f aca="false">K169-P169</f>
        <v>-12</v>
      </c>
      <c r="R169" s="42"/>
      <c r="S169" s="50" t="n">
        <f aca="false">G169+S168</f>
        <v>8</v>
      </c>
      <c r="T169" s="23" t="n">
        <f aca="false">IF(A169=1,L169,G169)</f>
        <v>0</v>
      </c>
      <c r="U169" s="24" t="n">
        <f aca="false">T169+U168</f>
        <v>7</v>
      </c>
      <c r="V169" s="23" t="n">
        <f aca="false">S169-U169</f>
        <v>1</v>
      </c>
    </row>
    <row r="170" customFormat="false" ht="17.7" hidden="false" customHeight="false" outlineLevel="0" collapsed="false">
      <c r="A170" s="47"/>
      <c r="B170" s="48" t="n">
        <f aca="false">B169+1</f>
        <v>44448</v>
      </c>
      <c r="C170" s="24" t="n">
        <f aca="false">IF(AND(WEEKDAY(B170) &lt;=6,WEEKDAY(B170) &gt;1),1,0)</f>
        <v>1</v>
      </c>
      <c r="D170" s="19" t="n">
        <f aca="false">IF(ISNA(VLOOKUP(B170,$X$9:$AA$56,4,FALSE())),0,1)</f>
        <v>0</v>
      </c>
      <c r="E170" s="24" t="n">
        <f aca="false">C170*(1-D170)</f>
        <v>1</v>
      </c>
      <c r="F170" s="24" t="n">
        <f aca="false">$C$7*E170</f>
        <v>8</v>
      </c>
      <c r="G170" s="37" t="n">
        <v>0</v>
      </c>
      <c r="H170" s="19" t="n">
        <f aca="false">E170*(1-G170)*F170</f>
        <v>8</v>
      </c>
      <c r="I170" s="26" t="n">
        <f aca="false">H170+I169</f>
        <v>816</v>
      </c>
      <c r="J170" s="37"/>
      <c r="K170" s="26" t="n">
        <f aca="false">H170+J170+K169</f>
        <v>901</v>
      </c>
      <c r="L170" s="37" t="n">
        <v>0</v>
      </c>
      <c r="M170" s="38"/>
      <c r="N170" s="39" t="n">
        <f aca="false">IF(A170=1,(F170*(1-L170)+M170),H170)</f>
        <v>8</v>
      </c>
      <c r="O170" s="49"/>
      <c r="P170" s="41" t="n">
        <f aca="false">N170+P169</f>
        <v>913</v>
      </c>
      <c r="Q170" s="39" t="n">
        <f aca="false">K170-P170</f>
        <v>-12</v>
      </c>
      <c r="R170" s="42"/>
      <c r="S170" s="50" t="n">
        <f aca="false">G170+S169</f>
        <v>8</v>
      </c>
      <c r="T170" s="23" t="n">
        <f aca="false">IF(A170=1,L170,G170)</f>
        <v>0</v>
      </c>
      <c r="U170" s="24" t="n">
        <f aca="false">T170+U169</f>
        <v>7</v>
      </c>
      <c r="V170" s="23" t="n">
        <f aca="false">S170-U170</f>
        <v>1</v>
      </c>
    </row>
    <row r="171" customFormat="false" ht="17.7" hidden="false" customHeight="false" outlineLevel="0" collapsed="false">
      <c r="A171" s="47"/>
      <c r="B171" s="48" t="n">
        <f aca="false">B170+1</f>
        <v>44449</v>
      </c>
      <c r="C171" s="24" t="n">
        <f aca="false">IF(AND(WEEKDAY(B171) &lt;=6,WEEKDAY(B171) &gt;1),1,0)</f>
        <v>1</v>
      </c>
      <c r="D171" s="19" t="n">
        <f aca="false">IF(ISNA(VLOOKUP(B171,$X$9:$AA$56,4,FALSE())),0,1)</f>
        <v>0</v>
      </c>
      <c r="E171" s="24" t="n">
        <f aca="false">C171*(1-D171)</f>
        <v>1</v>
      </c>
      <c r="F171" s="24" t="n">
        <f aca="false">$C$7*E171</f>
        <v>8</v>
      </c>
      <c r="G171" s="37" t="n">
        <v>0</v>
      </c>
      <c r="H171" s="19" t="n">
        <f aca="false">E171*(1-G171)*F171</f>
        <v>8</v>
      </c>
      <c r="I171" s="26" t="n">
        <f aca="false">H171+I170</f>
        <v>824</v>
      </c>
      <c r="J171" s="37"/>
      <c r="K171" s="26" t="n">
        <f aca="false">H171+J171+K170</f>
        <v>909</v>
      </c>
      <c r="L171" s="37" t="n">
        <v>0</v>
      </c>
      <c r="M171" s="38"/>
      <c r="N171" s="39" t="n">
        <f aca="false">IF(A171=1,(F171*(1-L171)+M171),H171)</f>
        <v>8</v>
      </c>
      <c r="O171" s="49"/>
      <c r="P171" s="41" t="n">
        <f aca="false">N171+P170</f>
        <v>921</v>
      </c>
      <c r="Q171" s="39" t="n">
        <f aca="false">K171-P171</f>
        <v>-12</v>
      </c>
      <c r="R171" s="42"/>
      <c r="S171" s="50" t="n">
        <f aca="false">G171+S170</f>
        <v>8</v>
      </c>
      <c r="T171" s="23" t="n">
        <f aca="false">IF(A171=1,L171,G171)</f>
        <v>0</v>
      </c>
      <c r="U171" s="24" t="n">
        <f aca="false">T171+U170</f>
        <v>7</v>
      </c>
      <c r="V171" s="23" t="n">
        <f aca="false">S171-U171</f>
        <v>1</v>
      </c>
    </row>
    <row r="172" customFormat="false" ht="17.7" hidden="false" customHeight="false" outlineLevel="0" collapsed="false">
      <c r="A172" s="47"/>
      <c r="B172" s="48" t="n">
        <f aca="false">B171+1</f>
        <v>44450</v>
      </c>
      <c r="C172" s="24" t="n">
        <f aca="false">IF(AND(WEEKDAY(B172) &lt;=6,WEEKDAY(B172) &gt;1),1,0)</f>
        <v>0</v>
      </c>
      <c r="D172" s="19" t="n">
        <f aca="false">IF(ISNA(VLOOKUP(B172,$X$9:$AA$56,4,FALSE())),0,1)</f>
        <v>0</v>
      </c>
      <c r="E172" s="24" t="n">
        <f aca="false">C172*(1-D172)</f>
        <v>0</v>
      </c>
      <c r="F172" s="24" t="n">
        <f aca="false">$C$7*E172</f>
        <v>0</v>
      </c>
      <c r="G172" s="37" t="n">
        <v>0</v>
      </c>
      <c r="H172" s="19" t="n">
        <f aca="false">E172*(1-G172)*F172</f>
        <v>0</v>
      </c>
      <c r="I172" s="26" t="n">
        <f aca="false">H172+I171</f>
        <v>824</v>
      </c>
      <c r="J172" s="37"/>
      <c r="K172" s="26" t="n">
        <f aca="false">H172+J172+K171</f>
        <v>909</v>
      </c>
      <c r="L172" s="37" t="n">
        <v>0</v>
      </c>
      <c r="M172" s="38"/>
      <c r="N172" s="39" t="n">
        <f aca="false">IF(A172=1,(F172*(1-L172)+M172),H172)</f>
        <v>0</v>
      </c>
      <c r="O172" s="49"/>
      <c r="P172" s="41" t="n">
        <f aca="false">N172+P171</f>
        <v>921</v>
      </c>
      <c r="Q172" s="39" t="n">
        <f aca="false">K172-P172</f>
        <v>-12</v>
      </c>
      <c r="R172" s="42"/>
      <c r="S172" s="50" t="n">
        <f aca="false">G172+S171</f>
        <v>8</v>
      </c>
      <c r="T172" s="23" t="n">
        <f aca="false">IF(A172=1,L172,G172)</f>
        <v>0</v>
      </c>
      <c r="U172" s="24" t="n">
        <f aca="false">T172+U171</f>
        <v>7</v>
      </c>
      <c r="V172" s="23" t="n">
        <f aca="false">S172-U172</f>
        <v>1</v>
      </c>
    </row>
    <row r="173" customFormat="false" ht="17.7" hidden="false" customHeight="false" outlineLevel="0" collapsed="false">
      <c r="A173" s="47"/>
      <c r="B173" s="48" t="n">
        <f aca="false">B172+1</f>
        <v>44451</v>
      </c>
      <c r="C173" s="24" t="n">
        <f aca="false">IF(AND(WEEKDAY(B173) &lt;=6,WEEKDAY(B173) &gt;1),1,0)</f>
        <v>0</v>
      </c>
      <c r="D173" s="19" t="n">
        <f aca="false">IF(ISNA(VLOOKUP(B173,$X$9:$AA$56,4,FALSE())),0,1)</f>
        <v>0</v>
      </c>
      <c r="E173" s="24" t="n">
        <f aca="false">C173*(1-D173)</f>
        <v>0</v>
      </c>
      <c r="F173" s="24" t="n">
        <f aca="false">$C$7*E173</f>
        <v>0</v>
      </c>
      <c r="G173" s="37" t="n">
        <v>0</v>
      </c>
      <c r="H173" s="19" t="n">
        <f aca="false">E173*(1-G173)*F173</f>
        <v>0</v>
      </c>
      <c r="I173" s="26" t="n">
        <f aca="false">H173+I172</f>
        <v>824</v>
      </c>
      <c r="J173" s="37"/>
      <c r="K173" s="26" t="n">
        <f aca="false">H173+J173+K172</f>
        <v>909</v>
      </c>
      <c r="L173" s="37" t="n">
        <v>0</v>
      </c>
      <c r="M173" s="38"/>
      <c r="N173" s="39" t="n">
        <f aca="false">IF(A173=1,(F173*(1-L173)+M173),H173)</f>
        <v>0</v>
      </c>
      <c r="O173" s="49"/>
      <c r="P173" s="41" t="n">
        <f aca="false">N173+P172</f>
        <v>921</v>
      </c>
      <c r="Q173" s="39" t="n">
        <f aca="false">K173-P173</f>
        <v>-12</v>
      </c>
      <c r="R173" s="42"/>
      <c r="S173" s="50" t="n">
        <f aca="false">G173+S172</f>
        <v>8</v>
      </c>
      <c r="T173" s="23" t="n">
        <f aca="false">IF(A173=1,L173,G173)</f>
        <v>0</v>
      </c>
      <c r="U173" s="24" t="n">
        <f aca="false">T173+U172</f>
        <v>7</v>
      </c>
      <c r="V173" s="23" t="n">
        <f aca="false">S173-U173</f>
        <v>1</v>
      </c>
    </row>
    <row r="174" customFormat="false" ht="17.7" hidden="false" customHeight="false" outlineLevel="0" collapsed="false">
      <c r="A174" s="47"/>
      <c r="B174" s="48" t="n">
        <f aca="false">B173+1</f>
        <v>44452</v>
      </c>
      <c r="C174" s="24" t="n">
        <f aca="false">IF(AND(WEEKDAY(B174) &lt;=6,WEEKDAY(B174) &gt;1),1,0)</f>
        <v>1</v>
      </c>
      <c r="D174" s="19" t="n">
        <f aca="false">IF(ISNA(VLOOKUP(B174,$X$9:$AA$56,4,FALSE())),0,1)</f>
        <v>0</v>
      </c>
      <c r="E174" s="24" t="n">
        <f aca="false">C174*(1-D174)</f>
        <v>1</v>
      </c>
      <c r="F174" s="24" t="n">
        <f aca="false">$C$7*E174</f>
        <v>8</v>
      </c>
      <c r="G174" s="37" t="n">
        <v>0</v>
      </c>
      <c r="H174" s="19" t="n">
        <f aca="false">E174*(1-G174)*F174</f>
        <v>8</v>
      </c>
      <c r="I174" s="26" t="n">
        <f aca="false">H174+I173</f>
        <v>832</v>
      </c>
      <c r="J174" s="37"/>
      <c r="K174" s="26" t="n">
        <f aca="false">H174+J174+K173</f>
        <v>917</v>
      </c>
      <c r="L174" s="37" t="n">
        <v>0</v>
      </c>
      <c r="M174" s="38"/>
      <c r="N174" s="39" t="n">
        <f aca="false">IF(A174=1,(F174*(1-L174)+M174),H174)</f>
        <v>8</v>
      </c>
      <c r="O174" s="49"/>
      <c r="P174" s="41" t="n">
        <f aca="false">N174+P173</f>
        <v>929</v>
      </c>
      <c r="Q174" s="39" t="n">
        <f aca="false">K174-P174</f>
        <v>-12</v>
      </c>
      <c r="R174" s="42"/>
      <c r="S174" s="50" t="n">
        <f aca="false">G174+S173</f>
        <v>8</v>
      </c>
      <c r="T174" s="23" t="n">
        <f aca="false">IF(A174=1,L174,G174)</f>
        <v>0</v>
      </c>
      <c r="U174" s="24" t="n">
        <f aca="false">T174+U173</f>
        <v>7</v>
      </c>
      <c r="V174" s="23" t="n">
        <f aca="false">S174-U174</f>
        <v>1</v>
      </c>
    </row>
    <row r="175" customFormat="false" ht="17.7" hidden="false" customHeight="false" outlineLevel="0" collapsed="false">
      <c r="A175" s="47"/>
      <c r="B175" s="48" t="n">
        <f aca="false">B174+1</f>
        <v>44453</v>
      </c>
      <c r="C175" s="24" t="n">
        <f aca="false">IF(AND(WEEKDAY(B175) &lt;=6,WEEKDAY(B175) &gt;1),1,0)</f>
        <v>1</v>
      </c>
      <c r="D175" s="19" t="n">
        <f aca="false">IF(ISNA(VLOOKUP(B175,$X$9:$AA$56,4,FALSE())),0,1)</f>
        <v>0</v>
      </c>
      <c r="E175" s="24" t="n">
        <f aca="false">C175*(1-D175)</f>
        <v>1</v>
      </c>
      <c r="F175" s="24" t="n">
        <f aca="false">$C$7*E175</f>
        <v>8</v>
      </c>
      <c r="G175" s="37" t="n">
        <v>0</v>
      </c>
      <c r="H175" s="19" t="n">
        <f aca="false">E175*(1-G175)*F175</f>
        <v>8</v>
      </c>
      <c r="I175" s="26" t="n">
        <f aca="false">H175+I174</f>
        <v>840</v>
      </c>
      <c r="J175" s="37"/>
      <c r="K175" s="26" t="n">
        <f aca="false">H175+J175+K174</f>
        <v>925</v>
      </c>
      <c r="L175" s="37" t="n">
        <v>0</v>
      </c>
      <c r="M175" s="38"/>
      <c r="N175" s="39" t="n">
        <f aca="false">IF(A175=1,(F175*(1-L175)+M175),H175)</f>
        <v>8</v>
      </c>
      <c r="O175" s="49"/>
      <c r="P175" s="41" t="n">
        <f aca="false">N175+P174</f>
        <v>937</v>
      </c>
      <c r="Q175" s="39" t="n">
        <f aca="false">K175-P175</f>
        <v>-12</v>
      </c>
      <c r="R175" s="42"/>
      <c r="S175" s="50" t="n">
        <f aca="false">G175+S174</f>
        <v>8</v>
      </c>
      <c r="T175" s="23" t="n">
        <f aca="false">IF(A175=1,L175,G175)</f>
        <v>0</v>
      </c>
      <c r="U175" s="24" t="n">
        <f aca="false">T175+U174</f>
        <v>7</v>
      </c>
      <c r="V175" s="23" t="n">
        <f aca="false">S175-U175</f>
        <v>1</v>
      </c>
    </row>
    <row r="176" customFormat="false" ht="17.7" hidden="false" customHeight="false" outlineLevel="0" collapsed="false">
      <c r="A176" s="47"/>
      <c r="B176" s="48" t="n">
        <f aca="false">B175+1</f>
        <v>44454</v>
      </c>
      <c r="C176" s="24" t="n">
        <f aca="false">IF(AND(WEEKDAY(B176) &lt;=6,WEEKDAY(B176) &gt;1),1,0)</f>
        <v>1</v>
      </c>
      <c r="D176" s="19" t="n">
        <f aca="false">IF(ISNA(VLOOKUP(B176,$X$9:$AA$56,4,FALSE())),0,1)</f>
        <v>0</v>
      </c>
      <c r="E176" s="24" t="n">
        <f aca="false">C176*(1-D176)</f>
        <v>1</v>
      </c>
      <c r="F176" s="24" t="n">
        <f aca="false">$C$7*E176</f>
        <v>8</v>
      </c>
      <c r="G176" s="37" t="n">
        <v>0</v>
      </c>
      <c r="H176" s="19" t="n">
        <f aca="false">E176*(1-G176)*F176</f>
        <v>8</v>
      </c>
      <c r="I176" s="26" t="n">
        <f aca="false">H176+I175</f>
        <v>848</v>
      </c>
      <c r="J176" s="37"/>
      <c r="K176" s="26" t="n">
        <f aca="false">H176+J176+K175</f>
        <v>933</v>
      </c>
      <c r="L176" s="37" t="n">
        <v>0</v>
      </c>
      <c r="M176" s="38"/>
      <c r="N176" s="39" t="n">
        <f aca="false">IF(A176=1,(F176*(1-L176)+M176),H176)</f>
        <v>8</v>
      </c>
      <c r="O176" s="49"/>
      <c r="P176" s="41" t="n">
        <f aca="false">N176+P175</f>
        <v>945</v>
      </c>
      <c r="Q176" s="39" t="n">
        <f aca="false">K176-P176</f>
        <v>-12</v>
      </c>
      <c r="R176" s="42"/>
      <c r="S176" s="50" t="n">
        <f aca="false">G176+S175</f>
        <v>8</v>
      </c>
      <c r="T176" s="23" t="n">
        <f aca="false">IF(A176=1,L176,G176)</f>
        <v>0</v>
      </c>
      <c r="U176" s="24" t="n">
        <f aca="false">T176+U175</f>
        <v>7</v>
      </c>
      <c r="V176" s="23" t="n">
        <f aca="false">S176-U176</f>
        <v>1</v>
      </c>
    </row>
    <row r="177" customFormat="false" ht="17.7" hidden="false" customHeight="false" outlineLevel="0" collapsed="false">
      <c r="A177" s="47"/>
      <c r="B177" s="48" t="n">
        <f aca="false">B176+1</f>
        <v>44455</v>
      </c>
      <c r="C177" s="24" t="n">
        <f aca="false">IF(AND(WEEKDAY(B177) &lt;=6,WEEKDAY(B177) &gt;1),1,0)</f>
        <v>1</v>
      </c>
      <c r="D177" s="19" t="n">
        <f aca="false">IF(ISNA(VLOOKUP(B177,$X$9:$AA$56,4,FALSE())),0,1)</f>
        <v>0</v>
      </c>
      <c r="E177" s="24" t="n">
        <f aca="false">C177*(1-D177)</f>
        <v>1</v>
      </c>
      <c r="F177" s="24" t="n">
        <f aca="false">$C$7*E177</f>
        <v>8</v>
      </c>
      <c r="G177" s="37" t="n">
        <v>0</v>
      </c>
      <c r="H177" s="19" t="n">
        <f aca="false">E177*(1-G177)*F177</f>
        <v>8</v>
      </c>
      <c r="I177" s="26" t="n">
        <f aca="false">H177+I176</f>
        <v>856</v>
      </c>
      <c r="J177" s="37"/>
      <c r="K177" s="26" t="n">
        <f aca="false">H177+J177+K176</f>
        <v>941</v>
      </c>
      <c r="L177" s="37" t="n">
        <v>0</v>
      </c>
      <c r="M177" s="38"/>
      <c r="N177" s="39" t="n">
        <f aca="false">IF(A177=1,(F177*(1-L177)+M177),H177)</f>
        <v>8</v>
      </c>
      <c r="O177" s="49"/>
      <c r="P177" s="41" t="n">
        <f aca="false">N177+P176</f>
        <v>953</v>
      </c>
      <c r="Q177" s="39" t="n">
        <f aca="false">K177-P177</f>
        <v>-12</v>
      </c>
      <c r="R177" s="42"/>
      <c r="S177" s="50" t="n">
        <f aca="false">G177+S176</f>
        <v>8</v>
      </c>
      <c r="T177" s="23" t="n">
        <f aca="false">IF(A177=1,L177,G177)</f>
        <v>0</v>
      </c>
      <c r="U177" s="24" t="n">
        <f aca="false">T177+U176</f>
        <v>7</v>
      </c>
      <c r="V177" s="23" t="n">
        <f aca="false">S177-U177</f>
        <v>1</v>
      </c>
    </row>
    <row r="178" customFormat="false" ht="17.7" hidden="false" customHeight="false" outlineLevel="0" collapsed="false">
      <c r="A178" s="47"/>
      <c r="B178" s="48" t="n">
        <f aca="false">B177+1</f>
        <v>44456</v>
      </c>
      <c r="C178" s="24" t="n">
        <f aca="false">IF(AND(WEEKDAY(B178) &lt;=6,WEEKDAY(B178) &gt;1),1,0)</f>
        <v>1</v>
      </c>
      <c r="D178" s="19" t="n">
        <f aca="false">IF(ISNA(VLOOKUP(B178,$X$9:$AA$56,4,FALSE())),0,1)</f>
        <v>0</v>
      </c>
      <c r="E178" s="24" t="n">
        <f aca="false">C178*(1-D178)</f>
        <v>1</v>
      </c>
      <c r="F178" s="24" t="n">
        <f aca="false">$C$7*E178</f>
        <v>8</v>
      </c>
      <c r="G178" s="37" t="n">
        <v>0</v>
      </c>
      <c r="H178" s="19" t="n">
        <f aca="false">E178*(1-G178)*F178</f>
        <v>8</v>
      </c>
      <c r="I178" s="26" t="n">
        <f aca="false">H178+I177</f>
        <v>864</v>
      </c>
      <c r="J178" s="37"/>
      <c r="K178" s="26" t="n">
        <f aca="false">H178+J178+K177</f>
        <v>949</v>
      </c>
      <c r="L178" s="37" t="n">
        <v>0</v>
      </c>
      <c r="M178" s="38"/>
      <c r="N178" s="39" t="n">
        <f aca="false">IF(A178=1,(F178*(1-L178)+M178),H178)</f>
        <v>8</v>
      </c>
      <c r="O178" s="49"/>
      <c r="P178" s="41" t="n">
        <f aca="false">N178+P177</f>
        <v>961</v>
      </c>
      <c r="Q178" s="39" t="n">
        <f aca="false">K178-P178</f>
        <v>-12</v>
      </c>
      <c r="R178" s="42"/>
      <c r="S178" s="50" t="n">
        <f aca="false">G178+S177</f>
        <v>8</v>
      </c>
      <c r="T178" s="23" t="n">
        <f aca="false">IF(A178=1,L178,G178)</f>
        <v>0</v>
      </c>
      <c r="U178" s="24" t="n">
        <f aca="false">T178+U177</f>
        <v>7</v>
      </c>
      <c r="V178" s="23" t="n">
        <f aca="false">S178-U178</f>
        <v>1</v>
      </c>
    </row>
    <row r="179" customFormat="false" ht="17.7" hidden="false" customHeight="false" outlineLevel="0" collapsed="false">
      <c r="A179" s="47"/>
      <c r="B179" s="48" t="n">
        <f aca="false">B178+1</f>
        <v>44457</v>
      </c>
      <c r="C179" s="24" t="n">
        <f aca="false">IF(AND(WEEKDAY(B179) &lt;=6,WEEKDAY(B179) &gt;1),1,0)</f>
        <v>0</v>
      </c>
      <c r="D179" s="19" t="n">
        <f aca="false">IF(ISNA(VLOOKUP(B179,$X$9:$AA$56,4,FALSE())),0,1)</f>
        <v>0</v>
      </c>
      <c r="E179" s="24" t="n">
        <f aca="false">C179*(1-D179)</f>
        <v>0</v>
      </c>
      <c r="F179" s="24" t="n">
        <f aca="false">$C$7*E179</f>
        <v>0</v>
      </c>
      <c r="G179" s="37" t="n">
        <v>0</v>
      </c>
      <c r="H179" s="19" t="n">
        <f aca="false">E179*(1-G179)*F179</f>
        <v>0</v>
      </c>
      <c r="I179" s="26" t="n">
        <f aca="false">H179+I178</f>
        <v>864</v>
      </c>
      <c r="J179" s="37"/>
      <c r="K179" s="26" t="n">
        <f aca="false">H179+J179+K178</f>
        <v>949</v>
      </c>
      <c r="L179" s="37" t="n">
        <v>0</v>
      </c>
      <c r="M179" s="38"/>
      <c r="N179" s="39" t="n">
        <f aca="false">IF(A179=1,(F179*(1-L179)+M179),H179)</f>
        <v>0</v>
      </c>
      <c r="O179" s="49"/>
      <c r="P179" s="41" t="n">
        <f aca="false">N179+P178</f>
        <v>961</v>
      </c>
      <c r="Q179" s="39" t="n">
        <f aca="false">K179-P179</f>
        <v>-12</v>
      </c>
      <c r="R179" s="42"/>
      <c r="S179" s="50" t="n">
        <f aca="false">G179+S178</f>
        <v>8</v>
      </c>
      <c r="T179" s="23" t="n">
        <f aca="false">IF(A179=1,L179,G179)</f>
        <v>0</v>
      </c>
      <c r="U179" s="24" t="n">
        <f aca="false">T179+U178</f>
        <v>7</v>
      </c>
      <c r="V179" s="23" t="n">
        <f aca="false">S179-U179</f>
        <v>1</v>
      </c>
    </row>
    <row r="180" customFormat="false" ht="17.7" hidden="false" customHeight="false" outlineLevel="0" collapsed="false">
      <c r="A180" s="47"/>
      <c r="B180" s="48" t="n">
        <f aca="false">B179+1</f>
        <v>44458</v>
      </c>
      <c r="C180" s="24" t="n">
        <f aca="false">IF(AND(WEEKDAY(B180) &lt;=6,WEEKDAY(B180) &gt;1),1,0)</f>
        <v>0</v>
      </c>
      <c r="D180" s="19" t="n">
        <f aca="false">IF(ISNA(VLOOKUP(B180,$X$9:$AA$56,4,FALSE())),0,1)</f>
        <v>0</v>
      </c>
      <c r="E180" s="24" t="n">
        <f aca="false">C180*(1-D180)</f>
        <v>0</v>
      </c>
      <c r="F180" s="24" t="n">
        <f aca="false">$C$7*E180</f>
        <v>0</v>
      </c>
      <c r="G180" s="37" t="n">
        <v>0</v>
      </c>
      <c r="H180" s="19" t="n">
        <f aca="false">E180*(1-G180)*F180</f>
        <v>0</v>
      </c>
      <c r="I180" s="26" t="n">
        <f aca="false">H180+I179</f>
        <v>864</v>
      </c>
      <c r="J180" s="37"/>
      <c r="K180" s="26" t="n">
        <f aca="false">H180+J180+K179</f>
        <v>949</v>
      </c>
      <c r="L180" s="37" t="n">
        <v>0</v>
      </c>
      <c r="M180" s="38"/>
      <c r="N180" s="39" t="n">
        <f aca="false">IF(A180=1,(F180*(1-L180)+M180),H180)</f>
        <v>0</v>
      </c>
      <c r="O180" s="49"/>
      <c r="P180" s="41" t="n">
        <f aca="false">N180+P179</f>
        <v>961</v>
      </c>
      <c r="Q180" s="39" t="n">
        <f aca="false">K180-P180</f>
        <v>-12</v>
      </c>
      <c r="R180" s="42"/>
      <c r="S180" s="50" t="n">
        <f aca="false">G180+S179</f>
        <v>8</v>
      </c>
      <c r="T180" s="23" t="n">
        <f aca="false">IF(A180=1,L180,G180)</f>
        <v>0</v>
      </c>
      <c r="U180" s="24" t="n">
        <f aca="false">T180+U179</f>
        <v>7</v>
      </c>
      <c r="V180" s="23" t="n">
        <f aca="false">S180-U180</f>
        <v>1</v>
      </c>
    </row>
    <row r="181" customFormat="false" ht="17.7" hidden="false" customHeight="false" outlineLevel="0" collapsed="false">
      <c r="A181" s="47"/>
      <c r="B181" s="48" t="n">
        <f aca="false">B180+1</f>
        <v>44459</v>
      </c>
      <c r="C181" s="24" t="n">
        <f aca="false">IF(AND(WEEKDAY(B181) &lt;=6,WEEKDAY(B181) &gt;1),1,0)</f>
        <v>1</v>
      </c>
      <c r="D181" s="19" t="n">
        <f aca="false">IF(ISNA(VLOOKUP(B181,$X$9:$AA$56,4,FALSE())),0,1)</f>
        <v>1</v>
      </c>
      <c r="E181" s="24" t="n">
        <f aca="false">C181*(1-D181)</f>
        <v>0</v>
      </c>
      <c r="F181" s="24" t="n">
        <f aca="false">$C$7*E181</f>
        <v>0</v>
      </c>
      <c r="G181" s="37" t="n">
        <v>0</v>
      </c>
      <c r="H181" s="19" t="n">
        <f aca="false">E181*(1-G181)*F181</f>
        <v>0</v>
      </c>
      <c r="I181" s="26" t="n">
        <f aca="false">H181+I180</f>
        <v>864</v>
      </c>
      <c r="J181" s="37"/>
      <c r="K181" s="26" t="n">
        <f aca="false">H181+J181+K180</f>
        <v>949</v>
      </c>
      <c r="L181" s="37" t="n">
        <v>0</v>
      </c>
      <c r="M181" s="38"/>
      <c r="N181" s="39" t="n">
        <f aca="false">IF(A181=1,(F181*(1-L181)+M181),H181)</f>
        <v>0</v>
      </c>
      <c r="O181" s="49"/>
      <c r="P181" s="41" t="n">
        <f aca="false">N181+P180</f>
        <v>961</v>
      </c>
      <c r="Q181" s="39" t="n">
        <f aca="false">K181-P181</f>
        <v>-12</v>
      </c>
      <c r="R181" s="42"/>
      <c r="S181" s="50" t="n">
        <f aca="false">G181+S180</f>
        <v>8</v>
      </c>
      <c r="T181" s="23" t="n">
        <f aca="false">IF(A181=1,L181,G181)</f>
        <v>0</v>
      </c>
      <c r="U181" s="24" t="n">
        <f aca="false">T181+U180</f>
        <v>7</v>
      </c>
      <c r="V181" s="23" t="n">
        <f aca="false">S181-U181</f>
        <v>1</v>
      </c>
    </row>
    <row r="182" customFormat="false" ht="17.7" hidden="false" customHeight="false" outlineLevel="0" collapsed="false">
      <c r="A182" s="47"/>
      <c r="B182" s="48" t="n">
        <f aca="false">B181+1</f>
        <v>44460</v>
      </c>
      <c r="C182" s="24" t="n">
        <f aca="false">IF(AND(WEEKDAY(B182) &lt;=6,WEEKDAY(B182) &gt;1),1,0)</f>
        <v>1</v>
      </c>
      <c r="D182" s="19" t="n">
        <f aca="false">IF(ISNA(VLOOKUP(B182,$X$9:$AA$56,4,FALSE())),0,1)</f>
        <v>0</v>
      </c>
      <c r="E182" s="24" t="n">
        <f aca="false">C182*(1-D182)</f>
        <v>1</v>
      </c>
      <c r="F182" s="24" t="n">
        <f aca="false">$C$7*E182</f>
        <v>8</v>
      </c>
      <c r="G182" s="37" t="n">
        <v>0</v>
      </c>
      <c r="H182" s="19" t="n">
        <f aca="false">E182*(1-G182)*F182</f>
        <v>8</v>
      </c>
      <c r="I182" s="26" t="n">
        <f aca="false">H182+I181</f>
        <v>872</v>
      </c>
      <c r="J182" s="37"/>
      <c r="K182" s="26" t="n">
        <f aca="false">H182+J182+K181</f>
        <v>957</v>
      </c>
      <c r="L182" s="37" t="n">
        <v>0</v>
      </c>
      <c r="M182" s="38"/>
      <c r="N182" s="39" t="n">
        <f aca="false">IF(A182=1,(F182*(1-L182)+M182),H182)</f>
        <v>8</v>
      </c>
      <c r="O182" s="49"/>
      <c r="P182" s="41" t="n">
        <f aca="false">N182+P181</f>
        <v>969</v>
      </c>
      <c r="Q182" s="39" t="n">
        <f aca="false">K182-P182</f>
        <v>-12</v>
      </c>
      <c r="R182" s="42"/>
      <c r="S182" s="50" t="n">
        <f aca="false">G182+S181</f>
        <v>8</v>
      </c>
      <c r="T182" s="23" t="n">
        <f aca="false">IF(A182=1,L182,G182)</f>
        <v>0</v>
      </c>
      <c r="U182" s="24" t="n">
        <f aca="false">T182+U181</f>
        <v>7</v>
      </c>
      <c r="V182" s="23" t="n">
        <f aca="false">S182-U182</f>
        <v>1</v>
      </c>
    </row>
    <row r="183" customFormat="false" ht="17.7" hidden="false" customHeight="false" outlineLevel="0" collapsed="false">
      <c r="A183" s="47"/>
      <c r="B183" s="48" t="n">
        <f aca="false">B182+1</f>
        <v>44461</v>
      </c>
      <c r="C183" s="24" t="n">
        <f aca="false">IF(AND(WEEKDAY(B183) &lt;=6,WEEKDAY(B183) &gt;1),1,0)</f>
        <v>1</v>
      </c>
      <c r="D183" s="19" t="n">
        <f aca="false">IF(ISNA(VLOOKUP(B183,$X$9:$AA$56,4,FALSE())),0,1)</f>
        <v>0</v>
      </c>
      <c r="E183" s="24" t="n">
        <f aca="false">C183*(1-D183)</f>
        <v>1</v>
      </c>
      <c r="F183" s="24" t="n">
        <f aca="false">$C$7*E183</f>
        <v>8</v>
      </c>
      <c r="G183" s="37" t="n">
        <v>0</v>
      </c>
      <c r="H183" s="19" t="n">
        <f aca="false">E183*(1-G183)*F183</f>
        <v>8</v>
      </c>
      <c r="I183" s="26" t="n">
        <f aca="false">H183+I182</f>
        <v>880</v>
      </c>
      <c r="J183" s="37"/>
      <c r="K183" s="26" t="n">
        <f aca="false">H183+J183+K182</f>
        <v>965</v>
      </c>
      <c r="L183" s="37" t="n">
        <v>0</v>
      </c>
      <c r="M183" s="38"/>
      <c r="N183" s="39" t="n">
        <f aca="false">IF(A183=1,(F183*(1-L183)+M183),H183)</f>
        <v>8</v>
      </c>
      <c r="O183" s="49"/>
      <c r="P183" s="41" t="n">
        <f aca="false">N183+P182</f>
        <v>977</v>
      </c>
      <c r="Q183" s="39" t="n">
        <f aca="false">K183-P183</f>
        <v>-12</v>
      </c>
      <c r="R183" s="42"/>
      <c r="S183" s="50" t="n">
        <f aca="false">G183+S182</f>
        <v>8</v>
      </c>
      <c r="T183" s="23" t="n">
        <f aca="false">IF(A183=1,L183,G183)</f>
        <v>0</v>
      </c>
      <c r="U183" s="24" t="n">
        <f aca="false">T183+U182</f>
        <v>7</v>
      </c>
      <c r="V183" s="23" t="n">
        <f aca="false">S183-U183</f>
        <v>1</v>
      </c>
    </row>
    <row r="184" customFormat="false" ht="17.7" hidden="false" customHeight="false" outlineLevel="0" collapsed="false">
      <c r="A184" s="47"/>
      <c r="B184" s="48" t="n">
        <f aca="false">B183+1</f>
        <v>44462</v>
      </c>
      <c r="C184" s="24" t="n">
        <f aca="false">IF(AND(WEEKDAY(B184) &lt;=6,WEEKDAY(B184) &gt;1),1,0)</f>
        <v>1</v>
      </c>
      <c r="D184" s="19" t="n">
        <f aca="false">IF(ISNA(VLOOKUP(B184,$X$9:$AA$56,4,FALSE())),0,1)</f>
        <v>1</v>
      </c>
      <c r="E184" s="24" t="n">
        <f aca="false">C184*(1-D184)</f>
        <v>0</v>
      </c>
      <c r="F184" s="24" t="n">
        <f aca="false">$C$7*E184</f>
        <v>0</v>
      </c>
      <c r="G184" s="37" t="n">
        <v>0</v>
      </c>
      <c r="H184" s="19" t="n">
        <f aca="false">E184*(1-G184)*F184</f>
        <v>0</v>
      </c>
      <c r="I184" s="26" t="n">
        <f aca="false">H184+I183</f>
        <v>880</v>
      </c>
      <c r="J184" s="37"/>
      <c r="K184" s="26" t="n">
        <f aca="false">H184+J184+K183</f>
        <v>965</v>
      </c>
      <c r="L184" s="37" t="n">
        <v>0</v>
      </c>
      <c r="M184" s="38"/>
      <c r="N184" s="39" t="n">
        <f aca="false">IF(A184=1,(F184*(1-L184)+M184),H184)</f>
        <v>0</v>
      </c>
      <c r="O184" s="49"/>
      <c r="P184" s="41" t="n">
        <f aca="false">N184+P183</f>
        <v>977</v>
      </c>
      <c r="Q184" s="39" t="n">
        <f aca="false">K184-P184</f>
        <v>-12</v>
      </c>
      <c r="R184" s="42"/>
      <c r="S184" s="50" t="n">
        <f aca="false">G184+S183</f>
        <v>8</v>
      </c>
      <c r="T184" s="23" t="n">
        <f aca="false">IF(A184=1,L184,G184)</f>
        <v>0</v>
      </c>
      <c r="U184" s="24" t="n">
        <f aca="false">T184+U183</f>
        <v>7</v>
      </c>
      <c r="V184" s="23" t="n">
        <f aca="false">S184-U184</f>
        <v>1</v>
      </c>
    </row>
    <row r="185" customFormat="false" ht="17.7" hidden="false" customHeight="false" outlineLevel="0" collapsed="false">
      <c r="A185" s="47"/>
      <c r="B185" s="48" t="n">
        <f aca="false">B184+1</f>
        <v>44463</v>
      </c>
      <c r="C185" s="24" t="n">
        <f aca="false">IF(AND(WEEKDAY(B185) &lt;=6,WEEKDAY(B185) &gt;1),1,0)</f>
        <v>1</v>
      </c>
      <c r="D185" s="19" t="n">
        <f aca="false">IF(ISNA(VLOOKUP(B185,$X$9:$AA$56,4,FALSE())),0,1)</f>
        <v>0</v>
      </c>
      <c r="E185" s="24" t="n">
        <f aca="false">C185*(1-D185)</f>
        <v>1</v>
      </c>
      <c r="F185" s="24" t="n">
        <f aca="false">$C$7*E185</f>
        <v>8</v>
      </c>
      <c r="G185" s="37" t="n">
        <v>0</v>
      </c>
      <c r="H185" s="19" t="n">
        <f aca="false">E185*(1-G185)*F185</f>
        <v>8</v>
      </c>
      <c r="I185" s="26" t="n">
        <f aca="false">H185+I184</f>
        <v>888</v>
      </c>
      <c r="J185" s="37"/>
      <c r="K185" s="26" t="n">
        <f aca="false">H185+J185+K184</f>
        <v>973</v>
      </c>
      <c r="L185" s="37" t="n">
        <v>0</v>
      </c>
      <c r="M185" s="38"/>
      <c r="N185" s="39" t="n">
        <f aca="false">IF(A185=1,(F185*(1-L185)+M185),H185)</f>
        <v>8</v>
      </c>
      <c r="O185" s="49"/>
      <c r="P185" s="41" t="n">
        <f aca="false">N185+P184</f>
        <v>985</v>
      </c>
      <c r="Q185" s="39" t="n">
        <f aca="false">K185-P185</f>
        <v>-12</v>
      </c>
      <c r="R185" s="42"/>
      <c r="S185" s="50" t="n">
        <f aca="false">G185+S184</f>
        <v>8</v>
      </c>
      <c r="T185" s="23" t="n">
        <f aca="false">IF(A185=1,L185,G185)</f>
        <v>0</v>
      </c>
      <c r="U185" s="24" t="n">
        <f aca="false">T185+U184</f>
        <v>7</v>
      </c>
      <c r="V185" s="23" t="n">
        <f aca="false">S185-U185</f>
        <v>1</v>
      </c>
    </row>
    <row r="186" customFormat="false" ht="17.7" hidden="false" customHeight="false" outlineLevel="0" collapsed="false">
      <c r="A186" s="47"/>
      <c r="B186" s="48" t="n">
        <f aca="false">B185+1</f>
        <v>44464</v>
      </c>
      <c r="C186" s="24" t="n">
        <f aca="false">IF(AND(WEEKDAY(B186) &lt;=6,WEEKDAY(B186) &gt;1),1,0)</f>
        <v>0</v>
      </c>
      <c r="D186" s="19" t="n">
        <f aca="false">IF(ISNA(VLOOKUP(B186,$X$9:$AA$56,4,FALSE())),0,1)</f>
        <v>0</v>
      </c>
      <c r="E186" s="24" t="n">
        <f aca="false">C186*(1-D186)</f>
        <v>0</v>
      </c>
      <c r="F186" s="24" t="n">
        <f aca="false">$C$7*E186</f>
        <v>0</v>
      </c>
      <c r="G186" s="37" t="n">
        <v>0</v>
      </c>
      <c r="H186" s="19" t="n">
        <f aca="false">E186*(1-G186)*F186</f>
        <v>0</v>
      </c>
      <c r="I186" s="26" t="n">
        <f aca="false">H186+I185</f>
        <v>888</v>
      </c>
      <c r="J186" s="37"/>
      <c r="K186" s="26" t="n">
        <f aca="false">H186+J186+K185</f>
        <v>973</v>
      </c>
      <c r="L186" s="37" t="n">
        <v>0</v>
      </c>
      <c r="M186" s="38"/>
      <c r="N186" s="39" t="n">
        <f aca="false">IF(A186=1,(F186*(1-L186)+M186),H186)</f>
        <v>0</v>
      </c>
      <c r="O186" s="49"/>
      <c r="P186" s="41" t="n">
        <f aca="false">N186+P185</f>
        <v>985</v>
      </c>
      <c r="Q186" s="39" t="n">
        <f aca="false">K186-P186</f>
        <v>-12</v>
      </c>
      <c r="R186" s="42"/>
      <c r="S186" s="50" t="n">
        <f aca="false">G186+S185</f>
        <v>8</v>
      </c>
      <c r="T186" s="23" t="n">
        <f aca="false">IF(A186=1,L186,G186)</f>
        <v>0</v>
      </c>
      <c r="U186" s="24" t="n">
        <f aca="false">T186+U185</f>
        <v>7</v>
      </c>
      <c r="V186" s="23" t="n">
        <f aca="false">S186-U186</f>
        <v>1</v>
      </c>
    </row>
    <row r="187" customFormat="false" ht="17.7" hidden="false" customHeight="false" outlineLevel="0" collapsed="false">
      <c r="A187" s="47"/>
      <c r="B187" s="48" t="n">
        <f aca="false">B186+1</f>
        <v>44465</v>
      </c>
      <c r="C187" s="24" t="n">
        <f aca="false">IF(AND(WEEKDAY(B187) &lt;=6,WEEKDAY(B187) &gt;1),1,0)</f>
        <v>0</v>
      </c>
      <c r="D187" s="19" t="n">
        <f aca="false">IF(ISNA(VLOOKUP(B187,$X$9:$AA$56,4,FALSE())),0,1)</f>
        <v>0</v>
      </c>
      <c r="E187" s="24" t="n">
        <f aca="false">C187*(1-D187)</f>
        <v>0</v>
      </c>
      <c r="F187" s="24" t="n">
        <f aca="false">$C$7*E187</f>
        <v>0</v>
      </c>
      <c r="G187" s="37" t="n">
        <v>0</v>
      </c>
      <c r="H187" s="19" t="n">
        <f aca="false">E187*(1-G187)*F187</f>
        <v>0</v>
      </c>
      <c r="I187" s="26" t="n">
        <f aca="false">H187+I186</f>
        <v>888</v>
      </c>
      <c r="J187" s="37"/>
      <c r="K187" s="26" t="n">
        <f aca="false">H187+J187+K186</f>
        <v>973</v>
      </c>
      <c r="L187" s="37" t="n">
        <v>0</v>
      </c>
      <c r="M187" s="38"/>
      <c r="N187" s="39" t="n">
        <f aca="false">IF(A187=1,(F187*(1-L187)+M187),H187)</f>
        <v>0</v>
      </c>
      <c r="O187" s="49"/>
      <c r="P187" s="41" t="n">
        <f aca="false">N187+P186</f>
        <v>985</v>
      </c>
      <c r="Q187" s="39" t="n">
        <f aca="false">K187-P187</f>
        <v>-12</v>
      </c>
      <c r="R187" s="42"/>
      <c r="S187" s="50" t="n">
        <f aca="false">G187+S186</f>
        <v>8</v>
      </c>
      <c r="T187" s="23" t="n">
        <f aca="false">IF(A187=1,L187,G187)</f>
        <v>0</v>
      </c>
      <c r="U187" s="24" t="n">
        <f aca="false">T187+U186</f>
        <v>7</v>
      </c>
      <c r="V187" s="23" t="n">
        <f aca="false">S187-U187</f>
        <v>1</v>
      </c>
    </row>
    <row r="188" customFormat="false" ht="17.7" hidden="false" customHeight="false" outlineLevel="0" collapsed="false">
      <c r="A188" s="47"/>
      <c r="B188" s="48" t="n">
        <f aca="false">B187+1</f>
        <v>44466</v>
      </c>
      <c r="C188" s="24" t="n">
        <f aca="false">IF(AND(WEEKDAY(B188) &lt;=6,WEEKDAY(B188) &gt;1),1,0)</f>
        <v>1</v>
      </c>
      <c r="D188" s="19" t="n">
        <f aca="false">IF(ISNA(VLOOKUP(B188,$X$9:$AA$56,4,FALSE())),0,1)</f>
        <v>0</v>
      </c>
      <c r="E188" s="24" t="n">
        <f aca="false">C188*(1-D188)</f>
        <v>1</v>
      </c>
      <c r="F188" s="24" t="n">
        <f aca="false">$C$7*E188</f>
        <v>8</v>
      </c>
      <c r="G188" s="37" t="n">
        <v>0</v>
      </c>
      <c r="H188" s="19" t="n">
        <f aca="false">E188*(1-G188)*F188</f>
        <v>8</v>
      </c>
      <c r="I188" s="26" t="n">
        <f aca="false">H188+I187</f>
        <v>896</v>
      </c>
      <c r="J188" s="37"/>
      <c r="K188" s="26" t="n">
        <f aca="false">H188+J188+K187</f>
        <v>981</v>
      </c>
      <c r="L188" s="37" t="n">
        <v>0</v>
      </c>
      <c r="M188" s="38"/>
      <c r="N188" s="39" t="n">
        <f aca="false">IF(A188=1,(F188*(1-L188)+M188),H188)</f>
        <v>8</v>
      </c>
      <c r="O188" s="49"/>
      <c r="P188" s="41" t="n">
        <f aca="false">N188+P187</f>
        <v>993</v>
      </c>
      <c r="Q188" s="39" t="n">
        <f aca="false">K188-P188</f>
        <v>-12</v>
      </c>
      <c r="R188" s="42"/>
      <c r="S188" s="50" t="n">
        <f aca="false">G188+S187</f>
        <v>8</v>
      </c>
      <c r="T188" s="23" t="n">
        <f aca="false">IF(A188=1,L188,G188)</f>
        <v>0</v>
      </c>
      <c r="U188" s="24" t="n">
        <f aca="false">T188+U187</f>
        <v>7</v>
      </c>
      <c r="V188" s="23" t="n">
        <f aca="false">S188-U188</f>
        <v>1</v>
      </c>
    </row>
    <row r="189" customFormat="false" ht="17.7" hidden="false" customHeight="false" outlineLevel="0" collapsed="false">
      <c r="A189" s="47"/>
      <c r="B189" s="48" t="n">
        <f aca="false">B188+1</f>
        <v>44467</v>
      </c>
      <c r="C189" s="24" t="n">
        <f aca="false">IF(AND(WEEKDAY(B189) &lt;=6,WEEKDAY(B189) &gt;1),1,0)</f>
        <v>1</v>
      </c>
      <c r="D189" s="19" t="n">
        <f aca="false">IF(ISNA(VLOOKUP(B189,$X$9:$AA$56,4,FALSE())),0,1)</f>
        <v>0</v>
      </c>
      <c r="E189" s="24" t="n">
        <f aca="false">C189*(1-D189)</f>
        <v>1</v>
      </c>
      <c r="F189" s="24" t="n">
        <f aca="false">$C$7*E189</f>
        <v>8</v>
      </c>
      <c r="G189" s="37" t="n">
        <v>0</v>
      </c>
      <c r="H189" s="19" t="n">
        <f aca="false">E189*(1-G189)*F189</f>
        <v>8</v>
      </c>
      <c r="I189" s="26" t="n">
        <f aca="false">H189+I188</f>
        <v>904</v>
      </c>
      <c r="J189" s="37"/>
      <c r="K189" s="26" t="n">
        <f aca="false">H189+J189+K188</f>
        <v>989</v>
      </c>
      <c r="L189" s="37" t="n">
        <v>0</v>
      </c>
      <c r="M189" s="38"/>
      <c r="N189" s="39" t="n">
        <f aca="false">IF(A189=1,(F189*(1-L189)+M189),H189)</f>
        <v>8</v>
      </c>
      <c r="O189" s="49"/>
      <c r="P189" s="41" t="n">
        <f aca="false">N189+P188</f>
        <v>1001</v>
      </c>
      <c r="Q189" s="39" t="n">
        <f aca="false">K189-P189</f>
        <v>-12</v>
      </c>
      <c r="R189" s="42"/>
      <c r="S189" s="50" t="n">
        <f aca="false">G189+S188</f>
        <v>8</v>
      </c>
      <c r="T189" s="23" t="n">
        <f aca="false">IF(A189=1,L189,G189)</f>
        <v>0</v>
      </c>
      <c r="U189" s="24" t="n">
        <f aca="false">T189+U188</f>
        <v>7</v>
      </c>
      <c r="V189" s="23" t="n">
        <f aca="false">S189-U189</f>
        <v>1</v>
      </c>
    </row>
    <row r="190" customFormat="false" ht="17.7" hidden="false" customHeight="false" outlineLevel="0" collapsed="false">
      <c r="A190" s="47"/>
      <c r="B190" s="48" t="n">
        <f aca="false">B189+1</f>
        <v>44468</v>
      </c>
      <c r="C190" s="24" t="n">
        <f aca="false">IF(AND(WEEKDAY(B190) &lt;=6,WEEKDAY(B190) &gt;1),1,0)</f>
        <v>1</v>
      </c>
      <c r="D190" s="19" t="n">
        <f aca="false">IF(ISNA(VLOOKUP(B190,$X$9:$AA$56,4,FALSE())),0,1)</f>
        <v>0</v>
      </c>
      <c r="E190" s="24" t="n">
        <f aca="false">C190*(1-D190)</f>
        <v>1</v>
      </c>
      <c r="F190" s="24" t="n">
        <f aca="false">$C$7*E190</f>
        <v>8</v>
      </c>
      <c r="G190" s="37" t="n">
        <v>0</v>
      </c>
      <c r="H190" s="19" t="n">
        <f aca="false">E190*(1-G190)*F190</f>
        <v>8</v>
      </c>
      <c r="I190" s="26" t="n">
        <f aca="false">H190+I189</f>
        <v>912</v>
      </c>
      <c r="J190" s="37"/>
      <c r="K190" s="26" t="n">
        <f aca="false">H190+J190+K189</f>
        <v>997</v>
      </c>
      <c r="L190" s="37" t="n">
        <v>0</v>
      </c>
      <c r="M190" s="38"/>
      <c r="N190" s="39" t="n">
        <f aca="false">IF(A190=1,(F190*(1-L190)+M190),H190)</f>
        <v>8</v>
      </c>
      <c r="O190" s="49"/>
      <c r="P190" s="41" t="n">
        <f aca="false">N190+P189</f>
        <v>1009</v>
      </c>
      <c r="Q190" s="39" t="n">
        <f aca="false">K190-P190</f>
        <v>-12</v>
      </c>
      <c r="R190" s="42"/>
      <c r="S190" s="50" t="n">
        <f aca="false">G190+S189</f>
        <v>8</v>
      </c>
      <c r="T190" s="23" t="n">
        <f aca="false">IF(A190=1,L190,G190)</f>
        <v>0</v>
      </c>
      <c r="U190" s="24" t="n">
        <f aca="false">T190+U189</f>
        <v>7</v>
      </c>
      <c r="V190" s="23" t="n">
        <f aca="false">S190-U190</f>
        <v>1</v>
      </c>
    </row>
    <row r="191" customFormat="false" ht="17.7" hidden="false" customHeight="false" outlineLevel="0" collapsed="false">
      <c r="A191" s="47"/>
      <c r="B191" s="48" t="n">
        <f aca="false">B190+1</f>
        <v>44469</v>
      </c>
      <c r="C191" s="24" t="n">
        <f aca="false">IF(AND(WEEKDAY(B191) &lt;=6,WEEKDAY(B191) &gt;1),1,0)</f>
        <v>1</v>
      </c>
      <c r="D191" s="19" t="n">
        <f aca="false">IF(ISNA(VLOOKUP(B191,$X$9:$AA$56,4,FALSE())),0,1)</f>
        <v>0</v>
      </c>
      <c r="E191" s="24" t="n">
        <f aca="false">C191*(1-D191)</f>
        <v>1</v>
      </c>
      <c r="F191" s="24" t="n">
        <f aca="false">$C$7*E191</f>
        <v>8</v>
      </c>
      <c r="G191" s="37" t="n">
        <v>0</v>
      </c>
      <c r="H191" s="19" t="n">
        <f aca="false">E191*(1-G191)*F191</f>
        <v>8</v>
      </c>
      <c r="I191" s="26" t="n">
        <f aca="false">H191+I190</f>
        <v>920</v>
      </c>
      <c r="J191" s="54" t="n">
        <f aca="false">($I$374-$H$374)/12</f>
        <v>17</v>
      </c>
      <c r="K191" s="26" t="n">
        <f aca="false">H191+J191+K190</f>
        <v>1022</v>
      </c>
      <c r="L191" s="37" t="n">
        <v>0</v>
      </c>
      <c r="M191" s="38"/>
      <c r="N191" s="39" t="n">
        <f aca="false">IF(A191=1,(F191*(1-L191)+M191),H191)</f>
        <v>8</v>
      </c>
      <c r="O191" s="49"/>
      <c r="P191" s="41" t="n">
        <f aca="false">N191+P190</f>
        <v>1017</v>
      </c>
      <c r="Q191" s="39" t="n">
        <f aca="false">K191-P191</f>
        <v>5</v>
      </c>
      <c r="R191" s="42"/>
      <c r="S191" s="50" t="n">
        <f aca="false">G191+S190</f>
        <v>8</v>
      </c>
      <c r="T191" s="23" t="n">
        <f aca="false">IF(A191=1,L191,G191)</f>
        <v>0</v>
      </c>
      <c r="U191" s="24" t="n">
        <f aca="false">T191+U190</f>
        <v>7</v>
      </c>
      <c r="V191" s="23" t="n">
        <f aca="false">S191-U191</f>
        <v>1</v>
      </c>
    </row>
    <row r="192" customFormat="false" ht="17.7" hidden="false" customHeight="false" outlineLevel="0" collapsed="false">
      <c r="A192" s="47"/>
      <c r="B192" s="48" t="n">
        <f aca="false">B191+1</f>
        <v>44470</v>
      </c>
      <c r="C192" s="24" t="n">
        <f aca="false">IF(AND(WEEKDAY(B192) &lt;=6,WEEKDAY(B192) &gt;1),1,0)</f>
        <v>1</v>
      </c>
      <c r="D192" s="19" t="n">
        <f aca="false">IF(ISNA(VLOOKUP(B192,$X$9:$AA$56,4,FALSE())),0,1)</f>
        <v>0</v>
      </c>
      <c r="E192" s="24" t="n">
        <f aca="false">C192*(1-D192)</f>
        <v>1</v>
      </c>
      <c r="F192" s="24" t="n">
        <f aca="false">$C$7*E192</f>
        <v>8</v>
      </c>
      <c r="G192" s="37" t="n">
        <v>0</v>
      </c>
      <c r="H192" s="19" t="n">
        <f aca="false">E192*(1-G192)*F192</f>
        <v>8</v>
      </c>
      <c r="I192" s="26" t="n">
        <f aca="false">H192+I191</f>
        <v>928</v>
      </c>
      <c r="J192" s="37"/>
      <c r="K192" s="26" t="n">
        <f aca="false">H192+J192+K191</f>
        <v>1030</v>
      </c>
      <c r="L192" s="37" t="n">
        <v>0</v>
      </c>
      <c r="M192" s="38"/>
      <c r="N192" s="39" t="n">
        <f aca="false">IF(A192=1,(F192*(1-L192)+M192),H192)</f>
        <v>8</v>
      </c>
      <c r="O192" s="49"/>
      <c r="P192" s="41" t="n">
        <f aca="false">N192+P191</f>
        <v>1025</v>
      </c>
      <c r="Q192" s="39" t="n">
        <f aca="false">K192-P192</f>
        <v>5</v>
      </c>
      <c r="R192" s="55"/>
      <c r="S192" s="50" t="n">
        <f aca="false">G192+S191</f>
        <v>8</v>
      </c>
      <c r="T192" s="23" t="n">
        <f aca="false">IF(A192=1,L192,G192)</f>
        <v>0</v>
      </c>
      <c r="U192" s="24" t="n">
        <f aca="false">T192+U191</f>
        <v>7</v>
      </c>
      <c r="V192" s="23" t="n">
        <f aca="false">S192-U192</f>
        <v>1</v>
      </c>
    </row>
    <row r="193" customFormat="false" ht="17.7" hidden="false" customHeight="false" outlineLevel="0" collapsed="false">
      <c r="A193" s="47"/>
      <c r="B193" s="48" t="n">
        <f aca="false">B192+1</f>
        <v>44471</v>
      </c>
      <c r="C193" s="24" t="n">
        <f aca="false">IF(AND(WEEKDAY(B193) &lt;=6,WEEKDAY(B193) &gt;1),1,0)</f>
        <v>0</v>
      </c>
      <c r="D193" s="19" t="n">
        <f aca="false">IF(ISNA(VLOOKUP(B193,$X$9:$AA$56,4,FALSE())),0,1)</f>
        <v>0</v>
      </c>
      <c r="E193" s="24" t="n">
        <f aca="false">C193*(1-D193)</f>
        <v>0</v>
      </c>
      <c r="F193" s="24" t="n">
        <f aca="false">$C$7*E193</f>
        <v>0</v>
      </c>
      <c r="G193" s="37" t="n">
        <v>0</v>
      </c>
      <c r="H193" s="19" t="n">
        <f aca="false">E193*(1-G193)*F193</f>
        <v>0</v>
      </c>
      <c r="I193" s="26" t="n">
        <f aca="false">H193+I192</f>
        <v>928</v>
      </c>
      <c r="J193" s="37"/>
      <c r="K193" s="26" t="n">
        <f aca="false">H193+J193+K192</f>
        <v>1030</v>
      </c>
      <c r="L193" s="37" t="n">
        <v>0</v>
      </c>
      <c r="M193" s="38"/>
      <c r="N193" s="39" t="n">
        <f aca="false">IF(A193=1,(F193*(1-L193)+M193),H193)</f>
        <v>0</v>
      </c>
      <c r="O193" s="49"/>
      <c r="P193" s="41" t="n">
        <f aca="false">N193+P192</f>
        <v>1025</v>
      </c>
      <c r="Q193" s="39" t="n">
        <f aca="false">K193-P193</f>
        <v>5</v>
      </c>
      <c r="R193" s="42"/>
      <c r="S193" s="50" t="n">
        <f aca="false">G193+S192</f>
        <v>8</v>
      </c>
      <c r="T193" s="23" t="n">
        <f aca="false">IF(A193=1,L193,G193)</f>
        <v>0</v>
      </c>
      <c r="U193" s="24" t="n">
        <f aca="false">T193+U192</f>
        <v>7</v>
      </c>
      <c r="V193" s="23" t="n">
        <f aca="false">S193-U193</f>
        <v>1</v>
      </c>
    </row>
    <row r="194" customFormat="false" ht="17.7" hidden="false" customHeight="false" outlineLevel="0" collapsed="false">
      <c r="A194" s="47"/>
      <c r="B194" s="48" t="n">
        <f aca="false">B193+1</f>
        <v>44472</v>
      </c>
      <c r="C194" s="24" t="n">
        <f aca="false">IF(AND(WEEKDAY(B194) &lt;=6,WEEKDAY(B194) &gt;1),1,0)</f>
        <v>0</v>
      </c>
      <c r="D194" s="19" t="n">
        <f aca="false">IF(ISNA(VLOOKUP(B194,$X$9:$AA$56,4,FALSE())),0,1)</f>
        <v>0</v>
      </c>
      <c r="E194" s="24" t="n">
        <f aca="false">C194*(1-D194)</f>
        <v>0</v>
      </c>
      <c r="F194" s="24" t="n">
        <f aca="false">$C$7*E194</f>
        <v>0</v>
      </c>
      <c r="G194" s="37" t="n">
        <v>0</v>
      </c>
      <c r="H194" s="19" t="n">
        <f aca="false">E194*(1-G194)*F194</f>
        <v>0</v>
      </c>
      <c r="I194" s="26" t="n">
        <f aca="false">H194+I193</f>
        <v>928</v>
      </c>
      <c r="J194" s="37"/>
      <c r="K194" s="26" t="n">
        <f aca="false">H194+J194+K193</f>
        <v>1030</v>
      </c>
      <c r="L194" s="37" t="n">
        <v>0</v>
      </c>
      <c r="M194" s="38"/>
      <c r="N194" s="39" t="n">
        <f aca="false">IF(A194=1,(F194*(1-L194)+M194),H194)</f>
        <v>0</v>
      </c>
      <c r="O194" s="49"/>
      <c r="P194" s="41" t="n">
        <f aca="false">N194+P193</f>
        <v>1025</v>
      </c>
      <c r="Q194" s="39" t="n">
        <f aca="false">K194-P194</f>
        <v>5</v>
      </c>
      <c r="R194" s="42"/>
      <c r="S194" s="50" t="n">
        <f aca="false">G194+S193</f>
        <v>8</v>
      </c>
      <c r="T194" s="23" t="n">
        <f aca="false">IF(A194=1,L194,G194)</f>
        <v>0</v>
      </c>
      <c r="U194" s="24" t="n">
        <f aca="false">T194+U193</f>
        <v>7</v>
      </c>
      <c r="V194" s="23" t="n">
        <f aca="false">S194-U194</f>
        <v>1</v>
      </c>
    </row>
    <row r="195" customFormat="false" ht="17.7" hidden="false" customHeight="false" outlineLevel="0" collapsed="false">
      <c r="A195" s="47"/>
      <c r="B195" s="48" t="n">
        <f aca="false">B194+1</f>
        <v>44473</v>
      </c>
      <c r="C195" s="24" t="n">
        <f aca="false">IF(AND(WEEKDAY(B195) &lt;=6,WEEKDAY(B195) &gt;1),1,0)</f>
        <v>1</v>
      </c>
      <c r="D195" s="19" t="n">
        <f aca="false">IF(ISNA(VLOOKUP(B195,$X$9:$AA$56,4,FALSE())),0,1)</f>
        <v>0</v>
      </c>
      <c r="E195" s="24" t="n">
        <f aca="false">C195*(1-D195)</f>
        <v>1</v>
      </c>
      <c r="F195" s="24" t="n">
        <f aca="false">$C$7*E195</f>
        <v>8</v>
      </c>
      <c r="G195" s="37" t="n">
        <v>0</v>
      </c>
      <c r="H195" s="19" t="n">
        <f aca="false">E195*(1-G195)*F195</f>
        <v>8</v>
      </c>
      <c r="I195" s="26" t="n">
        <f aca="false">H195+I194</f>
        <v>936</v>
      </c>
      <c r="J195" s="37"/>
      <c r="K195" s="26" t="n">
        <f aca="false">H195+J195+K194</f>
        <v>1038</v>
      </c>
      <c r="L195" s="37" t="n">
        <v>0</v>
      </c>
      <c r="M195" s="38"/>
      <c r="N195" s="39" t="n">
        <f aca="false">IF(A195=1,(F195*(1-L195)+M195),H195)</f>
        <v>8</v>
      </c>
      <c r="O195" s="49"/>
      <c r="P195" s="41" t="n">
        <f aca="false">N195+P194</f>
        <v>1033</v>
      </c>
      <c r="Q195" s="39" t="n">
        <f aca="false">K195-P195</f>
        <v>5</v>
      </c>
      <c r="R195" s="42"/>
      <c r="S195" s="50" t="n">
        <f aca="false">G195+S194</f>
        <v>8</v>
      </c>
      <c r="T195" s="23" t="n">
        <f aca="false">IF(A195=1,L195,G195)</f>
        <v>0</v>
      </c>
      <c r="U195" s="24" t="n">
        <f aca="false">T195+U194</f>
        <v>7</v>
      </c>
      <c r="V195" s="23" t="n">
        <f aca="false">S195-U195</f>
        <v>1</v>
      </c>
    </row>
    <row r="196" customFormat="false" ht="17.7" hidden="false" customHeight="false" outlineLevel="0" collapsed="false">
      <c r="A196" s="47"/>
      <c r="B196" s="48" t="n">
        <f aca="false">B195+1</f>
        <v>44474</v>
      </c>
      <c r="C196" s="24" t="n">
        <f aca="false">IF(AND(WEEKDAY(B196) &lt;=6,WEEKDAY(B196) &gt;1),1,0)</f>
        <v>1</v>
      </c>
      <c r="D196" s="19" t="n">
        <f aca="false">IF(ISNA(VLOOKUP(B196,$X$9:$AA$56,4,FALSE())),0,1)</f>
        <v>0</v>
      </c>
      <c r="E196" s="24" t="n">
        <f aca="false">C196*(1-D196)</f>
        <v>1</v>
      </c>
      <c r="F196" s="24" t="n">
        <f aca="false">$C$7*E196</f>
        <v>8</v>
      </c>
      <c r="G196" s="37" t="n">
        <v>0</v>
      </c>
      <c r="H196" s="19" t="n">
        <f aca="false">E196*(1-G196)*F196</f>
        <v>8</v>
      </c>
      <c r="I196" s="26" t="n">
        <f aca="false">H196+I195</f>
        <v>944</v>
      </c>
      <c r="J196" s="37"/>
      <c r="K196" s="26" t="n">
        <f aca="false">H196+J196+K195</f>
        <v>1046</v>
      </c>
      <c r="L196" s="37" t="n">
        <v>0</v>
      </c>
      <c r="M196" s="38"/>
      <c r="N196" s="39" t="n">
        <f aca="false">IF(A196=1,(F196*(1-L196)+M196),H196)</f>
        <v>8</v>
      </c>
      <c r="O196" s="49"/>
      <c r="P196" s="41" t="n">
        <f aca="false">N196+P195</f>
        <v>1041</v>
      </c>
      <c r="Q196" s="39" t="n">
        <f aca="false">K196-P196</f>
        <v>5</v>
      </c>
      <c r="R196" s="42"/>
      <c r="S196" s="50" t="n">
        <f aca="false">G196+S195</f>
        <v>8</v>
      </c>
      <c r="T196" s="23" t="n">
        <f aca="false">IF(A196=1,L196,G196)</f>
        <v>0</v>
      </c>
      <c r="U196" s="24" t="n">
        <f aca="false">T196+U195</f>
        <v>7</v>
      </c>
      <c r="V196" s="23" t="n">
        <f aca="false">S196-U196</f>
        <v>1</v>
      </c>
    </row>
    <row r="197" customFormat="false" ht="17.7" hidden="false" customHeight="false" outlineLevel="0" collapsed="false">
      <c r="A197" s="47"/>
      <c r="B197" s="48" t="n">
        <f aca="false">B196+1</f>
        <v>44475</v>
      </c>
      <c r="C197" s="24" t="n">
        <f aca="false">IF(AND(WEEKDAY(B197) &lt;=6,WEEKDAY(B197) &gt;1),1,0)</f>
        <v>1</v>
      </c>
      <c r="D197" s="19" t="n">
        <f aca="false">IF(ISNA(VLOOKUP(B197,$X$9:$AA$56,4,FALSE())),0,1)</f>
        <v>0</v>
      </c>
      <c r="E197" s="24" t="n">
        <f aca="false">C197*(1-D197)</f>
        <v>1</v>
      </c>
      <c r="F197" s="24" t="n">
        <f aca="false">$C$7*E197</f>
        <v>8</v>
      </c>
      <c r="G197" s="37" t="n">
        <v>0</v>
      </c>
      <c r="H197" s="19" t="n">
        <f aca="false">E197*(1-G197)*F197</f>
        <v>8</v>
      </c>
      <c r="I197" s="26" t="n">
        <f aca="false">H197+I196</f>
        <v>952</v>
      </c>
      <c r="J197" s="37"/>
      <c r="K197" s="26" t="n">
        <f aca="false">H197+J197+K196</f>
        <v>1054</v>
      </c>
      <c r="L197" s="37" t="n">
        <v>0</v>
      </c>
      <c r="M197" s="38"/>
      <c r="N197" s="39" t="n">
        <f aca="false">IF(A197=1,(F197*(1-L197)+M197),H197)</f>
        <v>8</v>
      </c>
      <c r="O197" s="49"/>
      <c r="P197" s="41" t="n">
        <f aca="false">N197+P196</f>
        <v>1049</v>
      </c>
      <c r="Q197" s="39" t="n">
        <f aca="false">K197-P197</f>
        <v>5</v>
      </c>
      <c r="R197" s="42"/>
      <c r="S197" s="50" t="n">
        <f aca="false">G197+S196</f>
        <v>8</v>
      </c>
      <c r="T197" s="23" t="n">
        <f aca="false">IF(A197=1,L197,G197)</f>
        <v>0</v>
      </c>
      <c r="U197" s="24" t="n">
        <f aca="false">T197+U196</f>
        <v>7</v>
      </c>
      <c r="V197" s="23" t="n">
        <f aca="false">S197-U197</f>
        <v>1</v>
      </c>
    </row>
    <row r="198" customFormat="false" ht="17.7" hidden="false" customHeight="false" outlineLevel="0" collapsed="false">
      <c r="A198" s="47"/>
      <c r="B198" s="48" t="n">
        <f aca="false">B197+1</f>
        <v>44476</v>
      </c>
      <c r="C198" s="24" t="n">
        <f aca="false">IF(AND(WEEKDAY(B198) &lt;=6,WEEKDAY(B198) &gt;1),1,0)</f>
        <v>1</v>
      </c>
      <c r="D198" s="19" t="n">
        <f aca="false">IF(ISNA(VLOOKUP(B198,$X$9:$AA$56,4,FALSE())),0,1)</f>
        <v>0</v>
      </c>
      <c r="E198" s="24" t="n">
        <f aca="false">C198*(1-D198)</f>
        <v>1</v>
      </c>
      <c r="F198" s="24" t="n">
        <f aca="false">$C$7*E198</f>
        <v>8</v>
      </c>
      <c r="G198" s="37" t="n">
        <v>0</v>
      </c>
      <c r="H198" s="19" t="n">
        <f aca="false">E198*(1-G198)*F198</f>
        <v>8</v>
      </c>
      <c r="I198" s="26" t="n">
        <f aca="false">H198+I197</f>
        <v>960</v>
      </c>
      <c r="J198" s="37"/>
      <c r="K198" s="26" t="n">
        <f aca="false">H198+J198+K197</f>
        <v>1062</v>
      </c>
      <c r="L198" s="37" t="n">
        <v>0</v>
      </c>
      <c r="M198" s="38"/>
      <c r="N198" s="39" t="n">
        <f aca="false">IF(A198=1,(F198*(1-L198)+M198),H198)</f>
        <v>8</v>
      </c>
      <c r="O198" s="49"/>
      <c r="P198" s="41" t="n">
        <f aca="false">N198+P197</f>
        <v>1057</v>
      </c>
      <c r="Q198" s="39" t="n">
        <f aca="false">K198-P198</f>
        <v>5</v>
      </c>
      <c r="R198" s="42"/>
      <c r="S198" s="50" t="n">
        <f aca="false">G198+S197</f>
        <v>8</v>
      </c>
      <c r="T198" s="23" t="n">
        <f aca="false">IF(A198=1,L198,G198)</f>
        <v>0</v>
      </c>
      <c r="U198" s="24" t="n">
        <f aca="false">T198+U197</f>
        <v>7</v>
      </c>
      <c r="V198" s="23" t="n">
        <f aca="false">S198-U198</f>
        <v>1</v>
      </c>
    </row>
    <row r="199" customFormat="false" ht="17.7" hidden="false" customHeight="false" outlineLevel="0" collapsed="false">
      <c r="A199" s="47"/>
      <c r="B199" s="48" t="n">
        <f aca="false">B198+1</f>
        <v>44477</v>
      </c>
      <c r="C199" s="24" t="n">
        <f aca="false">IF(AND(WEEKDAY(B199) &lt;=6,WEEKDAY(B199) &gt;1),1,0)</f>
        <v>1</v>
      </c>
      <c r="D199" s="19" t="n">
        <f aca="false">IF(ISNA(VLOOKUP(B199,$X$9:$AA$56,4,FALSE())),0,1)</f>
        <v>0</v>
      </c>
      <c r="E199" s="24" t="n">
        <f aca="false">C199*(1-D199)</f>
        <v>1</v>
      </c>
      <c r="F199" s="24" t="n">
        <f aca="false">$C$7*E199</f>
        <v>8</v>
      </c>
      <c r="G199" s="37" t="n">
        <v>0</v>
      </c>
      <c r="H199" s="19" t="n">
        <f aca="false">E199*(1-G199)*F199</f>
        <v>8</v>
      </c>
      <c r="I199" s="26" t="n">
        <f aca="false">H199+I198</f>
        <v>968</v>
      </c>
      <c r="J199" s="37"/>
      <c r="K199" s="26" t="n">
        <f aca="false">H199+J199+K198</f>
        <v>1070</v>
      </c>
      <c r="L199" s="37" t="n">
        <v>0</v>
      </c>
      <c r="M199" s="38"/>
      <c r="N199" s="39" t="n">
        <f aca="false">IF(A199=1,(F199*(1-L199)+M199),H199)</f>
        <v>8</v>
      </c>
      <c r="O199" s="49"/>
      <c r="P199" s="41" t="n">
        <f aca="false">N199+P198</f>
        <v>1065</v>
      </c>
      <c r="Q199" s="39" t="n">
        <f aca="false">K199-P199</f>
        <v>5</v>
      </c>
      <c r="R199" s="42"/>
      <c r="S199" s="50" t="n">
        <f aca="false">G199+S198</f>
        <v>8</v>
      </c>
      <c r="T199" s="23" t="n">
        <f aca="false">IF(A199=1,L199,G199)</f>
        <v>0</v>
      </c>
      <c r="U199" s="24" t="n">
        <f aca="false">T199+U198</f>
        <v>7</v>
      </c>
      <c r="V199" s="23" t="n">
        <f aca="false">S199-U199</f>
        <v>1</v>
      </c>
    </row>
    <row r="200" customFormat="false" ht="17.7" hidden="false" customHeight="false" outlineLevel="0" collapsed="false">
      <c r="A200" s="47"/>
      <c r="B200" s="48" t="n">
        <f aca="false">B199+1</f>
        <v>44478</v>
      </c>
      <c r="C200" s="24" t="n">
        <f aca="false">IF(AND(WEEKDAY(B200) &lt;=6,WEEKDAY(B200) &gt;1),1,0)</f>
        <v>0</v>
      </c>
      <c r="D200" s="19" t="n">
        <f aca="false">IF(ISNA(VLOOKUP(B200,$X$9:$AA$56,4,FALSE())),0,1)</f>
        <v>0</v>
      </c>
      <c r="E200" s="24" t="n">
        <f aca="false">C200*(1-D200)</f>
        <v>0</v>
      </c>
      <c r="F200" s="24" t="n">
        <f aca="false">$C$7*E200</f>
        <v>0</v>
      </c>
      <c r="G200" s="37" t="n">
        <v>0</v>
      </c>
      <c r="H200" s="19" t="n">
        <f aca="false">E200*(1-G200)*F200</f>
        <v>0</v>
      </c>
      <c r="I200" s="26" t="n">
        <f aca="false">H200+I199</f>
        <v>968</v>
      </c>
      <c r="J200" s="37"/>
      <c r="K200" s="26" t="n">
        <f aca="false">H200+J200+K199</f>
        <v>1070</v>
      </c>
      <c r="L200" s="37" t="n">
        <v>0</v>
      </c>
      <c r="M200" s="38"/>
      <c r="N200" s="39" t="n">
        <f aca="false">IF(A200=1,(F200*(1-L200)+M200),H200)</f>
        <v>0</v>
      </c>
      <c r="O200" s="49"/>
      <c r="P200" s="41" t="n">
        <f aca="false">N200+P199</f>
        <v>1065</v>
      </c>
      <c r="Q200" s="39" t="n">
        <f aca="false">K200-P200</f>
        <v>5</v>
      </c>
      <c r="R200" s="42"/>
      <c r="S200" s="50" t="n">
        <f aca="false">G200+S199</f>
        <v>8</v>
      </c>
      <c r="T200" s="23" t="n">
        <f aca="false">IF(A200=1,L200,G200)</f>
        <v>0</v>
      </c>
      <c r="U200" s="24" t="n">
        <f aca="false">T200+U199</f>
        <v>7</v>
      </c>
      <c r="V200" s="23" t="n">
        <f aca="false">S200-U200</f>
        <v>1</v>
      </c>
    </row>
    <row r="201" customFormat="false" ht="17.7" hidden="false" customHeight="false" outlineLevel="0" collapsed="false">
      <c r="A201" s="47"/>
      <c r="B201" s="48" t="n">
        <f aca="false">B200+1</f>
        <v>44479</v>
      </c>
      <c r="C201" s="24" t="n">
        <f aca="false">IF(AND(WEEKDAY(B201) &lt;=6,WEEKDAY(B201) &gt;1),1,0)</f>
        <v>0</v>
      </c>
      <c r="D201" s="19" t="n">
        <f aca="false">IF(ISNA(VLOOKUP(B201,$X$9:$AA$56,4,FALSE())),0,1)</f>
        <v>0</v>
      </c>
      <c r="E201" s="24" t="n">
        <f aca="false">C201*(1-D201)</f>
        <v>0</v>
      </c>
      <c r="F201" s="24" t="n">
        <f aca="false">$C$7*E201</f>
        <v>0</v>
      </c>
      <c r="G201" s="37" t="n">
        <v>0</v>
      </c>
      <c r="H201" s="19" t="n">
        <f aca="false">E201*(1-G201)*F201</f>
        <v>0</v>
      </c>
      <c r="I201" s="26" t="n">
        <f aca="false">H201+I200</f>
        <v>968</v>
      </c>
      <c r="J201" s="37"/>
      <c r="K201" s="26" t="n">
        <f aca="false">H201+J201+K200</f>
        <v>1070</v>
      </c>
      <c r="L201" s="37" t="n">
        <v>0</v>
      </c>
      <c r="M201" s="38"/>
      <c r="N201" s="39" t="n">
        <f aca="false">IF(A201=1,(F201*(1-L201)+M201),H201)</f>
        <v>0</v>
      </c>
      <c r="O201" s="49"/>
      <c r="P201" s="41" t="n">
        <f aca="false">N201+P200</f>
        <v>1065</v>
      </c>
      <c r="Q201" s="39" t="n">
        <f aca="false">K201-P201</f>
        <v>5</v>
      </c>
      <c r="R201" s="42"/>
      <c r="S201" s="50" t="n">
        <f aca="false">G201+S200</f>
        <v>8</v>
      </c>
      <c r="T201" s="23" t="n">
        <f aca="false">IF(A201=1,L201,G201)</f>
        <v>0</v>
      </c>
      <c r="U201" s="24" t="n">
        <f aca="false">T201+U200</f>
        <v>7</v>
      </c>
      <c r="V201" s="23" t="n">
        <f aca="false">S201-U201</f>
        <v>1</v>
      </c>
    </row>
    <row r="202" customFormat="false" ht="17.7" hidden="false" customHeight="false" outlineLevel="0" collapsed="false">
      <c r="A202" s="47"/>
      <c r="B202" s="48" t="n">
        <f aca="false">B201+1</f>
        <v>44480</v>
      </c>
      <c r="C202" s="24" t="n">
        <f aca="false">IF(AND(WEEKDAY(B202) &lt;=6,WEEKDAY(B202) &gt;1),1,0)</f>
        <v>1</v>
      </c>
      <c r="D202" s="19" t="n">
        <f aca="false">IF(ISNA(VLOOKUP(B202,$X$9:$AA$56,4,FALSE())),0,1)</f>
        <v>1</v>
      </c>
      <c r="E202" s="24" t="n">
        <f aca="false">C202*(1-D202)</f>
        <v>0</v>
      </c>
      <c r="F202" s="24" t="n">
        <f aca="false">$C$7*E202</f>
        <v>0</v>
      </c>
      <c r="G202" s="37" t="n">
        <v>0</v>
      </c>
      <c r="H202" s="19" t="n">
        <f aca="false">E202*(1-G202)*F202</f>
        <v>0</v>
      </c>
      <c r="I202" s="26" t="n">
        <f aca="false">H202+I201</f>
        <v>968</v>
      </c>
      <c r="J202" s="37"/>
      <c r="K202" s="26" t="n">
        <f aca="false">H202+J202+K201</f>
        <v>1070</v>
      </c>
      <c r="L202" s="37" t="n">
        <v>0</v>
      </c>
      <c r="M202" s="38"/>
      <c r="N202" s="39" t="n">
        <f aca="false">IF(A202=1,(F202*(1-L202)+M202),H202)</f>
        <v>0</v>
      </c>
      <c r="O202" s="49"/>
      <c r="P202" s="41" t="n">
        <f aca="false">N202+P201</f>
        <v>1065</v>
      </c>
      <c r="Q202" s="39" t="n">
        <f aca="false">K202-P202</f>
        <v>5</v>
      </c>
      <c r="R202" s="42"/>
      <c r="S202" s="50" t="n">
        <f aca="false">G202+S201</f>
        <v>8</v>
      </c>
      <c r="T202" s="23" t="n">
        <f aca="false">IF(A202=1,L202,G202)</f>
        <v>0</v>
      </c>
      <c r="U202" s="24" t="n">
        <f aca="false">T202+U201</f>
        <v>7</v>
      </c>
      <c r="V202" s="23" t="n">
        <f aca="false">S202-U202</f>
        <v>1</v>
      </c>
    </row>
    <row r="203" customFormat="false" ht="17.7" hidden="false" customHeight="false" outlineLevel="0" collapsed="false">
      <c r="A203" s="47"/>
      <c r="B203" s="48" t="n">
        <f aca="false">B202+1</f>
        <v>44481</v>
      </c>
      <c r="C203" s="24" t="n">
        <f aca="false">IF(AND(WEEKDAY(B203) &lt;=6,WEEKDAY(B203) &gt;1),1,0)</f>
        <v>1</v>
      </c>
      <c r="D203" s="19" t="n">
        <f aca="false">IF(ISNA(VLOOKUP(B203,$X$9:$AA$56,4,FALSE())),0,1)</f>
        <v>0</v>
      </c>
      <c r="E203" s="24" t="n">
        <f aca="false">C203*(1-D203)</f>
        <v>1</v>
      </c>
      <c r="F203" s="24" t="n">
        <f aca="false">$C$7*E203</f>
        <v>8</v>
      </c>
      <c r="G203" s="37" t="n">
        <v>0</v>
      </c>
      <c r="H203" s="19" t="n">
        <f aca="false">E203*(1-G203)*F203</f>
        <v>8</v>
      </c>
      <c r="I203" s="26" t="n">
        <f aca="false">H203+I202</f>
        <v>976</v>
      </c>
      <c r="J203" s="37"/>
      <c r="K203" s="26" t="n">
        <f aca="false">H203+J203+K202</f>
        <v>1078</v>
      </c>
      <c r="L203" s="37" t="n">
        <v>0</v>
      </c>
      <c r="M203" s="38"/>
      <c r="N203" s="39" t="n">
        <f aca="false">IF(A203=1,(F203*(1-L203)+M203),H203)</f>
        <v>8</v>
      </c>
      <c r="O203" s="49"/>
      <c r="P203" s="41" t="n">
        <f aca="false">N203+P202</f>
        <v>1073</v>
      </c>
      <c r="Q203" s="39" t="n">
        <f aca="false">K203-P203</f>
        <v>5</v>
      </c>
      <c r="R203" s="42"/>
      <c r="S203" s="50" t="n">
        <f aca="false">G203+S202</f>
        <v>8</v>
      </c>
      <c r="T203" s="23" t="n">
        <f aca="false">IF(A203=1,L203,G203)</f>
        <v>0</v>
      </c>
      <c r="U203" s="24" t="n">
        <f aca="false">T203+U202</f>
        <v>7</v>
      </c>
      <c r="V203" s="23" t="n">
        <f aca="false">S203-U203</f>
        <v>1</v>
      </c>
    </row>
    <row r="204" customFormat="false" ht="17.7" hidden="false" customHeight="false" outlineLevel="0" collapsed="false">
      <c r="A204" s="47"/>
      <c r="B204" s="48" t="n">
        <f aca="false">B203+1</f>
        <v>44482</v>
      </c>
      <c r="C204" s="24" t="n">
        <f aca="false">IF(AND(WEEKDAY(B204) &lt;=6,WEEKDAY(B204) &gt;1),1,0)</f>
        <v>1</v>
      </c>
      <c r="D204" s="19" t="n">
        <f aca="false">IF(ISNA(VLOOKUP(B204,$X$9:$AA$56,4,FALSE())),0,1)</f>
        <v>0</v>
      </c>
      <c r="E204" s="24" t="n">
        <f aca="false">C204*(1-D204)</f>
        <v>1</v>
      </c>
      <c r="F204" s="24" t="n">
        <f aca="false">$C$7*E204</f>
        <v>8</v>
      </c>
      <c r="G204" s="37" t="n">
        <v>0</v>
      </c>
      <c r="H204" s="19" t="n">
        <f aca="false">E204*(1-G204)*F204</f>
        <v>8</v>
      </c>
      <c r="I204" s="26" t="n">
        <f aca="false">H204+I203</f>
        <v>984</v>
      </c>
      <c r="J204" s="37"/>
      <c r="K204" s="26" t="n">
        <f aca="false">H204+J204+K203</f>
        <v>1086</v>
      </c>
      <c r="L204" s="37" t="n">
        <v>0</v>
      </c>
      <c r="M204" s="38"/>
      <c r="N204" s="39" t="n">
        <f aca="false">IF(A204=1,(F204*(1-L204)+M204),H204)</f>
        <v>8</v>
      </c>
      <c r="O204" s="49"/>
      <c r="P204" s="41" t="n">
        <f aca="false">N204+P203</f>
        <v>1081</v>
      </c>
      <c r="Q204" s="39" t="n">
        <f aca="false">K204-P204</f>
        <v>5</v>
      </c>
      <c r="R204" s="42"/>
      <c r="S204" s="50" t="n">
        <f aca="false">G204+S203</f>
        <v>8</v>
      </c>
      <c r="T204" s="23" t="n">
        <f aca="false">IF(A204=1,L204,G204)</f>
        <v>0</v>
      </c>
      <c r="U204" s="24" t="n">
        <f aca="false">T204+U203</f>
        <v>7</v>
      </c>
      <c r="V204" s="23" t="n">
        <f aca="false">S204-U204</f>
        <v>1</v>
      </c>
    </row>
    <row r="205" customFormat="false" ht="17.7" hidden="false" customHeight="false" outlineLevel="0" collapsed="false">
      <c r="A205" s="47"/>
      <c r="B205" s="48" t="n">
        <f aca="false">B204+1</f>
        <v>44483</v>
      </c>
      <c r="C205" s="24" t="n">
        <f aca="false">IF(AND(WEEKDAY(B205) &lt;=6,WEEKDAY(B205) &gt;1),1,0)</f>
        <v>1</v>
      </c>
      <c r="D205" s="19" t="n">
        <f aca="false">IF(ISNA(VLOOKUP(B205,$X$9:$AA$56,4,FALSE())),0,1)</f>
        <v>0</v>
      </c>
      <c r="E205" s="24" t="n">
        <f aca="false">C205*(1-D205)</f>
        <v>1</v>
      </c>
      <c r="F205" s="24" t="n">
        <f aca="false">$C$7*E205</f>
        <v>8</v>
      </c>
      <c r="G205" s="37" t="n">
        <v>0</v>
      </c>
      <c r="H205" s="19" t="n">
        <f aca="false">E205*(1-G205)*F205</f>
        <v>8</v>
      </c>
      <c r="I205" s="26" t="n">
        <f aca="false">H205+I204</f>
        <v>992</v>
      </c>
      <c r="J205" s="37"/>
      <c r="K205" s="26" t="n">
        <f aca="false">H205+J205+K204</f>
        <v>1094</v>
      </c>
      <c r="L205" s="37" t="n">
        <v>0</v>
      </c>
      <c r="M205" s="38"/>
      <c r="N205" s="39" t="n">
        <f aca="false">IF(A205=1,(F205*(1-L205)+M205),H205)</f>
        <v>8</v>
      </c>
      <c r="O205" s="49"/>
      <c r="P205" s="41" t="n">
        <f aca="false">N205+P204</f>
        <v>1089</v>
      </c>
      <c r="Q205" s="39" t="n">
        <f aca="false">K205-P205</f>
        <v>5</v>
      </c>
      <c r="R205" s="42"/>
      <c r="S205" s="50" t="n">
        <f aca="false">G205+S204</f>
        <v>8</v>
      </c>
      <c r="T205" s="23" t="n">
        <f aca="false">IF(A205=1,L205,G205)</f>
        <v>0</v>
      </c>
      <c r="U205" s="24" t="n">
        <f aca="false">T205+U204</f>
        <v>7</v>
      </c>
      <c r="V205" s="23" t="n">
        <f aca="false">S205-U205</f>
        <v>1</v>
      </c>
    </row>
    <row r="206" customFormat="false" ht="17.7" hidden="false" customHeight="false" outlineLevel="0" collapsed="false">
      <c r="A206" s="47"/>
      <c r="B206" s="48" t="n">
        <f aca="false">B205+1</f>
        <v>44484</v>
      </c>
      <c r="C206" s="24" t="n">
        <f aca="false">IF(AND(WEEKDAY(B206) &lt;=6,WEEKDAY(B206) &gt;1),1,0)</f>
        <v>1</v>
      </c>
      <c r="D206" s="19" t="n">
        <f aca="false">IF(ISNA(VLOOKUP(B206,$X$9:$AA$56,4,FALSE())),0,1)</f>
        <v>0</v>
      </c>
      <c r="E206" s="24" t="n">
        <f aca="false">C206*(1-D206)</f>
        <v>1</v>
      </c>
      <c r="F206" s="24" t="n">
        <f aca="false">$C$7*E206</f>
        <v>8</v>
      </c>
      <c r="G206" s="37" t="n">
        <v>0</v>
      </c>
      <c r="H206" s="19" t="n">
        <f aca="false">E206*(1-G206)*F206</f>
        <v>8</v>
      </c>
      <c r="I206" s="26" t="n">
        <f aca="false">H206+I205</f>
        <v>1000</v>
      </c>
      <c r="J206" s="37"/>
      <c r="K206" s="26" t="n">
        <f aca="false">H206+J206+K205</f>
        <v>1102</v>
      </c>
      <c r="L206" s="37" t="n">
        <v>0</v>
      </c>
      <c r="M206" s="38"/>
      <c r="N206" s="39" t="n">
        <f aca="false">IF(A206=1,(F206*(1-L206)+M206),H206)</f>
        <v>8</v>
      </c>
      <c r="O206" s="49"/>
      <c r="P206" s="41" t="n">
        <f aca="false">N206+P205</f>
        <v>1097</v>
      </c>
      <c r="Q206" s="39" t="n">
        <f aca="false">K206-P206</f>
        <v>5</v>
      </c>
      <c r="R206" s="42"/>
      <c r="S206" s="50" t="n">
        <f aca="false">G206+S205</f>
        <v>8</v>
      </c>
      <c r="T206" s="23" t="n">
        <f aca="false">IF(A206=1,L206,G206)</f>
        <v>0</v>
      </c>
      <c r="U206" s="24" t="n">
        <f aca="false">T206+U205</f>
        <v>7</v>
      </c>
      <c r="V206" s="23" t="n">
        <f aca="false">S206-U206</f>
        <v>1</v>
      </c>
    </row>
    <row r="207" customFormat="false" ht="17.7" hidden="false" customHeight="false" outlineLevel="0" collapsed="false">
      <c r="A207" s="47"/>
      <c r="B207" s="48" t="n">
        <f aca="false">B206+1</f>
        <v>44485</v>
      </c>
      <c r="C207" s="24" t="n">
        <f aca="false">IF(AND(WEEKDAY(B207) &lt;=6,WEEKDAY(B207) &gt;1),1,0)</f>
        <v>0</v>
      </c>
      <c r="D207" s="19" t="n">
        <f aca="false">IF(ISNA(VLOOKUP(B207,$X$9:$AA$56,4,FALSE())),0,1)</f>
        <v>0</v>
      </c>
      <c r="E207" s="24" t="n">
        <f aca="false">C207*(1-D207)</f>
        <v>0</v>
      </c>
      <c r="F207" s="24" t="n">
        <f aca="false">$C$7*E207</f>
        <v>0</v>
      </c>
      <c r="G207" s="37" t="n">
        <v>0</v>
      </c>
      <c r="H207" s="19" t="n">
        <f aca="false">E207*(1-G207)*F207</f>
        <v>0</v>
      </c>
      <c r="I207" s="26" t="n">
        <f aca="false">H207+I206</f>
        <v>1000</v>
      </c>
      <c r="J207" s="37"/>
      <c r="K207" s="26" t="n">
        <f aca="false">H207+J207+K206</f>
        <v>1102</v>
      </c>
      <c r="L207" s="37" t="n">
        <v>0</v>
      </c>
      <c r="M207" s="38"/>
      <c r="N207" s="39" t="n">
        <f aca="false">IF(A207=1,(F207*(1-L207)+M207),H207)</f>
        <v>0</v>
      </c>
      <c r="O207" s="49"/>
      <c r="P207" s="41" t="n">
        <f aca="false">N207+P206</f>
        <v>1097</v>
      </c>
      <c r="Q207" s="39" t="n">
        <f aca="false">K207-P207</f>
        <v>5</v>
      </c>
      <c r="R207" s="42"/>
      <c r="S207" s="50" t="n">
        <f aca="false">G207+S206</f>
        <v>8</v>
      </c>
      <c r="T207" s="23" t="n">
        <f aca="false">IF(A207=1,L207,G207)</f>
        <v>0</v>
      </c>
      <c r="U207" s="24" t="n">
        <f aca="false">T207+U206</f>
        <v>7</v>
      </c>
      <c r="V207" s="23" t="n">
        <f aca="false">S207-U207</f>
        <v>1</v>
      </c>
    </row>
    <row r="208" customFormat="false" ht="17.7" hidden="false" customHeight="false" outlineLevel="0" collapsed="false">
      <c r="A208" s="47"/>
      <c r="B208" s="48" t="n">
        <f aca="false">B207+1</f>
        <v>44486</v>
      </c>
      <c r="C208" s="24" t="n">
        <f aca="false">IF(AND(WEEKDAY(B208) &lt;=6,WEEKDAY(B208) &gt;1),1,0)</f>
        <v>0</v>
      </c>
      <c r="D208" s="19" t="n">
        <f aca="false">IF(ISNA(VLOOKUP(B208,$X$9:$AA$56,4,FALSE())),0,1)</f>
        <v>0</v>
      </c>
      <c r="E208" s="24" t="n">
        <f aca="false">C208*(1-D208)</f>
        <v>0</v>
      </c>
      <c r="F208" s="24" t="n">
        <f aca="false">$C$7*E208</f>
        <v>0</v>
      </c>
      <c r="G208" s="37" t="n">
        <v>0</v>
      </c>
      <c r="H208" s="19" t="n">
        <f aca="false">E208*(1-G208)*F208</f>
        <v>0</v>
      </c>
      <c r="I208" s="26" t="n">
        <f aca="false">H208+I207</f>
        <v>1000</v>
      </c>
      <c r="J208" s="37"/>
      <c r="K208" s="26" t="n">
        <f aca="false">H208+J208+K207</f>
        <v>1102</v>
      </c>
      <c r="L208" s="37" t="n">
        <v>0</v>
      </c>
      <c r="M208" s="38"/>
      <c r="N208" s="39" t="n">
        <f aca="false">IF(A208=1,(F208*(1-L208)+M208),H208)</f>
        <v>0</v>
      </c>
      <c r="O208" s="49"/>
      <c r="P208" s="41" t="n">
        <f aca="false">N208+P207</f>
        <v>1097</v>
      </c>
      <c r="Q208" s="39" t="n">
        <f aca="false">K208-P208</f>
        <v>5</v>
      </c>
      <c r="R208" s="42"/>
      <c r="S208" s="50" t="n">
        <f aca="false">G208+S207</f>
        <v>8</v>
      </c>
      <c r="T208" s="23" t="n">
        <f aca="false">IF(A208=1,L208,G208)</f>
        <v>0</v>
      </c>
      <c r="U208" s="24" t="n">
        <f aca="false">T208+U207</f>
        <v>7</v>
      </c>
      <c r="V208" s="23" t="n">
        <f aca="false">S208-U208</f>
        <v>1</v>
      </c>
    </row>
    <row r="209" customFormat="false" ht="17.7" hidden="false" customHeight="false" outlineLevel="0" collapsed="false">
      <c r="A209" s="47"/>
      <c r="B209" s="48" t="n">
        <f aca="false">B208+1</f>
        <v>44487</v>
      </c>
      <c r="C209" s="24" t="n">
        <f aca="false">IF(AND(WEEKDAY(B209) &lt;=6,WEEKDAY(B209) &gt;1),1,0)</f>
        <v>1</v>
      </c>
      <c r="D209" s="19" t="n">
        <f aca="false">IF(ISNA(VLOOKUP(B209,$X$9:$AA$56,4,FALSE())),0,1)</f>
        <v>0</v>
      </c>
      <c r="E209" s="24" t="n">
        <f aca="false">C209*(1-D209)</f>
        <v>1</v>
      </c>
      <c r="F209" s="24" t="n">
        <f aca="false">$C$7*E209</f>
        <v>8</v>
      </c>
      <c r="G209" s="37" t="n">
        <v>0</v>
      </c>
      <c r="H209" s="19" t="n">
        <f aca="false">E209*(1-G209)*F209</f>
        <v>8</v>
      </c>
      <c r="I209" s="26" t="n">
        <f aca="false">H209+I208</f>
        <v>1008</v>
      </c>
      <c r="J209" s="37"/>
      <c r="K209" s="26" t="n">
        <f aca="false">H209+J209+K208</f>
        <v>1110</v>
      </c>
      <c r="L209" s="37" t="n">
        <v>0</v>
      </c>
      <c r="M209" s="38"/>
      <c r="N209" s="39" t="n">
        <f aca="false">IF(A209=1,(F209*(1-L209)+M209),H209)</f>
        <v>8</v>
      </c>
      <c r="O209" s="49"/>
      <c r="P209" s="41" t="n">
        <f aca="false">N209+P208</f>
        <v>1105</v>
      </c>
      <c r="Q209" s="39" t="n">
        <f aca="false">K209-P209</f>
        <v>5</v>
      </c>
      <c r="R209" s="42"/>
      <c r="S209" s="50" t="n">
        <f aca="false">G209+S208</f>
        <v>8</v>
      </c>
      <c r="T209" s="23" t="n">
        <f aca="false">IF(A209=1,L209,G209)</f>
        <v>0</v>
      </c>
      <c r="U209" s="24" t="n">
        <f aca="false">T209+U208</f>
        <v>7</v>
      </c>
      <c r="V209" s="23" t="n">
        <f aca="false">S209-U209</f>
        <v>1</v>
      </c>
    </row>
    <row r="210" customFormat="false" ht="17.7" hidden="false" customHeight="false" outlineLevel="0" collapsed="false">
      <c r="A210" s="47"/>
      <c r="B210" s="48" t="n">
        <f aca="false">B209+1</f>
        <v>44488</v>
      </c>
      <c r="C210" s="24" t="n">
        <f aca="false">IF(AND(WEEKDAY(B210) &lt;=6,WEEKDAY(B210) &gt;1),1,0)</f>
        <v>1</v>
      </c>
      <c r="D210" s="19" t="n">
        <f aca="false">IF(ISNA(VLOOKUP(B210,$X$9:$AA$56,4,FALSE())),0,1)</f>
        <v>0</v>
      </c>
      <c r="E210" s="24" t="n">
        <f aca="false">C210*(1-D210)</f>
        <v>1</v>
      </c>
      <c r="F210" s="24" t="n">
        <f aca="false">$C$7*E210</f>
        <v>8</v>
      </c>
      <c r="G210" s="37" t="n">
        <v>0</v>
      </c>
      <c r="H210" s="19" t="n">
        <f aca="false">E210*(1-G210)*F210</f>
        <v>8</v>
      </c>
      <c r="I210" s="26" t="n">
        <f aca="false">H210+I209</f>
        <v>1016</v>
      </c>
      <c r="J210" s="37"/>
      <c r="K210" s="26" t="n">
        <f aca="false">H210+J210+K209</f>
        <v>1118</v>
      </c>
      <c r="L210" s="37" t="n">
        <v>0</v>
      </c>
      <c r="M210" s="38"/>
      <c r="N210" s="39" t="n">
        <f aca="false">IF(A210=1,(F210*(1-L210)+M210),H210)</f>
        <v>8</v>
      </c>
      <c r="O210" s="49"/>
      <c r="P210" s="41" t="n">
        <f aca="false">N210+P209</f>
        <v>1113</v>
      </c>
      <c r="Q210" s="39" t="n">
        <f aca="false">K210-P210</f>
        <v>5</v>
      </c>
      <c r="R210" s="42"/>
      <c r="S210" s="50" t="n">
        <f aca="false">G210+S209</f>
        <v>8</v>
      </c>
      <c r="T210" s="23" t="n">
        <f aca="false">IF(A210=1,L210,G210)</f>
        <v>0</v>
      </c>
      <c r="U210" s="24" t="n">
        <f aca="false">T210+U209</f>
        <v>7</v>
      </c>
      <c r="V210" s="23" t="n">
        <f aca="false">S210-U210</f>
        <v>1</v>
      </c>
    </row>
    <row r="211" customFormat="false" ht="17.7" hidden="false" customHeight="false" outlineLevel="0" collapsed="false">
      <c r="A211" s="47"/>
      <c r="B211" s="48" t="n">
        <f aca="false">B210+1</f>
        <v>44489</v>
      </c>
      <c r="C211" s="24" t="n">
        <f aca="false">IF(AND(WEEKDAY(B211) &lt;=6,WEEKDAY(B211) &gt;1),1,0)</f>
        <v>1</v>
      </c>
      <c r="D211" s="19" t="n">
        <f aca="false">IF(ISNA(VLOOKUP(B211,$X$9:$AA$56,4,FALSE())),0,1)</f>
        <v>0</v>
      </c>
      <c r="E211" s="24" t="n">
        <f aca="false">C211*(1-D211)</f>
        <v>1</v>
      </c>
      <c r="F211" s="24" t="n">
        <f aca="false">$C$7*E211</f>
        <v>8</v>
      </c>
      <c r="G211" s="37" t="n">
        <v>0</v>
      </c>
      <c r="H211" s="19" t="n">
        <f aca="false">E211*(1-G211)*F211</f>
        <v>8</v>
      </c>
      <c r="I211" s="26" t="n">
        <f aca="false">H211+I210</f>
        <v>1024</v>
      </c>
      <c r="J211" s="37"/>
      <c r="K211" s="26" t="n">
        <f aca="false">H211+J211+K210</f>
        <v>1126</v>
      </c>
      <c r="L211" s="37" t="n">
        <v>0</v>
      </c>
      <c r="M211" s="38"/>
      <c r="N211" s="39" t="n">
        <f aca="false">IF(A211=1,(F211*(1-L211)+M211),H211)</f>
        <v>8</v>
      </c>
      <c r="O211" s="49"/>
      <c r="P211" s="41" t="n">
        <f aca="false">N211+P210</f>
        <v>1121</v>
      </c>
      <c r="Q211" s="39" t="n">
        <f aca="false">K211-P211</f>
        <v>5</v>
      </c>
      <c r="R211" s="42"/>
      <c r="S211" s="50" t="n">
        <f aca="false">G211+S210</f>
        <v>8</v>
      </c>
      <c r="T211" s="23" t="n">
        <f aca="false">IF(A211=1,L211,G211)</f>
        <v>0</v>
      </c>
      <c r="U211" s="24" t="n">
        <f aca="false">T211+U210</f>
        <v>7</v>
      </c>
      <c r="V211" s="23" t="n">
        <f aca="false">S211-U211</f>
        <v>1</v>
      </c>
    </row>
    <row r="212" customFormat="false" ht="17.7" hidden="false" customHeight="false" outlineLevel="0" collapsed="false">
      <c r="A212" s="47"/>
      <c r="B212" s="48" t="n">
        <f aca="false">B211+1</f>
        <v>44490</v>
      </c>
      <c r="C212" s="24" t="n">
        <f aca="false">IF(AND(WEEKDAY(B212) &lt;=6,WEEKDAY(B212) &gt;1),1,0)</f>
        <v>1</v>
      </c>
      <c r="D212" s="19" t="n">
        <f aca="false">IF(ISNA(VLOOKUP(B212,$X$9:$AA$56,4,FALSE())),0,1)</f>
        <v>0</v>
      </c>
      <c r="E212" s="24" t="n">
        <f aca="false">C212*(1-D212)</f>
        <v>1</v>
      </c>
      <c r="F212" s="24" t="n">
        <f aca="false">$C$7*E212</f>
        <v>8</v>
      </c>
      <c r="G212" s="37" t="n">
        <v>0</v>
      </c>
      <c r="H212" s="19" t="n">
        <f aca="false">E212*(1-G212)*F212</f>
        <v>8</v>
      </c>
      <c r="I212" s="26" t="n">
        <f aca="false">H212+I211</f>
        <v>1032</v>
      </c>
      <c r="J212" s="37"/>
      <c r="K212" s="26" t="n">
        <f aca="false">H212+J212+K211</f>
        <v>1134</v>
      </c>
      <c r="L212" s="37" t="n">
        <v>0</v>
      </c>
      <c r="M212" s="38"/>
      <c r="N212" s="39" t="n">
        <f aca="false">IF(A212=1,(F212*(1-L212)+M212),H212)</f>
        <v>8</v>
      </c>
      <c r="O212" s="49"/>
      <c r="P212" s="41" t="n">
        <f aca="false">N212+P211</f>
        <v>1129</v>
      </c>
      <c r="Q212" s="39" t="n">
        <f aca="false">K212-P212</f>
        <v>5</v>
      </c>
      <c r="R212" s="42"/>
      <c r="S212" s="50" t="n">
        <f aca="false">G212+S211</f>
        <v>8</v>
      </c>
      <c r="T212" s="23" t="n">
        <f aca="false">IF(A212=1,L212,G212)</f>
        <v>0</v>
      </c>
      <c r="U212" s="24" t="n">
        <f aca="false">T212+U211</f>
        <v>7</v>
      </c>
      <c r="V212" s="23" t="n">
        <f aca="false">S212-U212</f>
        <v>1</v>
      </c>
    </row>
    <row r="213" customFormat="false" ht="17.7" hidden="false" customHeight="false" outlineLevel="0" collapsed="false">
      <c r="A213" s="47"/>
      <c r="B213" s="48" t="n">
        <f aca="false">B212+1</f>
        <v>44491</v>
      </c>
      <c r="C213" s="24" t="n">
        <f aca="false">IF(AND(WEEKDAY(B213) &lt;=6,WEEKDAY(B213) &gt;1),1,0)</f>
        <v>1</v>
      </c>
      <c r="D213" s="19" t="n">
        <f aca="false">IF(ISNA(VLOOKUP(B213,$X$9:$AA$56,4,FALSE())),0,1)</f>
        <v>0</v>
      </c>
      <c r="E213" s="24" t="n">
        <f aca="false">C213*(1-D213)</f>
        <v>1</v>
      </c>
      <c r="F213" s="24" t="n">
        <f aca="false">$C$7*E213</f>
        <v>8</v>
      </c>
      <c r="G213" s="37" t="n">
        <v>0</v>
      </c>
      <c r="H213" s="19" t="n">
        <f aca="false">E213*(1-G213)*F213</f>
        <v>8</v>
      </c>
      <c r="I213" s="26" t="n">
        <f aca="false">H213+I212</f>
        <v>1040</v>
      </c>
      <c r="J213" s="37"/>
      <c r="K213" s="26" t="n">
        <f aca="false">H213+J213+K212</f>
        <v>1142</v>
      </c>
      <c r="L213" s="37" t="n">
        <v>0</v>
      </c>
      <c r="M213" s="38"/>
      <c r="N213" s="39" t="n">
        <f aca="false">IF(A213=1,(F213*(1-L213)+M213),H213)</f>
        <v>8</v>
      </c>
      <c r="O213" s="49"/>
      <c r="P213" s="41" t="n">
        <f aca="false">N213+P212</f>
        <v>1137</v>
      </c>
      <c r="Q213" s="39" t="n">
        <f aca="false">K213-P213</f>
        <v>5</v>
      </c>
      <c r="R213" s="42"/>
      <c r="S213" s="50" t="n">
        <f aca="false">G213+S212</f>
        <v>8</v>
      </c>
      <c r="T213" s="23" t="n">
        <f aca="false">IF(A213=1,L213,G213)</f>
        <v>0</v>
      </c>
      <c r="U213" s="24" t="n">
        <f aca="false">T213+U212</f>
        <v>7</v>
      </c>
      <c r="V213" s="23" t="n">
        <f aca="false">S213-U213</f>
        <v>1</v>
      </c>
    </row>
    <row r="214" customFormat="false" ht="17.7" hidden="false" customHeight="false" outlineLevel="0" collapsed="false">
      <c r="A214" s="47"/>
      <c r="B214" s="48" t="n">
        <f aca="false">B213+1</f>
        <v>44492</v>
      </c>
      <c r="C214" s="24" t="n">
        <f aca="false">IF(AND(WEEKDAY(B214) &lt;=6,WEEKDAY(B214) &gt;1),1,0)</f>
        <v>0</v>
      </c>
      <c r="D214" s="19" t="n">
        <f aca="false">IF(ISNA(VLOOKUP(B214,$X$9:$AA$56,4,FALSE())),0,1)</f>
        <v>0</v>
      </c>
      <c r="E214" s="24" t="n">
        <f aca="false">C214*(1-D214)</f>
        <v>0</v>
      </c>
      <c r="F214" s="24" t="n">
        <f aca="false">$C$7*E214</f>
        <v>0</v>
      </c>
      <c r="G214" s="37" t="n">
        <v>0</v>
      </c>
      <c r="H214" s="19" t="n">
        <f aca="false">E214*(1-G214)*F214</f>
        <v>0</v>
      </c>
      <c r="I214" s="26" t="n">
        <f aca="false">H214+I213</f>
        <v>1040</v>
      </c>
      <c r="J214" s="37"/>
      <c r="K214" s="26" t="n">
        <f aca="false">H214+J214+K213</f>
        <v>1142</v>
      </c>
      <c r="L214" s="37" t="n">
        <v>0</v>
      </c>
      <c r="M214" s="38"/>
      <c r="N214" s="39" t="n">
        <f aca="false">IF(A214=1,(F214*(1-L214)+M214),H214)</f>
        <v>0</v>
      </c>
      <c r="O214" s="49"/>
      <c r="P214" s="41" t="n">
        <f aca="false">N214+P213</f>
        <v>1137</v>
      </c>
      <c r="Q214" s="39" t="n">
        <f aca="false">K214-P214</f>
        <v>5</v>
      </c>
      <c r="R214" s="42"/>
      <c r="S214" s="50" t="n">
        <f aca="false">G214+S213</f>
        <v>8</v>
      </c>
      <c r="T214" s="23" t="n">
        <f aca="false">IF(A214=1,L214,G214)</f>
        <v>0</v>
      </c>
      <c r="U214" s="24" t="n">
        <f aca="false">T214+U213</f>
        <v>7</v>
      </c>
      <c r="V214" s="23" t="n">
        <f aca="false">S214-U214</f>
        <v>1</v>
      </c>
    </row>
    <row r="215" customFormat="false" ht="17.7" hidden="false" customHeight="false" outlineLevel="0" collapsed="false">
      <c r="A215" s="47"/>
      <c r="B215" s="48" t="n">
        <f aca="false">B214+1</f>
        <v>44493</v>
      </c>
      <c r="C215" s="24" t="n">
        <f aca="false">IF(AND(WEEKDAY(B215) &lt;=6,WEEKDAY(B215) &gt;1),1,0)</f>
        <v>0</v>
      </c>
      <c r="D215" s="19" t="n">
        <f aca="false">IF(ISNA(VLOOKUP(B215,$X$9:$AA$56,4,FALSE())),0,1)</f>
        <v>0</v>
      </c>
      <c r="E215" s="24" t="n">
        <f aca="false">C215*(1-D215)</f>
        <v>0</v>
      </c>
      <c r="F215" s="24" t="n">
        <f aca="false">$C$7*E215</f>
        <v>0</v>
      </c>
      <c r="G215" s="37" t="n">
        <v>0</v>
      </c>
      <c r="H215" s="19" t="n">
        <f aca="false">E215*(1-G215)*F215</f>
        <v>0</v>
      </c>
      <c r="I215" s="26" t="n">
        <f aca="false">H215+I214</f>
        <v>1040</v>
      </c>
      <c r="J215" s="37"/>
      <c r="K215" s="26" t="n">
        <f aca="false">H215+J215+K214</f>
        <v>1142</v>
      </c>
      <c r="L215" s="37" t="n">
        <v>0</v>
      </c>
      <c r="M215" s="38"/>
      <c r="N215" s="39" t="n">
        <f aca="false">IF(A215=1,(F215*(1-L215)+M215),H215)</f>
        <v>0</v>
      </c>
      <c r="O215" s="49"/>
      <c r="P215" s="41" t="n">
        <f aca="false">N215+P214</f>
        <v>1137</v>
      </c>
      <c r="Q215" s="39" t="n">
        <f aca="false">K215-P215</f>
        <v>5</v>
      </c>
      <c r="R215" s="42"/>
      <c r="S215" s="50" t="n">
        <f aca="false">G215+S214</f>
        <v>8</v>
      </c>
      <c r="T215" s="23" t="n">
        <f aca="false">IF(A215=1,L215,G215)</f>
        <v>0</v>
      </c>
      <c r="U215" s="24" t="n">
        <f aca="false">T215+U214</f>
        <v>7</v>
      </c>
      <c r="V215" s="23" t="n">
        <f aca="false">S215-U215</f>
        <v>1</v>
      </c>
    </row>
    <row r="216" customFormat="false" ht="17.7" hidden="false" customHeight="false" outlineLevel="0" collapsed="false">
      <c r="A216" s="47"/>
      <c r="B216" s="48" t="n">
        <f aca="false">B215+1</f>
        <v>44494</v>
      </c>
      <c r="C216" s="24" t="n">
        <f aca="false">IF(AND(WEEKDAY(B216) &lt;=6,WEEKDAY(B216) &gt;1),1,0)</f>
        <v>1</v>
      </c>
      <c r="D216" s="19" t="n">
        <f aca="false">IF(ISNA(VLOOKUP(B216,$X$9:$AA$56,4,FALSE())),0,1)</f>
        <v>0</v>
      </c>
      <c r="E216" s="24" t="n">
        <f aca="false">C216*(1-D216)</f>
        <v>1</v>
      </c>
      <c r="F216" s="24" t="n">
        <f aca="false">$C$7*E216</f>
        <v>8</v>
      </c>
      <c r="G216" s="37" t="n">
        <v>0</v>
      </c>
      <c r="H216" s="19" t="n">
        <f aca="false">E216*(1-G216)*F216</f>
        <v>8</v>
      </c>
      <c r="I216" s="26" t="n">
        <f aca="false">H216+I215</f>
        <v>1048</v>
      </c>
      <c r="J216" s="37"/>
      <c r="K216" s="26" t="n">
        <f aca="false">H216+J216+K215</f>
        <v>1150</v>
      </c>
      <c r="L216" s="37" t="n">
        <v>0</v>
      </c>
      <c r="M216" s="38"/>
      <c r="N216" s="39" t="n">
        <f aca="false">IF(A216=1,(F216*(1-L216)+M216),H216)</f>
        <v>8</v>
      </c>
      <c r="O216" s="49"/>
      <c r="P216" s="41" t="n">
        <f aca="false">N216+P215</f>
        <v>1145</v>
      </c>
      <c r="Q216" s="39" t="n">
        <f aca="false">K216-P216</f>
        <v>5</v>
      </c>
      <c r="R216" s="42"/>
      <c r="S216" s="50" t="n">
        <f aca="false">G216+S215</f>
        <v>8</v>
      </c>
      <c r="T216" s="23" t="n">
        <f aca="false">IF(A216=1,L216,G216)</f>
        <v>0</v>
      </c>
      <c r="U216" s="24" t="n">
        <f aca="false">T216+U215</f>
        <v>7</v>
      </c>
      <c r="V216" s="23" t="n">
        <f aca="false">S216-U216</f>
        <v>1</v>
      </c>
    </row>
    <row r="217" customFormat="false" ht="17.7" hidden="false" customHeight="false" outlineLevel="0" collapsed="false">
      <c r="A217" s="47"/>
      <c r="B217" s="48" t="n">
        <f aca="false">B216+1</f>
        <v>44495</v>
      </c>
      <c r="C217" s="24" t="n">
        <f aca="false">IF(AND(WEEKDAY(B217) &lt;=6,WEEKDAY(B217) &gt;1),1,0)</f>
        <v>1</v>
      </c>
      <c r="D217" s="19" t="n">
        <f aca="false">IF(ISNA(VLOOKUP(B217,$X$9:$AA$56,4,FALSE())),0,1)</f>
        <v>0</v>
      </c>
      <c r="E217" s="24" t="n">
        <f aca="false">C217*(1-D217)</f>
        <v>1</v>
      </c>
      <c r="F217" s="24" t="n">
        <f aca="false">$C$7*E217</f>
        <v>8</v>
      </c>
      <c r="G217" s="37" t="n">
        <v>0</v>
      </c>
      <c r="H217" s="19" t="n">
        <f aca="false">E217*(1-G217)*F217</f>
        <v>8</v>
      </c>
      <c r="I217" s="26" t="n">
        <f aca="false">H217+I216</f>
        <v>1056</v>
      </c>
      <c r="J217" s="37"/>
      <c r="K217" s="26" t="n">
        <f aca="false">H217+J217+K216</f>
        <v>1158</v>
      </c>
      <c r="L217" s="37" t="n">
        <v>0</v>
      </c>
      <c r="M217" s="38"/>
      <c r="N217" s="39" t="n">
        <f aca="false">IF(A217=1,(F217*(1-L217)+M217),H217)</f>
        <v>8</v>
      </c>
      <c r="O217" s="49"/>
      <c r="P217" s="41" t="n">
        <f aca="false">N217+P216</f>
        <v>1153</v>
      </c>
      <c r="Q217" s="39" t="n">
        <f aca="false">K217-P217</f>
        <v>5</v>
      </c>
      <c r="R217" s="42"/>
      <c r="S217" s="50" t="n">
        <f aca="false">G217+S216</f>
        <v>8</v>
      </c>
      <c r="T217" s="23" t="n">
        <f aca="false">IF(A217=1,L217,G217)</f>
        <v>0</v>
      </c>
      <c r="U217" s="24" t="n">
        <f aca="false">T217+U216</f>
        <v>7</v>
      </c>
      <c r="V217" s="23" t="n">
        <f aca="false">S217-U217</f>
        <v>1</v>
      </c>
    </row>
    <row r="218" customFormat="false" ht="17.7" hidden="false" customHeight="false" outlineLevel="0" collapsed="false">
      <c r="A218" s="47"/>
      <c r="B218" s="48" t="n">
        <f aca="false">B217+1</f>
        <v>44496</v>
      </c>
      <c r="C218" s="24" t="n">
        <f aca="false">IF(AND(WEEKDAY(B218) &lt;=6,WEEKDAY(B218) &gt;1),1,0)</f>
        <v>1</v>
      </c>
      <c r="D218" s="19" t="n">
        <f aca="false">IF(ISNA(VLOOKUP(B218,$X$9:$AA$56,4,FALSE())),0,1)</f>
        <v>0</v>
      </c>
      <c r="E218" s="24" t="n">
        <f aca="false">C218*(1-D218)</f>
        <v>1</v>
      </c>
      <c r="F218" s="24" t="n">
        <f aca="false">$C$7*E218</f>
        <v>8</v>
      </c>
      <c r="G218" s="37" t="n">
        <v>0</v>
      </c>
      <c r="H218" s="19" t="n">
        <f aca="false">E218*(1-G218)*F218</f>
        <v>8</v>
      </c>
      <c r="I218" s="26" t="n">
        <f aca="false">H218+I217</f>
        <v>1064</v>
      </c>
      <c r="J218" s="37"/>
      <c r="K218" s="26" t="n">
        <f aca="false">H218+J218+K217</f>
        <v>1166</v>
      </c>
      <c r="L218" s="37" t="n">
        <v>0</v>
      </c>
      <c r="M218" s="38"/>
      <c r="N218" s="39" t="n">
        <f aca="false">IF(A218=1,(F218*(1-L218)+M218),H218)</f>
        <v>8</v>
      </c>
      <c r="O218" s="49"/>
      <c r="P218" s="41" t="n">
        <f aca="false">N218+P217</f>
        <v>1161</v>
      </c>
      <c r="Q218" s="39" t="n">
        <f aca="false">K218-P218</f>
        <v>5</v>
      </c>
      <c r="R218" s="42"/>
      <c r="S218" s="50" t="n">
        <f aca="false">G218+S217</f>
        <v>8</v>
      </c>
      <c r="T218" s="23" t="n">
        <f aca="false">IF(A218=1,L218,G218)</f>
        <v>0</v>
      </c>
      <c r="U218" s="24" t="n">
        <f aca="false">T218+U217</f>
        <v>7</v>
      </c>
      <c r="V218" s="23" t="n">
        <f aca="false">S218-U218</f>
        <v>1</v>
      </c>
    </row>
    <row r="219" customFormat="false" ht="17.7" hidden="false" customHeight="false" outlineLevel="0" collapsed="false">
      <c r="A219" s="47"/>
      <c r="B219" s="48" t="n">
        <f aca="false">B218+1</f>
        <v>44497</v>
      </c>
      <c r="C219" s="24" t="n">
        <f aca="false">IF(AND(WEEKDAY(B219) &lt;=6,WEEKDAY(B219) &gt;1),1,0)</f>
        <v>1</v>
      </c>
      <c r="D219" s="19" t="n">
        <f aca="false">IF(ISNA(VLOOKUP(B219,$X$9:$AA$56,4,FALSE())),0,1)</f>
        <v>0</v>
      </c>
      <c r="E219" s="24" t="n">
        <f aca="false">C219*(1-D219)</f>
        <v>1</v>
      </c>
      <c r="F219" s="24" t="n">
        <f aca="false">$C$7*E219</f>
        <v>8</v>
      </c>
      <c r="G219" s="37" t="n">
        <v>0</v>
      </c>
      <c r="H219" s="19" t="n">
        <f aca="false">E219*(1-G219)*F219</f>
        <v>8</v>
      </c>
      <c r="I219" s="26" t="n">
        <f aca="false">H219+I218</f>
        <v>1072</v>
      </c>
      <c r="J219" s="37"/>
      <c r="K219" s="26" t="n">
        <f aca="false">H219+J219+K218</f>
        <v>1174</v>
      </c>
      <c r="L219" s="37" t="n">
        <v>0</v>
      </c>
      <c r="M219" s="38"/>
      <c r="N219" s="39" t="n">
        <f aca="false">IF(A219=1,(F219*(1-L219)+M219),H219)</f>
        <v>8</v>
      </c>
      <c r="O219" s="49"/>
      <c r="P219" s="41" t="n">
        <f aca="false">N219+P218</f>
        <v>1169</v>
      </c>
      <c r="Q219" s="39" t="n">
        <f aca="false">K219-P219</f>
        <v>5</v>
      </c>
      <c r="R219" s="42"/>
      <c r="S219" s="50" t="n">
        <f aca="false">G219+S218</f>
        <v>8</v>
      </c>
      <c r="T219" s="23" t="n">
        <f aca="false">IF(A219=1,L219,G219)</f>
        <v>0</v>
      </c>
      <c r="U219" s="24" t="n">
        <f aca="false">T219+U218</f>
        <v>7</v>
      </c>
      <c r="V219" s="23" t="n">
        <f aca="false">S219-U219</f>
        <v>1</v>
      </c>
    </row>
    <row r="220" customFormat="false" ht="17.7" hidden="false" customHeight="false" outlineLevel="0" collapsed="false">
      <c r="A220" s="47"/>
      <c r="B220" s="48" t="n">
        <f aca="false">B219+1</f>
        <v>44498</v>
      </c>
      <c r="C220" s="24" t="n">
        <f aca="false">IF(AND(WEEKDAY(B220) &lt;=6,WEEKDAY(B220) &gt;1),1,0)</f>
        <v>1</v>
      </c>
      <c r="D220" s="19" t="n">
        <f aca="false">IF(ISNA(VLOOKUP(B220,$X$9:$AA$56,4,FALSE())),0,1)</f>
        <v>0</v>
      </c>
      <c r="E220" s="24" t="n">
        <f aca="false">C220*(1-D220)</f>
        <v>1</v>
      </c>
      <c r="F220" s="24" t="n">
        <f aca="false">$C$7*E220</f>
        <v>8</v>
      </c>
      <c r="G220" s="37" t="n">
        <v>0</v>
      </c>
      <c r="H220" s="19" t="n">
        <f aca="false">E220*(1-G220)*F220</f>
        <v>8</v>
      </c>
      <c r="I220" s="26" t="n">
        <f aca="false">H220+I219</f>
        <v>1080</v>
      </c>
      <c r="J220" s="37"/>
      <c r="K220" s="26" t="n">
        <f aca="false">H220+J220+K219</f>
        <v>1182</v>
      </c>
      <c r="L220" s="37" t="n">
        <v>0</v>
      </c>
      <c r="M220" s="38"/>
      <c r="N220" s="39" t="n">
        <f aca="false">IF(A220=1,(F220*(1-L220)+M220),H220)</f>
        <v>8</v>
      </c>
      <c r="O220" s="49"/>
      <c r="P220" s="41" t="n">
        <f aca="false">N220+P219</f>
        <v>1177</v>
      </c>
      <c r="Q220" s="39" t="n">
        <f aca="false">K220-P220</f>
        <v>5</v>
      </c>
      <c r="R220" s="42"/>
      <c r="S220" s="50" t="n">
        <f aca="false">G220+S219</f>
        <v>8</v>
      </c>
      <c r="T220" s="23" t="n">
        <f aca="false">IF(A220=1,L220,G220)</f>
        <v>0</v>
      </c>
      <c r="U220" s="24" t="n">
        <f aca="false">T220+U219</f>
        <v>7</v>
      </c>
      <c r="V220" s="23" t="n">
        <f aca="false">S220-U220</f>
        <v>1</v>
      </c>
    </row>
    <row r="221" customFormat="false" ht="17.7" hidden="false" customHeight="false" outlineLevel="0" collapsed="false">
      <c r="A221" s="47"/>
      <c r="B221" s="48" t="n">
        <f aca="false">B220+1</f>
        <v>44499</v>
      </c>
      <c r="C221" s="24" t="n">
        <f aca="false">IF(AND(WEEKDAY(B221) &lt;=6,WEEKDAY(B221) &gt;1),1,0)</f>
        <v>0</v>
      </c>
      <c r="D221" s="19" t="n">
        <f aca="false">IF(ISNA(VLOOKUP(B221,$X$9:$AA$56,4,FALSE())),0,1)</f>
        <v>0</v>
      </c>
      <c r="E221" s="24" t="n">
        <f aca="false">C221*(1-D221)</f>
        <v>0</v>
      </c>
      <c r="F221" s="24" t="n">
        <f aca="false">$C$7*E221</f>
        <v>0</v>
      </c>
      <c r="G221" s="37" t="n">
        <v>0</v>
      </c>
      <c r="H221" s="19" t="n">
        <f aca="false">E221*(1-G221)*F221</f>
        <v>0</v>
      </c>
      <c r="I221" s="26" t="n">
        <f aca="false">H221+I220</f>
        <v>1080</v>
      </c>
      <c r="J221" s="37"/>
      <c r="K221" s="26" t="n">
        <f aca="false">H221+J221+K220</f>
        <v>1182</v>
      </c>
      <c r="L221" s="37" t="n">
        <v>0</v>
      </c>
      <c r="M221" s="38"/>
      <c r="N221" s="39" t="n">
        <f aca="false">IF(A221=1,(F221*(1-L221)+M221),H221)</f>
        <v>0</v>
      </c>
      <c r="O221" s="49"/>
      <c r="P221" s="41" t="n">
        <f aca="false">N221+P220</f>
        <v>1177</v>
      </c>
      <c r="Q221" s="39" t="n">
        <f aca="false">K221-P221</f>
        <v>5</v>
      </c>
      <c r="R221" s="42"/>
      <c r="S221" s="50" t="n">
        <f aca="false">G221+S220</f>
        <v>8</v>
      </c>
      <c r="T221" s="23" t="n">
        <f aca="false">IF(A221=1,L221,G221)</f>
        <v>0</v>
      </c>
      <c r="U221" s="24" t="n">
        <f aca="false">T221+U220</f>
        <v>7</v>
      </c>
      <c r="V221" s="23" t="n">
        <f aca="false">S221-U221</f>
        <v>1</v>
      </c>
    </row>
    <row r="222" customFormat="false" ht="17.7" hidden="false" customHeight="false" outlineLevel="0" collapsed="false">
      <c r="A222" s="47"/>
      <c r="B222" s="48" t="n">
        <f aca="false">B221+1</f>
        <v>44500</v>
      </c>
      <c r="C222" s="24" t="n">
        <f aca="false">IF(AND(WEEKDAY(B222) &lt;=6,WEEKDAY(B222) &gt;1),1,0)</f>
        <v>0</v>
      </c>
      <c r="D222" s="19" t="n">
        <f aca="false">IF(ISNA(VLOOKUP(B222,$X$9:$AA$56,4,FALSE())),0,1)</f>
        <v>0</v>
      </c>
      <c r="E222" s="24" t="n">
        <f aca="false">C222*(1-D222)</f>
        <v>0</v>
      </c>
      <c r="F222" s="24" t="n">
        <f aca="false">$C$7*E222</f>
        <v>0</v>
      </c>
      <c r="G222" s="37" t="n">
        <v>0</v>
      </c>
      <c r="H222" s="19" t="n">
        <f aca="false">E222*(1-G222)*F222</f>
        <v>0</v>
      </c>
      <c r="I222" s="26" t="n">
        <f aca="false">H222+I221</f>
        <v>1080</v>
      </c>
      <c r="J222" s="54" t="n">
        <f aca="false">($I$374-$H$374)/12</f>
        <v>17</v>
      </c>
      <c r="K222" s="26" t="n">
        <f aca="false">H222+J222+K221</f>
        <v>1199</v>
      </c>
      <c r="L222" s="37" t="n">
        <v>0</v>
      </c>
      <c r="M222" s="38"/>
      <c r="N222" s="39" t="n">
        <f aca="false">IF(A222=1,(F222*(1-L222)+M222),H222)</f>
        <v>0</v>
      </c>
      <c r="O222" s="49"/>
      <c r="P222" s="41" t="n">
        <f aca="false">N222+P221</f>
        <v>1177</v>
      </c>
      <c r="Q222" s="39" t="n">
        <f aca="false">K222-P222</f>
        <v>22</v>
      </c>
      <c r="R222" s="55"/>
      <c r="S222" s="50" t="n">
        <f aca="false">G222+S221</f>
        <v>8</v>
      </c>
      <c r="T222" s="23" t="n">
        <f aca="false">IF(A222=1,L222,G222)</f>
        <v>0</v>
      </c>
      <c r="U222" s="24" t="n">
        <f aca="false">T222+U221</f>
        <v>7</v>
      </c>
      <c r="V222" s="23" t="n">
        <f aca="false">S222-U222</f>
        <v>1</v>
      </c>
    </row>
    <row r="223" customFormat="false" ht="17.7" hidden="false" customHeight="false" outlineLevel="0" collapsed="false">
      <c r="A223" s="47"/>
      <c r="B223" s="48" t="n">
        <f aca="false">B222+1</f>
        <v>44501</v>
      </c>
      <c r="C223" s="24" t="n">
        <f aca="false">IF(AND(WEEKDAY(B223) &lt;=6,WEEKDAY(B223) &gt;1),1,0)</f>
        <v>1</v>
      </c>
      <c r="D223" s="19" t="n">
        <f aca="false">IF(ISNA(VLOOKUP(B223,$X$9:$AA$56,4,FALSE())),0,1)</f>
        <v>0</v>
      </c>
      <c r="E223" s="24" t="n">
        <f aca="false">C223*(1-D223)</f>
        <v>1</v>
      </c>
      <c r="F223" s="24" t="n">
        <f aca="false">$C$7*E223</f>
        <v>8</v>
      </c>
      <c r="G223" s="37" t="n">
        <v>0</v>
      </c>
      <c r="H223" s="19" t="n">
        <f aca="false">E223*(1-G223)*F223</f>
        <v>8</v>
      </c>
      <c r="I223" s="26" t="n">
        <f aca="false">H223+I222</f>
        <v>1088</v>
      </c>
      <c r="J223" s="37"/>
      <c r="K223" s="26" t="n">
        <f aca="false">H223+J223+K222</f>
        <v>1207</v>
      </c>
      <c r="L223" s="37" t="n">
        <v>0</v>
      </c>
      <c r="M223" s="38"/>
      <c r="N223" s="39" t="n">
        <f aca="false">IF(A223=1,(F223*(1-L223)+M223),H223)</f>
        <v>8</v>
      </c>
      <c r="O223" s="49"/>
      <c r="P223" s="41" t="n">
        <f aca="false">N223+P222</f>
        <v>1185</v>
      </c>
      <c r="Q223" s="39" t="n">
        <f aca="false">K223-P223</f>
        <v>22</v>
      </c>
      <c r="R223" s="42"/>
      <c r="S223" s="50" t="n">
        <f aca="false">G223+S222</f>
        <v>8</v>
      </c>
      <c r="T223" s="23" t="n">
        <f aca="false">IF(A223=1,L223,G223)</f>
        <v>0</v>
      </c>
      <c r="U223" s="24" t="n">
        <f aca="false">T223+U222</f>
        <v>7</v>
      </c>
      <c r="V223" s="23" t="n">
        <f aca="false">S223-U223</f>
        <v>1</v>
      </c>
    </row>
    <row r="224" customFormat="false" ht="17.7" hidden="false" customHeight="false" outlineLevel="0" collapsed="false">
      <c r="A224" s="47"/>
      <c r="B224" s="48" t="n">
        <f aca="false">B223+1</f>
        <v>44502</v>
      </c>
      <c r="C224" s="24" t="n">
        <f aca="false">IF(AND(WEEKDAY(B224) &lt;=6,WEEKDAY(B224) &gt;1),1,0)</f>
        <v>1</v>
      </c>
      <c r="D224" s="19" t="n">
        <f aca="false">IF(ISNA(VLOOKUP(B224,$X$9:$AA$56,4,FALSE())),0,1)</f>
        <v>0</v>
      </c>
      <c r="E224" s="24" t="n">
        <f aca="false">C224*(1-D224)</f>
        <v>1</v>
      </c>
      <c r="F224" s="24" t="n">
        <f aca="false">$C$7*E224</f>
        <v>8</v>
      </c>
      <c r="G224" s="37" t="n">
        <v>0</v>
      </c>
      <c r="H224" s="19" t="n">
        <f aca="false">E224*(1-G224)*F224</f>
        <v>8</v>
      </c>
      <c r="I224" s="26" t="n">
        <f aca="false">H224+I223</f>
        <v>1096</v>
      </c>
      <c r="J224" s="37"/>
      <c r="K224" s="26" t="n">
        <f aca="false">H224+J224+K223</f>
        <v>1215</v>
      </c>
      <c r="L224" s="37" t="n">
        <v>0</v>
      </c>
      <c r="M224" s="38"/>
      <c r="N224" s="39" t="n">
        <f aca="false">IF(A224=1,(F224*(1-L224)+M224),H224)</f>
        <v>8</v>
      </c>
      <c r="O224" s="49"/>
      <c r="P224" s="41" t="n">
        <f aca="false">N224+P223</f>
        <v>1193</v>
      </c>
      <c r="Q224" s="39" t="n">
        <f aca="false">K224-P224</f>
        <v>22</v>
      </c>
      <c r="R224" s="42"/>
      <c r="S224" s="50" t="n">
        <f aca="false">G224+S223</f>
        <v>8</v>
      </c>
      <c r="T224" s="23" t="n">
        <f aca="false">IF(A224=1,L224,G224)</f>
        <v>0</v>
      </c>
      <c r="U224" s="24" t="n">
        <f aca="false">T224+U223</f>
        <v>7</v>
      </c>
      <c r="V224" s="23" t="n">
        <f aca="false">S224-U224</f>
        <v>1</v>
      </c>
    </row>
    <row r="225" customFormat="false" ht="17.7" hidden="false" customHeight="false" outlineLevel="0" collapsed="false">
      <c r="A225" s="47"/>
      <c r="B225" s="48" t="n">
        <f aca="false">B224+1</f>
        <v>44503</v>
      </c>
      <c r="C225" s="24" t="n">
        <f aca="false">IF(AND(WEEKDAY(B225) &lt;=6,WEEKDAY(B225) &gt;1),1,0)</f>
        <v>1</v>
      </c>
      <c r="D225" s="19" t="n">
        <f aca="false">IF(ISNA(VLOOKUP(B225,$X$9:$AA$56,4,FALSE())),0,1)</f>
        <v>1</v>
      </c>
      <c r="E225" s="24" t="n">
        <f aca="false">C225*(1-D225)</f>
        <v>0</v>
      </c>
      <c r="F225" s="24" t="n">
        <f aca="false">$C$7*E225</f>
        <v>0</v>
      </c>
      <c r="G225" s="37" t="n">
        <v>0</v>
      </c>
      <c r="H225" s="19" t="n">
        <f aca="false">E225*(1-G225)*F225</f>
        <v>0</v>
      </c>
      <c r="I225" s="26" t="n">
        <f aca="false">H225+I224</f>
        <v>1096</v>
      </c>
      <c r="J225" s="37"/>
      <c r="K225" s="26" t="n">
        <f aca="false">H225+J225+K224</f>
        <v>1215</v>
      </c>
      <c r="L225" s="37" t="n">
        <v>0</v>
      </c>
      <c r="M225" s="38"/>
      <c r="N225" s="39" t="n">
        <f aca="false">IF(A225=1,(F225*(1-L225)+M225),H225)</f>
        <v>0</v>
      </c>
      <c r="O225" s="49"/>
      <c r="P225" s="41" t="n">
        <f aca="false">N225+P224</f>
        <v>1193</v>
      </c>
      <c r="Q225" s="39" t="n">
        <f aca="false">K225-P225</f>
        <v>22</v>
      </c>
      <c r="R225" s="42"/>
      <c r="S225" s="50" t="n">
        <f aca="false">G225+S224</f>
        <v>8</v>
      </c>
      <c r="T225" s="23" t="n">
        <f aca="false">IF(A225=1,L225,G225)</f>
        <v>0</v>
      </c>
      <c r="U225" s="24" t="n">
        <f aca="false">T225+U224</f>
        <v>7</v>
      </c>
      <c r="V225" s="23" t="n">
        <f aca="false">S225-U225</f>
        <v>1</v>
      </c>
    </row>
    <row r="226" customFormat="false" ht="17.7" hidden="false" customHeight="false" outlineLevel="0" collapsed="false">
      <c r="A226" s="47"/>
      <c r="B226" s="48" t="n">
        <f aca="false">B225+1</f>
        <v>44504</v>
      </c>
      <c r="C226" s="24" t="n">
        <f aca="false">IF(AND(WEEKDAY(B226) &lt;=6,WEEKDAY(B226) &gt;1),1,0)</f>
        <v>1</v>
      </c>
      <c r="D226" s="19" t="n">
        <f aca="false">IF(ISNA(VLOOKUP(B226,$X$9:$AA$56,4,FALSE())),0,1)</f>
        <v>0</v>
      </c>
      <c r="E226" s="24" t="n">
        <f aca="false">C226*(1-D226)</f>
        <v>1</v>
      </c>
      <c r="F226" s="24" t="n">
        <f aca="false">$C$7*E226</f>
        <v>8</v>
      </c>
      <c r="G226" s="37" t="n">
        <v>0</v>
      </c>
      <c r="H226" s="19" t="n">
        <f aca="false">E226*(1-G226)*F226</f>
        <v>8</v>
      </c>
      <c r="I226" s="26" t="n">
        <f aca="false">H226+I225</f>
        <v>1104</v>
      </c>
      <c r="J226" s="37"/>
      <c r="K226" s="26" t="n">
        <f aca="false">H226+J226+K225</f>
        <v>1223</v>
      </c>
      <c r="L226" s="37" t="n">
        <v>0</v>
      </c>
      <c r="M226" s="38"/>
      <c r="N226" s="39" t="n">
        <f aca="false">IF(A226=1,(F226*(1-L226)+M226),H226)</f>
        <v>8</v>
      </c>
      <c r="O226" s="49"/>
      <c r="P226" s="41" t="n">
        <f aca="false">N226+P225</f>
        <v>1201</v>
      </c>
      <c r="Q226" s="39" t="n">
        <f aca="false">K226-P226</f>
        <v>22</v>
      </c>
      <c r="R226" s="42"/>
      <c r="S226" s="50" t="n">
        <f aca="false">G226+S225</f>
        <v>8</v>
      </c>
      <c r="T226" s="23" t="n">
        <f aca="false">IF(A226=1,L226,G226)</f>
        <v>0</v>
      </c>
      <c r="U226" s="24" t="n">
        <f aca="false">T226+U225</f>
        <v>7</v>
      </c>
      <c r="V226" s="23" t="n">
        <f aca="false">S226-U226</f>
        <v>1</v>
      </c>
    </row>
    <row r="227" customFormat="false" ht="17.7" hidden="false" customHeight="false" outlineLevel="0" collapsed="false">
      <c r="A227" s="47"/>
      <c r="B227" s="48" t="n">
        <f aca="false">B226+1</f>
        <v>44505</v>
      </c>
      <c r="C227" s="24" t="n">
        <f aca="false">IF(AND(WEEKDAY(B227) &lt;=6,WEEKDAY(B227) &gt;1),1,0)</f>
        <v>1</v>
      </c>
      <c r="D227" s="19" t="n">
        <f aca="false">IF(ISNA(VLOOKUP(B227,$X$9:$AA$56,4,FALSE())),0,1)</f>
        <v>0</v>
      </c>
      <c r="E227" s="24" t="n">
        <f aca="false">C227*(1-D227)</f>
        <v>1</v>
      </c>
      <c r="F227" s="24" t="n">
        <f aca="false">$C$7*E227</f>
        <v>8</v>
      </c>
      <c r="G227" s="37" t="n">
        <v>0</v>
      </c>
      <c r="H227" s="19" t="n">
        <f aca="false">E227*(1-G227)*F227</f>
        <v>8</v>
      </c>
      <c r="I227" s="26" t="n">
        <f aca="false">H227+I226</f>
        <v>1112</v>
      </c>
      <c r="J227" s="37"/>
      <c r="K227" s="26" t="n">
        <f aca="false">H227+J227+K226</f>
        <v>1231</v>
      </c>
      <c r="L227" s="37" t="n">
        <v>0</v>
      </c>
      <c r="M227" s="38"/>
      <c r="N227" s="39" t="n">
        <f aca="false">IF(A227=1,(F227*(1-L227)+M227),H227)</f>
        <v>8</v>
      </c>
      <c r="O227" s="49"/>
      <c r="P227" s="41" t="n">
        <f aca="false">N227+P226</f>
        <v>1209</v>
      </c>
      <c r="Q227" s="39" t="n">
        <f aca="false">K227-P227</f>
        <v>22</v>
      </c>
      <c r="R227" s="42"/>
      <c r="S227" s="50" t="n">
        <f aca="false">G227+S226</f>
        <v>8</v>
      </c>
      <c r="T227" s="23" t="n">
        <f aca="false">IF(A227=1,L227,G227)</f>
        <v>0</v>
      </c>
      <c r="U227" s="24" t="n">
        <f aca="false">T227+U226</f>
        <v>7</v>
      </c>
      <c r="V227" s="23" t="n">
        <f aca="false">S227-U227</f>
        <v>1</v>
      </c>
    </row>
    <row r="228" customFormat="false" ht="17.7" hidden="false" customHeight="false" outlineLevel="0" collapsed="false">
      <c r="A228" s="47"/>
      <c r="B228" s="48" t="n">
        <f aca="false">B227+1</f>
        <v>44506</v>
      </c>
      <c r="C228" s="24" t="n">
        <f aca="false">IF(AND(WEEKDAY(B228) &lt;=6,WEEKDAY(B228) &gt;1),1,0)</f>
        <v>0</v>
      </c>
      <c r="D228" s="19" t="n">
        <f aca="false">IF(ISNA(VLOOKUP(B228,$X$9:$AA$56,4,FALSE())),0,1)</f>
        <v>0</v>
      </c>
      <c r="E228" s="24" t="n">
        <f aca="false">C228*(1-D228)</f>
        <v>0</v>
      </c>
      <c r="F228" s="24" t="n">
        <f aca="false">$C$7*E228</f>
        <v>0</v>
      </c>
      <c r="G228" s="37" t="n">
        <v>0</v>
      </c>
      <c r="H228" s="19" t="n">
        <f aca="false">E228*(1-G228)*F228</f>
        <v>0</v>
      </c>
      <c r="I228" s="26" t="n">
        <f aca="false">H228+I227</f>
        <v>1112</v>
      </c>
      <c r="J228" s="37"/>
      <c r="K228" s="26" t="n">
        <f aca="false">H228+J228+K227</f>
        <v>1231</v>
      </c>
      <c r="L228" s="37" t="n">
        <v>0</v>
      </c>
      <c r="M228" s="38"/>
      <c r="N228" s="39" t="n">
        <f aca="false">IF(A228=1,(F228*(1-L228)+M228),H228)</f>
        <v>0</v>
      </c>
      <c r="O228" s="49"/>
      <c r="P228" s="41" t="n">
        <f aca="false">N228+P227</f>
        <v>1209</v>
      </c>
      <c r="Q228" s="39" t="n">
        <f aca="false">K228-P228</f>
        <v>22</v>
      </c>
      <c r="R228" s="42"/>
      <c r="S228" s="50" t="n">
        <f aca="false">G228+S227</f>
        <v>8</v>
      </c>
      <c r="T228" s="23" t="n">
        <f aca="false">IF(A228=1,L228,G228)</f>
        <v>0</v>
      </c>
      <c r="U228" s="24" t="n">
        <f aca="false">T228+U227</f>
        <v>7</v>
      </c>
      <c r="V228" s="23" t="n">
        <f aca="false">S228-U228</f>
        <v>1</v>
      </c>
    </row>
    <row r="229" customFormat="false" ht="17.7" hidden="false" customHeight="false" outlineLevel="0" collapsed="false">
      <c r="A229" s="47"/>
      <c r="B229" s="48" t="n">
        <f aca="false">B228+1</f>
        <v>44507</v>
      </c>
      <c r="C229" s="24" t="n">
        <f aca="false">IF(AND(WEEKDAY(B229) &lt;=6,WEEKDAY(B229) &gt;1),1,0)</f>
        <v>0</v>
      </c>
      <c r="D229" s="19" t="n">
        <f aca="false">IF(ISNA(VLOOKUP(B229,$X$9:$AA$56,4,FALSE())),0,1)</f>
        <v>0</v>
      </c>
      <c r="E229" s="24" t="n">
        <f aca="false">C229*(1-D229)</f>
        <v>0</v>
      </c>
      <c r="F229" s="24" t="n">
        <f aca="false">$C$7*E229</f>
        <v>0</v>
      </c>
      <c r="G229" s="37" t="n">
        <v>0</v>
      </c>
      <c r="H229" s="19" t="n">
        <f aca="false">E229*(1-G229)*F229</f>
        <v>0</v>
      </c>
      <c r="I229" s="26" t="n">
        <f aca="false">H229+I228</f>
        <v>1112</v>
      </c>
      <c r="J229" s="37"/>
      <c r="K229" s="26" t="n">
        <f aca="false">H229+J229+K228</f>
        <v>1231</v>
      </c>
      <c r="L229" s="37" t="n">
        <v>0</v>
      </c>
      <c r="M229" s="38"/>
      <c r="N229" s="39" t="n">
        <f aca="false">IF(A229=1,(F229*(1-L229)+M229),H229)</f>
        <v>0</v>
      </c>
      <c r="O229" s="49"/>
      <c r="P229" s="41" t="n">
        <f aca="false">N229+P228</f>
        <v>1209</v>
      </c>
      <c r="Q229" s="39" t="n">
        <f aca="false">K229-P229</f>
        <v>22</v>
      </c>
      <c r="R229" s="42"/>
      <c r="S229" s="50" t="n">
        <f aca="false">G229+S228</f>
        <v>8</v>
      </c>
      <c r="T229" s="23" t="n">
        <f aca="false">IF(A229=1,L229,G229)</f>
        <v>0</v>
      </c>
      <c r="U229" s="24" t="n">
        <f aca="false">T229+U228</f>
        <v>7</v>
      </c>
      <c r="V229" s="23" t="n">
        <f aca="false">S229-U229</f>
        <v>1</v>
      </c>
    </row>
    <row r="230" customFormat="false" ht="17.7" hidden="false" customHeight="false" outlineLevel="0" collapsed="false">
      <c r="A230" s="47"/>
      <c r="B230" s="48" t="n">
        <f aca="false">B229+1</f>
        <v>44508</v>
      </c>
      <c r="C230" s="24" t="n">
        <f aca="false">IF(AND(WEEKDAY(B230) &lt;=6,WEEKDAY(B230) &gt;1),1,0)</f>
        <v>1</v>
      </c>
      <c r="D230" s="19" t="n">
        <f aca="false">IF(ISNA(VLOOKUP(B230,$X$9:$AA$56,4,FALSE())),0,1)</f>
        <v>0</v>
      </c>
      <c r="E230" s="24" t="n">
        <f aca="false">C230*(1-D230)</f>
        <v>1</v>
      </c>
      <c r="F230" s="24" t="n">
        <f aca="false">$C$7*E230</f>
        <v>8</v>
      </c>
      <c r="G230" s="37" t="n">
        <v>0</v>
      </c>
      <c r="H230" s="19" t="n">
        <f aca="false">E230*(1-G230)*F230</f>
        <v>8</v>
      </c>
      <c r="I230" s="26" t="n">
        <f aca="false">H230+I229</f>
        <v>1120</v>
      </c>
      <c r="J230" s="37"/>
      <c r="K230" s="26" t="n">
        <f aca="false">H230+J230+K229</f>
        <v>1239</v>
      </c>
      <c r="L230" s="37" t="n">
        <v>0</v>
      </c>
      <c r="M230" s="38"/>
      <c r="N230" s="39" t="n">
        <f aca="false">IF(A230=1,(F230*(1-L230)+M230),H230)</f>
        <v>8</v>
      </c>
      <c r="O230" s="49"/>
      <c r="P230" s="41" t="n">
        <f aca="false">N230+P229</f>
        <v>1217</v>
      </c>
      <c r="Q230" s="39" t="n">
        <f aca="false">K230-P230</f>
        <v>22</v>
      </c>
      <c r="R230" s="42"/>
      <c r="S230" s="50" t="n">
        <f aca="false">G230+S229</f>
        <v>8</v>
      </c>
      <c r="T230" s="23" t="n">
        <f aca="false">IF(A230=1,L230,G230)</f>
        <v>0</v>
      </c>
      <c r="U230" s="24" t="n">
        <f aca="false">T230+U229</f>
        <v>7</v>
      </c>
      <c r="V230" s="23" t="n">
        <f aca="false">S230-U230</f>
        <v>1</v>
      </c>
    </row>
    <row r="231" customFormat="false" ht="17.7" hidden="false" customHeight="false" outlineLevel="0" collapsed="false">
      <c r="A231" s="47"/>
      <c r="B231" s="48" t="n">
        <f aca="false">B230+1</f>
        <v>44509</v>
      </c>
      <c r="C231" s="24" t="n">
        <f aca="false">IF(AND(WEEKDAY(B231) &lt;=6,WEEKDAY(B231) &gt;1),1,0)</f>
        <v>1</v>
      </c>
      <c r="D231" s="19" t="n">
        <f aca="false">IF(ISNA(VLOOKUP(B231,$X$9:$AA$56,4,FALSE())),0,1)</f>
        <v>0</v>
      </c>
      <c r="E231" s="24" t="n">
        <f aca="false">C231*(1-D231)</f>
        <v>1</v>
      </c>
      <c r="F231" s="24" t="n">
        <f aca="false">$C$7*E231</f>
        <v>8</v>
      </c>
      <c r="G231" s="37" t="n">
        <v>0</v>
      </c>
      <c r="H231" s="19" t="n">
        <f aca="false">E231*(1-G231)*F231</f>
        <v>8</v>
      </c>
      <c r="I231" s="26" t="n">
        <f aca="false">H231+I230</f>
        <v>1128</v>
      </c>
      <c r="J231" s="37"/>
      <c r="K231" s="26" t="n">
        <f aca="false">H231+J231+K230</f>
        <v>1247</v>
      </c>
      <c r="L231" s="37" t="n">
        <v>0</v>
      </c>
      <c r="M231" s="38"/>
      <c r="N231" s="39" t="n">
        <f aca="false">IF(A231=1,(F231*(1-L231)+M231),H231)</f>
        <v>8</v>
      </c>
      <c r="O231" s="49"/>
      <c r="P231" s="41" t="n">
        <f aca="false">N231+P230</f>
        <v>1225</v>
      </c>
      <c r="Q231" s="39" t="n">
        <f aca="false">K231-P231</f>
        <v>22</v>
      </c>
      <c r="R231" s="42"/>
      <c r="S231" s="50" t="n">
        <f aca="false">G231+S230</f>
        <v>8</v>
      </c>
      <c r="T231" s="23" t="n">
        <f aca="false">IF(A231=1,L231,G231)</f>
        <v>0</v>
      </c>
      <c r="U231" s="24" t="n">
        <f aca="false">T231+U230</f>
        <v>7</v>
      </c>
      <c r="V231" s="23" t="n">
        <f aca="false">S231-U231</f>
        <v>1</v>
      </c>
    </row>
    <row r="232" customFormat="false" ht="17.7" hidden="false" customHeight="false" outlineLevel="0" collapsed="false">
      <c r="A232" s="47"/>
      <c r="B232" s="48" t="n">
        <f aca="false">B231+1</f>
        <v>44510</v>
      </c>
      <c r="C232" s="24" t="n">
        <f aca="false">IF(AND(WEEKDAY(B232) &lt;=6,WEEKDAY(B232) &gt;1),1,0)</f>
        <v>1</v>
      </c>
      <c r="D232" s="19" t="n">
        <f aca="false">IF(ISNA(VLOOKUP(B232,$X$9:$AA$56,4,FALSE())),0,1)</f>
        <v>0</v>
      </c>
      <c r="E232" s="24" t="n">
        <f aca="false">C232*(1-D232)</f>
        <v>1</v>
      </c>
      <c r="F232" s="24" t="n">
        <f aca="false">$C$7*E232</f>
        <v>8</v>
      </c>
      <c r="G232" s="37" t="n">
        <v>0</v>
      </c>
      <c r="H232" s="19" t="n">
        <f aca="false">E232*(1-G232)*F232</f>
        <v>8</v>
      </c>
      <c r="I232" s="26" t="n">
        <f aca="false">H232+I231</f>
        <v>1136</v>
      </c>
      <c r="J232" s="37"/>
      <c r="K232" s="26" t="n">
        <f aca="false">H232+J232+K231</f>
        <v>1255</v>
      </c>
      <c r="L232" s="37" t="n">
        <v>0</v>
      </c>
      <c r="M232" s="38"/>
      <c r="N232" s="39" t="n">
        <f aca="false">IF(A232=1,(F232*(1-L232)+M232),H232)</f>
        <v>8</v>
      </c>
      <c r="O232" s="49"/>
      <c r="P232" s="41" t="n">
        <f aca="false">N232+P231</f>
        <v>1233</v>
      </c>
      <c r="Q232" s="39" t="n">
        <f aca="false">K232-P232</f>
        <v>22</v>
      </c>
      <c r="R232" s="42"/>
      <c r="S232" s="50" t="n">
        <f aca="false">G232+S231</f>
        <v>8</v>
      </c>
      <c r="T232" s="23" t="n">
        <f aca="false">IF(A232=1,L232,G232)</f>
        <v>0</v>
      </c>
      <c r="U232" s="24" t="n">
        <f aca="false">T232+U231</f>
        <v>7</v>
      </c>
      <c r="V232" s="23" t="n">
        <f aca="false">S232-U232</f>
        <v>1</v>
      </c>
    </row>
    <row r="233" customFormat="false" ht="17.7" hidden="false" customHeight="false" outlineLevel="0" collapsed="false">
      <c r="A233" s="47"/>
      <c r="B233" s="48" t="n">
        <f aca="false">B232+1</f>
        <v>44511</v>
      </c>
      <c r="C233" s="24" t="n">
        <f aca="false">IF(AND(WEEKDAY(B233) &lt;=6,WEEKDAY(B233) &gt;1),1,0)</f>
        <v>1</v>
      </c>
      <c r="D233" s="19" t="n">
        <f aca="false">IF(ISNA(VLOOKUP(B233,$X$9:$AA$56,4,FALSE())),0,1)</f>
        <v>0</v>
      </c>
      <c r="E233" s="24" t="n">
        <f aca="false">C233*(1-D233)</f>
        <v>1</v>
      </c>
      <c r="F233" s="24" t="n">
        <f aca="false">$C$7*E233</f>
        <v>8</v>
      </c>
      <c r="G233" s="37" t="n">
        <v>0</v>
      </c>
      <c r="H233" s="19" t="n">
        <f aca="false">E233*(1-G233)*F233</f>
        <v>8</v>
      </c>
      <c r="I233" s="26" t="n">
        <f aca="false">H233+I232</f>
        <v>1144</v>
      </c>
      <c r="J233" s="37"/>
      <c r="K233" s="26" t="n">
        <f aca="false">H233+J233+K232</f>
        <v>1263</v>
      </c>
      <c r="L233" s="37" t="n">
        <v>0</v>
      </c>
      <c r="M233" s="38"/>
      <c r="N233" s="39" t="n">
        <f aca="false">IF(A233=1,(F233*(1-L233)+M233),H233)</f>
        <v>8</v>
      </c>
      <c r="O233" s="49"/>
      <c r="P233" s="41" t="n">
        <f aca="false">N233+P232</f>
        <v>1241</v>
      </c>
      <c r="Q233" s="39" t="n">
        <f aca="false">K233-P233</f>
        <v>22</v>
      </c>
      <c r="R233" s="42"/>
      <c r="S233" s="50" t="n">
        <f aca="false">G233+S232</f>
        <v>8</v>
      </c>
      <c r="T233" s="23" t="n">
        <f aca="false">IF(A233=1,L233,G233)</f>
        <v>0</v>
      </c>
      <c r="U233" s="24" t="n">
        <f aca="false">T233+U232</f>
        <v>7</v>
      </c>
      <c r="V233" s="23" t="n">
        <f aca="false">S233-U233</f>
        <v>1</v>
      </c>
    </row>
    <row r="234" customFormat="false" ht="17.7" hidden="false" customHeight="false" outlineLevel="0" collapsed="false">
      <c r="A234" s="47"/>
      <c r="B234" s="48" t="n">
        <f aca="false">B233+1</f>
        <v>44512</v>
      </c>
      <c r="C234" s="24" t="n">
        <f aca="false">IF(AND(WEEKDAY(B234) &lt;=6,WEEKDAY(B234) &gt;1),1,0)</f>
        <v>1</v>
      </c>
      <c r="D234" s="19" t="n">
        <f aca="false">IF(ISNA(VLOOKUP(B234,$X$9:$AA$56,4,FALSE())),0,1)</f>
        <v>0</v>
      </c>
      <c r="E234" s="24" t="n">
        <f aca="false">C234*(1-D234)</f>
        <v>1</v>
      </c>
      <c r="F234" s="24" t="n">
        <f aca="false">$C$7*E234</f>
        <v>8</v>
      </c>
      <c r="G234" s="37" t="n">
        <v>0</v>
      </c>
      <c r="H234" s="19" t="n">
        <f aca="false">E234*(1-G234)*F234</f>
        <v>8</v>
      </c>
      <c r="I234" s="26" t="n">
        <f aca="false">H234+I233</f>
        <v>1152</v>
      </c>
      <c r="J234" s="37"/>
      <c r="K234" s="26" t="n">
        <f aca="false">H234+J234+K233</f>
        <v>1271</v>
      </c>
      <c r="L234" s="37" t="n">
        <v>0</v>
      </c>
      <c r="M234" s="38"/>
      <c r="N234" s="39" t="n">
        <f aca="false">IF(A234=1,(F234*(1-L234)+M234),H234)</f>
        <v>8</v>
      </c>
      <c r="O234" s="49"/>
      <c r="P234" s="41" t="n">
        <f aca="false">N234+P233</f>
        <v>1249</v>
      </c>
      <c r="Q234" s="39" t="n">
        <f aca="false">K234-P234</f>
        <v>22</v>
      </c>
      <c r="R234" s="42"/>
      <c r="S234" s="50" t="n">
        <f aca="false">G234+S233</f>
        <v>8</v>
      </c>
      <c r="T234" s="23" t="n">
        <f aca="false">IF(A234=1,L234,G234)</f>
        <v>0</v>
      </c>
      <c r="U234" s="24" t="n">
        <f aca="false">T234+U233</f>
        <v>7</v>
      </c>
      <c r="V234" s="23" t="n">
        <f aca="false">S234-U234</f>
        <v>1</v>
      </c>
    </row>
    <row r="235" customFormat="false" ht="17.7" hidden="false" customHeight="false" outlineLevel="0" collapsed="false">
      <c r="A235" s="47"/>
      <c r="B235" s="48" t="n">
        <f aca="false">B234+1</f>
        <v>44513</v>
      </c>
      <c r="C235" s="24" t="n">
        <f aca="false">IF(AND(WEEKDAY(B235) &lt;=6,WEEKDAY(B235) &gt;1),1,0)</f>
        <v>0</v>
      </c>
      <c r="D235" s="19" t="n">
        <f aca="false">IF(ISNA(VLOOKUP(B235,$X$9:$AA$56,4,FALSE())),0,1)</f>
        <v>0</v>
      </c>
      <c r="E235" s="24" t="n">
        <f aca="false">C235*(1-D235)</f>
        <v>0</v>
      </c>
      <c r="F235" s="24" t="n">
        <f aca="false">$C$7*E235</f>
        <v>0</v>
      </c>
      <c r="G235" s="37" t="n">
        <v>0</v>
      </c>
      <c r="H235" s="19" t="n">
        <f aca="false">E235*(1-G235)*F235</f>
        <v>0</v>
      </c>
      <c r="I235" s="26" t="n">
        <f aca="false">H235+I234</f>
        <v>1152</v>
      </c>
      <c r="J235" s="37"/>
      <c r="K235" s="26" t="n">
        <f aca="false">H235+J235+K234</f>
        <v>1271</v>
      </c>
      <c r="L235" s="37" t="n">
        <v>0</v>
      </c>
      <c r="M235" s="38"/>
      <c r="N235" s="39" t="n">
        <f aca="false">IF(A235=1,(F235*(1-L235)+M235),H235)</f>
        <v>0</v>
      </c>
      <c r="O235" s="49"/>
      <c r="P235" s="41" t="n">
        <f aca="false">N235+P234</f>
        <v>1249</v>
      </c>
      <c r="Q235" s="39" t="n">
        <f aca="false">K235-P235</f>
        <v>22</v>
      </c>
      <c r="R235" s="42"/>
      <c r="S235" s="50" t="n">
        <f aca="false">G235+S234</f>
        <v>8</v>
      </c>
      <c r="T235" s="23" t="n">
        <f aca="false">IF(A235=1,L235,G235)</f>
        <v>0</v>
      </c>
      <c r="U235" s="24" t="n">
        <f aca="false">T235+U234</f>
        <v>7</v>
      </c>
      <c r="V235" s="23" t="n">
        <f aca="false">S235-U235</f>
        <v>1</v>
      </c>
    </row>
    <row r="236" customFormat="false" ht="17.7" hidden="false" customHeight="false" outlineLevel="0" collapsed="false">
      <c r="A236" s="47"/>
      <c r="B236" s="48" t="n">
        <f aca="false">B235+1</f>
        <v>44514</v>
      </c>
      <c r="C236" s="24" t="n">
        <f aca="false">IF(AND(WEEKDAY(B236) &lt;=6,WEEKDAY(B236) &gt;1),1,0)</f>
        <v>0</v>
      </c>
      <c r="D236" s="19" t="n">
        <f aca="false">IF(ISNA(VLOOKUP(B236,$X$9:$AA$56,4,FALSE())),0,1)</f>
        <v>0</v>
      </c>
      <c r="E236" s="24" t="n">
        <f aca="false">C236*(1-D236)</f>
        <v>0</v>
      </c>
      <c r="F236" s="24" t="n">
        <f aca="false">$C$7*E236</f>
        <v>0</v>
      </c>
      <c r="G236" s="37" t="n">
        <v>0</v>
      </c>
      <c r="H236" s="19" t="n">
        <f aca="false">E236*(1-G236)*F236</f>
        <v>0</v>
      </c>
      <c r="I236" s="26" t="n">
        <f aca="false">H236+I235</f>
        <v>1152</v>
      </c>
      <c r="J236" s="37"/>
      <c r="K236" s="26" t="n">
        <f aca="false">H236+J236+K235</f>
        <v>1271</v>
      </c>
      <c r="L236" s="37" t="n">
        <v>0</v>
      </c>
      <c r="M236" s="38"/>
      <c r="N236" s="39" t="n">
        <f aca="false">IF(A236=1,(F236*(1-L236)+M236),H236)</f>
        <v>0</v>
      </c>
      <c r="O236" s="49"/>
      <c r="P236" s="41" t="n">
        <f aca="false">N236+P235</f>
        <v>1249</v>
      </c>
      <c r="Q236" s="39" t="n">
        <f aca="false">K236-P236</f>
        <v>22</v>
      </c>
      <c r="R236" s="42"/>
      <c r="S236" s="50" t="n">
        <f aca="false">G236+S235</f>
        <v>8</v>
      </c>
      <c r="T236" s="23" t="n">
        <f aca="false">IF(A236=1,L236,G236)</f>
        <v>0</v>
      </c>
      <c r="U236" s="24" t="n">
        <f aca="false">T236+U235</f>
        <v>7</v>
      </c>
      <c r="V236" s="23" t="n">
        <f aca="false">S236-U236</f>
        <v>1</v>
      </c>
    </row>
    <row r="237" customFormat="false" ht="17.7" hidden="false" customHeight="false" outlineLevel="0" collapsed="false">
      <c r="A237" s="47"/>
      <c r="B237" s="48" t="n">
        <f aca="false">B236+1</f>
        <v>44515</v>
      </c>
      <c r="C237" s="24" t="n">
        <f aca="false">IF(AND(WEEKDAY(B237) &lt;=6,WEEKDAY(B237) &gt;1),1,0)</f>
        <v>1</v>
      </c>
      <c r="D237" s="19" t="n">
        <f aca="false">IF(ISNA(VLOOKUP(B237,$X$9:$AA$56,4,FALSE())),0,1)</f>
        <v>0</v>
      </c>
      <c r="E237" s="24" t="n">
        <f aca="false">C237*(1-D237)</f>
        <v>1</v>
      </c>
      <c r="F237" s="24" t="n">
        <f aca="false">$C$7*E237</f>
        <v>8</v>
      </c>
      <c r="G237" s="37" t="n">
        <v>0</v>
      </c>
      <c r="H237" s="19" t="n">
        <f aca="false">E237*(1-G237)*F237</f>
        <v>8</v>
      </c>
      <c r="I237" s="26" t="n">
        <f aca="false">H237+I236</f>
        <v>1160</v>
      </c>
      <c r="J237" s="37"/>
      <c r="K237" s="26" t="n">
        <f aca="false">H237+J237+K236</f>
        <v>1279</v>
      </c>
      <c r="L237" s="37" t="n">
        <v>0</v>
      </c>
      <c r="M237" s="38"/>
      <c r="N237" s="39" t="n">
        <f aca="false">IF(A237=1,(F237*(1-L237)+M237),H237)</f>
        <v>8</v>
      </c>
      <c r="O237" s="49"/>
      <c r="P237" s="41" t="n">
        <f aca="false">N237+P236</f>
        <v>1257</v>
      </c>
      <c r="Q237" s="39" t="n">
        <f aca="false">K237-P237</f>
        <v>22</v>
      </c>
      <c r="R237" s="42"/>
      <c r="S237" s="50" t="n">
        <f aca="false">G237+S236</f>
        <v>8</v>
      </c>
      <c r="T237" s="23" t="n">
        <f aca="false">IF(A237=1,L237,G237)</f>
        <v>0</v>
      </c>
      <c r="U237" s="24" t="n">
        <f aca="false">T237+U236</f>
        <v>7</v>
      </c>
      <c r="V237" s="23" t="n">
        <f aca="false">S237-U237</f>
        <v>1</v>
      </c>
    </row>
    <row r="238" customFormat="false" ht="17.7" hidden="false" customHeight="false" outlineLevel="0" collapsed="false">
      <c r="A238" s="47"/>
      <c r="B238" s="48" t="n">
        <f aca="false">B237+1</f>
        <v>44516</v>
      </c>
      <c r="C238" s="24" t="n">
        <f aca="false">IF(AND(WEEKDAY(B238) &lt;=6,WEEKDAY(B238) &gt;1),1,0)</f>
        <v>1</v>
      </c>
      <c r="D238" s="19" t="n">
        <f aca="false">IF(ISNA(VLOOKUP(B238,$X$9:$AA$56,4,FALSE())),0,1)</f>
        <v>0</v>
      </c>
      <c r="E238" s="24" t="n">
        <f aca="false">C238*(1-D238)</f>
        <v>1</v>
      </c>
      <c r="F238" s="24" t="n">
        <f aca="false">$C$7*E238</f>
        <v>8</v>
      </c>
      <c r="G238" s="37" t="n">
        <v>0</v>
      </c>
      <c r="H238" s="19" t="n">
        <f aca="false">E238*(1-G238)*F238</f>
        <v>8</v>
      </c>
      <c r="I238" s="26" t="n">
        <f aca="false">H238+I237</f>
        <v>1168</v>
      </c>
      <c r="J238" s="37"/>
      <c r="K238" s="26" t="n">
        <f aca="false">H238+J238+K237</f>
        <v>1287</v>
      </c>
      <c r="L238" s="37" t="n">
        <v>0</v>
      </c>
      <c r="M238" s="38"/>
      <c r="N238" s="39" t="n">
        <f aca="false">IF(A238=1,(F238*(1-L238)+M238),H238)</f>
        <v>8</v>
      </c>
      <c r="O238" s="49"/>
      <c r="P238" s="41" t="n">
        <f aca="false">N238+P237</f>
        <v>1265</v>
      </c>
      <c r="Q238" s="39" t="n">
        <f aca="false">K238-P238</f>
        <v>22</v>
      </c>
      <c r="R238" s="42"/>
      <c r="S238" s="50" t="n">
        <f aca="false">G238+S237</f>
        <v>8</v>
      </c>
      <c r="T238" s="23" t="n">
        <f aca="false">IF(A238=1,L238,G238)</f>
        <v>0</v>
      </c>
      <c r="U238" s="24" t="n">
        <f aca="false">T238+U237</f>
        <v>7</v>
      </c>
      <c r="V238" s="23" t="n">
        <f aca="false">S238-U238</f>
        <v>1</v>
      </c>
    </row>
    <row r="239" customFormat="false" ht="17.7" hidden="false" customHeight="false" outlineLevel="0" collapsed="false">
      <c r="A239" s="47"/>
      <c r="B239" s="48" t="n">
        <f aca="false">B238+1</f>
        <v>44517</v>
      </c>
      <c r="C239" s="24" t="n">
        <f aca="false">IF(AND(WEEKDAY(B239) &lt;=6,WEEKDAY(B239) &gt;1),1,0)</f>
        <v>1</v>
      </c>
      <c r="D239" s="19" t="n">
        <f aca="false">IF(ISNA(VLOOKUP(B239,$X$9:$AA$56,4,FALSE())),0,1)</f>
        <v>0</v>
      </c>
      <c r="E239" s="24" t="n">
        <f aca="false">C239*(1-D239)</f>
        <v>1</v>
      </c>
      <c r="F239" s="24" t="n">
        <f aca="false">$C$7*E239</f>
        <v>8</v>
      </c>
      <c r="G239" s="37" t="n">
        <v>0</v>
      </c>
      <c r="H239" s="19" t="n">
        <f aca="false">E239*(1-G239)*F239</f>
        <v>8</v>
      </c>
      <c r="I239" s="26" t="n">
        <f aca="false">H239+I238</f>
        <v>1176</v>
      </c>
      <c r="J239" s="37"/>
      <c r="K239" s="26" t="n">
        <f aca="false">H239+J239+K238</f>
        <v>1295</v>
      </c>
      <c r="L239" s="37" t="n">
        <v>0</v>
      </c>
      <c r="M239" s="38"/>
      <c r="N239" s="39" t="n">
        <f aca="false">IF(A239=1,(F239*(1-L239)+M239),H239)</f>
        <v>8</v>
      </c>
      <c r="O239" s="49"/>
      <c r="P239" s="41" t="n">
        <f aca="false">N239+P238</f>
        <v>1273</v>
      </c>
      <c r="Q239" s="39" t="n">
        <f aca="false">K239-P239</f>
        <v>22</v>
      </c>
      <c r="R239" s="42"/>
      <c r="S239" s="50" t="n">
        <f aca="false">G239+S238</f>
        <v>8</v>
      </c>
      <c r="T239" s="23" t="n">
        <f aca="false">IF(A239=1,L239,G239)</f>
        <v>0</v>
      </c>
      <c r="U239" s="24" t="n">
        <f aca="false">T239+U238</f>
        <v>7</v>
      </c>
      <c r="V239" s="23" t="n">
        <f aca="false">S239-U239</f>
        <v>1</v>
      </c>
    </row>
    <row r="240" customFormat="false" ht="17.7" hidden="false" customHeight="false" outlineLevel="0" collapsed="false">
      <c r="A240" s="47"/>
      <c r="B240" s="48" t="n">
        <f aca="false">B239+1</f>
        <v>44518</v>
      </c>
      <c r="C240" s="24" t="n">
        <f aca="false">IF(AND(WEEKDAY(B240) &lt;=6,WEEKDAY(B240) &gt;1),1,0)</f>
        <v>1</v>
      </c>
      <c r="D240" s="19" t="n">
        <f aca="false">IF(ISNA(VLOOKUP(B240,$X$9:$AA$56,4,FALSE())),0,1)</f>
        <v>0</v>
      </c>
      <c r="E240" s="24" t="n">
        <f aca="false">C240*(1-D240)</f>
        <v>1</v>
      </c>
      <c r="F240" s="24" t="n">
        <f aca="false">$C$7*E240</f>
        <v>8</v>
      </c>
      <c r="G240" s="37" t="n">
        <v>0</v>
      </c>
      <c r="H240" s="19" t="n">
        <f aca="false">E240*(1-G240)*F240</f>
        <v>8</v>
      </c>
      <c r="I240" s="26" t="n">
        <f aca="false">H240+I239</f>
        <v>1184</v>
      </c>
      <c r="J240" s="37"/>
      <c r="K240" s="26" t="n">
        <f aca="false">H240+J240+K239</f>
        <v>1303</v>
      </c>
      <c r="L240" s="37" t="n">
        <v>0</v>
      </c>
      <c r="M240" s="38"/>
      <c r="N240" s="39" t="n">
        <f aca="false">IF(A240=1,(F240*(1-L240)+M240),H240)</f>
        <v>8</v>
      </c>
      <c r="O240" s="49"/>
      <c r="P240" s="41" t="n">
        <f aca="false">N240+P239</f>
        <v>1281</v>
      </c>
      <c r="Q240" s="39" t="n">
        <f aca="false">K240-P240</f>
        <v>22</v>
      </c>
      <c r="R240" s="42"/>
      <c r="S240" s="50" t="n">
        <f aca="false">G240+S239</f>
        <v>8</v>
      </c>
      <c r="T240" s="23" t="n">
        <f aca="false">IF(A240=1,L240,G240)</f>
        <v>0</v>
      </c>
      <c r="U240" s="24" t="n">
        <f aca="false">T240+U239</f>
        <v>7</v>
      </c>
      <c r="V240" s="23" t="n">
        <f aca="false">S240-U240</f>
        <v>1</v>
      </c>
    </row>
    <row r="241" customFormat="false" ht="17.7" hidden="false" customHeight="false" outlineLevel="0" collapsed="false">
      <c r="A241" s="47"/>
      <c r="B241" s="48" t="n">
        <f aca="false">B240+1</f>
        <v>44519</v>
      </c>
      <c r="C241" s="24" t="n">
        <f aca="false">IF(AND(WEEKDAY(B241) &lt;=6,WEEKDAY(B241) &gt;1),1,0)</f>
        <v>1</v>
      </c>
      <c r="D241" s="19" t="n">
        <f aca="false">IF(ISNA(VLOOKUP(B241,$X$9:$AA$56,4,FALSE())),0,1)</f>
        <v>0</v>
      </c>
      <c r="E241" s="24" t="n">
        <f aca="false">C241*(1-D241)</f>
        <v>1</v>
      </c>
      <c r="F241" s="24" t="n">
        <f aca="false">$C$7*E241</f>
        <v>8</v>
      </c>
      <c r="G241" s="37" t="n">
        <v>0</v>
      </c>
      <c r="H241" s="19" t="n">
        <f aca="false">E241*(1-G241)*F241</f>
        <v>8</v>
      </c>
      <c r="I241" s="26" t="n">
        <f aca="false">H241+I240</f>
        <v>1192</v>
      </c>
      <c r="J241" s="37"/>
      <c r="K241" s="26" t="n">
        <f aca="false">H241+J241+K240</f>
        <v>1311</v>
      </c>
      <c r="L241" s="37" t="n">
        <v>0</v>
      </c>
      <c r="M241" s="38"/>
      <c r="N241" s="39" t="n">
        <f aca="false">IF(A241=1,(F241*(1-L241)+M241),H241)</f>
        <v>8</v>
      </c>
      <c r="O241" s="49"/>
      <c r="P241" s="41" t="n">
        <f aca="false">N241+P240</f>
        <v>1289</v>
      </c>
      <c r="Q241" s="39" t="n">
        <f aca="false">K241-P241</f>
        <v>22</v>
      </c>
      <c r="R241" s="42"/>
      <c r="S241" s="50" t="n">
        <f aca="false">G241+S240</f>
        <v>8</v>
      </c>
      <c r="T241" s="23" t="n">
        <f aca="false">IF(A241=1,L241,G241)</f>
        <v>0</v>
      </c>
      <c r="U241" s="24" t="n">
        <f aca="false">T241+U240</f>
        <v>7</v>
      </c>
      <c r="V241" s="23" t="n">
        <f aca="false">S241-U241</f>
        <v>1</v>
      </c>
    </row>
    <row r="242" customFormat="false" ht="17.7" hidden="false" customHeight="false" outlineLevel="0" collapsed="false">
      <c r="A242" s="47"/>
      <c r="B242" s="48" t="n">
        <f aca="false">B241+1</f>
        <v>44520</v>
      </c>
      <c r="C242" s="24" t="n">
        <f aca="false">IF(AND(WEEKDAY(B242) &lt;=6,WEEKDAY(B242) &gt;1),1,0)</f>
        <v>0</v>
      </c>
      <c r="D242" s="19" t="n">
        <f aca="false">IF(ISNA(VLOOKUP(B242,$X$9:$AA$56,4,FALSE())),0,1)</f>
        <v>0</v>
      </c>
      <c r="E242" s="24" t="n">
        <f aca="false">C242*(1-D242)</f>
        <v>0</v>
      </c>
      <c r="F242" s="24" t="n">
        <f aca="false">$C$7*E242</f>
        <v>0</v>
      </c>
      <c r="G242" s="37" t="n">
        <v>0</v>
      </c>
      <c r="H242" s="19" t="n">
        <f aca="false">E242*(1-G242)*F242</f>
        <v>0</v>
      </c>
      <c r="I242" s="26" t="n">
        <f aca="false">H242+I241</f>
        <v>1192</v>
      </c>
      <c r="J242" s="37"/>
      <c r="K242" s="26" t="n">
        <f aca="false">H242+J242+K241</f>
        <v>1311</v>
      </c>
      <c r="L242" s="37" t="n">
        <v>0</v>
      </c>
      <c r="M242" s="38"/>
      <c r="N242" s="39" t="n">
        <f aca="false">IF(A242=1,(F242*(1-L242)+M242),H242)</f>
        <v>0</v>
      </c>
      <c r="O242" s="49"/>
      <c r="P242" s="41" t="n">
        <f aca="false">N242+P241</f>
        <v>1289</v>
      </c>
      <c r="Q242" s="39" t="n">
        <f aca="false">K242-P242</f>
        <v>22</v>
      </c>
      <c r="R242" s="42"/>
      <c r="S242" s="50" t="n">
        <f aca="false">G242+S241</f>
        <v>8</v>
      </c>
      <c r="T242" s="23" t="n">
        <f aca="false">IF(A242=1,L242,G242)</f>
        <v>0</v>
      </c>
      <c r="U242" s="24" t="n">
        <f aca="false">T242+U241</f>
        <v>7</v>
      </c>
      <c r="V242" s="23" t="n">
        <f aca="false">S242-U242</f>
        <v>1</v>
      </c>
    </row>
    <row r="243" customFormat="false" ht="17.7" hidden="false" customHeight="false" outlineLevel="0" collapsed="false">
      <c r="A243" s="47"/>
      <c r="B243" s="48" t="n">
        <f aca="false">B242+1</f>
        <v>44521</v>
      </c>
      <c r="C243" s="24" t="n">
        <f aca="false">IF(AND(WEEKDAY(B243) &lt;=6,WEEKDAY(B243) &gt;1),1,0)</f>
        <v>0</v>
      </c>
      <c r="D243" s="19" t="n">
        <f aca="false">IF(ISNA(VLOOKUP(B243,$X$9:$AA$56,4,FALSE())),0,1)</f>
        <v>0</v>
      </c>
      <c r="E243" s="24" t="n">
        <f aca="false">C243*(1-D243)</f>
        <v>0</v>
      </c>
      <c r="F243" s="24" t="n">
        <f aca="false">$C$7*E243</f>
        <v>0</v>
      </c>
      <c r="G243" s="37" t="n">
        <v>0</v>
      </c>
      <c r="H243" s="19" t="n">
        <f aca="false">E243*(1-G243)*F243</f>
        <v>0</v>
      </c>
      <c r="I243" s="26" t="n">
        <f aca="false">H243+I242</f>
        <v>1192</v>
      </c>
      <c r="J243" s="37"/>
      <c r="K243" s="26" t="n">
        <f aca="false">H243+J243+K242</f>
        <v>1311</v>
      </c>
      <c r="L243" s="37" t="n">
        <v>0</v>
      </c>
      <c r="M243" s="38"/>
      <c r="N243" s="39" t="n">
        <f aca="false">IF(A243=1,(F243*(1-L243)+M243),H243)</f>
        <v>0</v>
      </c>
      <c r="O243" s="49"/>
      <c r="P243" s="41" t="n">
        <f aca="false">N243+P242</f>
        <v>1289</v>
      </c>
      <c r="Q243" s="39" t="n">
        <f aca="false">K243-P243</f>
        <v>22</v>
      </c>
      <c r="R243" s="42"/>
      <c r="S243" s="50" t="n">
        <f aca="false">G243+S242</f>
        <v>8</v>
      </c>
      <c r="T243" s="23" t="n">
        <f aca="false">IF(A243=1,L243,G243)</f>
        <v>0</v>
      </c>
      <c r="U243" s="24" t="n">
        <f aca="false">T243+U242</f>
        <v>7</v>
      </c>
      <c r="V243" s="23" t="n">
        <f aca="false">S243-U243</f>
        <v>1</v>
      </c>
    </row>
    <row r="244" customFormat="false" ht="17.7" hidden="false" customHeight="false" outlineLevel="0" collapsed="false">
      <c r="A244" s="47"/>
      <c r="B244" s="48" t="n">
        <f aca="false">B243+1</f>
        <v>44522</v>
      </c>
      <c r="C244" s="24" t="n">
        <f aca="false">IF(AND(WEEKDAY(B244) &lt;=6,WEEKDAY(B244) &gt;1),1,0)</f>
        <v>1</v>
      </c>
      <c r="D244" s="19" t="n">
        <f aca="false">IF(ISNA(VLOOKUP(B244,$X$9:$AA$56,4,FALSE())),0,1)</f>
        <v>0</v>
      </c>
      <c r="E244" s="24" t="n">
        <f aca="false">C244*(1-D244)</f>
        <v>1</v>
      </c>
      <c r="F244" s="24" t="n">
        <f aca="false">$C$7*E244</f>
        <v>8</v>
      </c>
      <c r="G244" s="37" t="n">
        <v>0</v>
      </c>
      <c r="H244" s="19" t="n">
        <f aca="false">E244*(1-G244)*F244</f>
        <v>8</v>
      </c>
      <c r="I244" s="26" t="n">
        <f aca="false">H244+I243</f>
        <v>1200</v>
      </c>
      <c r="J244" s="37"/>
      <c r="K244" s="26" t="n">
        <f aca="false">H244+J244+K243</f>
        <v>1319</v>
      </c>
      <c r="L244" s="37" t="n">
        <v>0</v>
      </c>
      <c r="M244" s="38"/>
      <c r="N244" s="39" t="n">
        <f aca="false">IF(A244=1,(F244*(1-L244)+M244),H244)</f>
        <v>8</v>
      </c>
      <c r="O244" s="49"/>
      <c r="P244" s="41" t="n">
        <f aca="false">N244+P243</f>
        <v>1297</v>
      </c>
      <c r="Q244" s="39" t="n">
        <f aca="false">K244-P244</f>
        <v>22</v>
      </c>
      <c r="R244" s="42"/>
      <c r="S244" s="50" t="n">
        <f aca="false">G244+S243</f>
        <v>8</v>
      </c>
      <c r="T244" s="23" t="n">
        <f aca="false">IF(A244=1,L244,G244)</f>
        <v>0</v>
      </c>
      <c r="U244" s="24" t="n">
        <f aca="false">T244+U243</f>
        <v>7</v>
      </c>
      <c r="V244" s="23" t="n">
        <f aca="false">S244-U244</f>
        <v>1</v>
      </c>
    </row>
    <row r="245" customFormat="false" ht="17.7" hidden="false" customHeight="false" outlineLevel="0" collapsed="false">
      <c r="A245" s="47"/>
      <c r="B245" s="48" t="n">
        <f aca="false">B244+1</f>
        <v>44523</v>
      </c>
      <c r="C245" s="24" t="n">
        <f aca="false">IF(AND(WEEKDAY(B245) &lt;=6,WEEKDAY(B245) &gt;1),1,0)</f>
        <v>1</v>
      </c>
      <c r="D245" s="19" t="n">
        <f aca="false">IF(ISNA(VLOOKUP(B245,$X$9:$AA$56,4,FALSE())),0,1)</f>
        <v>0</v>
      </c>
      <c r="E245" s="24" t="n">
        <f aca="false">C245*(1-D245)</f>
        <v>1</v>
      </c>
      <c r="F245" s="24" t="n">
        <f aca="false">$C$7*E245</f>
        <v>8</v>
      </c>
      <c r="G245" s="37" t="n">
        <v>0</v>
      </c>
      <c r="H245" s="19" t="n">
        <f aca="false">E245*(1-G245)*F245</f>
        <v>8</v>
      </c>
      <c r="I245" s="26" t="n">
        <f aca="false">H245+I244</f>
        <v>1208</v>
      </c>
      <c r="J245" s="37"/>
      <c r="K245" s="26" t="n">
        <f aca="false">H245+J245+K244</f>
        <v>1327</v>
      </c>
      <c r="L245" s="37" t="n">
        <v>0</v>
      </c>
      <c r="M245" s="38"/>
      <c r="N245" s="39" t="n">
        <f aca="false">IF(A245=1,(F245*(1-L245)+M245),H245)</f>
        <v>8</v>
      </c>
      <c r="O245" s="49"/>
      <c r="P245" s="41" t="n">
        <f aca="false">N245+P244</f>
        <v>1305</v>
      </c>
      <c r="Q245" s="39" t="n">
        <f aca="false">K245-P245</f>
        <v>22</v>
      </c>
      <c r="R245" s="42"/>
      <c r="S245" s="50" t="n">
        <f aca="false">G245+S244</f>
        <v>8</v>
      </c>
      <c r="T245" s="23" t="n">
        <f aca="false">IF(A245=1,L245,G245)</f>
        <v>0</v>
      </c>
      <c r="U245" s="24" t="n">
        <f aca="false">T245+U244</f>
        <v>7</v>
      </c>
      <c r="V245" s="23" t="n">
        <f aca="false">S245-U245</f>
        <v>1</v>
      </c>
    </row>
    <row r="246" customFormat="false" ht="17.7" hidden="false" customHeight="false" outlineLevel="0" collapsed="false">
      <c r="A246" s="47"/>
      <c r="B246" s="48" t="n">
        <f aca="false">B245+1</f>
        <v>44524</v>
      </c>
      <c r="C246" s="24" t="n">
        <f aca="false">IF(AND(WEEKDAY(B246) &lt;=6,WEEKDAY(B246) &gt;1),1,0)</f>
        <v>1</v>
      </c>
      <c r="D246" s="19" t="n">
        <f aca="false">IF(ISNA(VLOOKUP(B246,$X$9:$AA$56,4,FALSE())),0,1)</f>
        <v>0</v>
      </c>
      <c r="E246" s="24" t="n">
        <f aca="false">C246*(1-D246)</f>
        <v>1</v>
      </c>
      <c r="F246" s="24" t="n">
        <f aca="false">$C$7*E246</f>
        <v>8</v>
      </c>
      <c r="G246" s="37" t="n">
        <v>0</v>
      </c>
      <c r="H246" s="19" t="n">
        <f aca="false">E246*(1-G246)*F246</f>
        <v>8</v>
      </c>
      <c r="I246" s="26" t="n">
        <f aca="false">H246+I245</f>
        <v>1216</v>
      </c>
      <c r="J246" s="37"/>
      <c r="K246" s="26" t="n">
        <f aca="false">H246+J246+K245</f>
        <v>1335</v>
      </c>
      <c r="L246" s="37" t="n">
        <v>0</v>
      </c>
      <c r="M246" s="38"/>
      <c r="N246" s="39" t="n">
        <f aca="false">IF(A246=1,(F246*(1-L246)+M246),H246)</f>
        <v>8</v>
      </c>
      <c r="O246" s="49"/>
      <c r="P246" s="41" t="n">
        <f aca="false">N246+P245</f>
        <v>1313</v>
      </c>
      <c r="Q246" s="39" t="n">
        <f aca="false">K246-P246</f>
        <v>22</v>
      </c>
      <c r="R246" s="42"/>
      <c r="S246" s="50" t="n">
        <f aca="false">G246+S245</f>
        <v>8</v>
      </c>
      <c r="T246" s="23" t="n">
        <f aca="false">IF(A246=1,L246,G246)</f>
        <v>0</v>
      </c>
      <c r="U246" s="24" t="n">
        <f aca="false">T246+U245</f>
        <v>7</v>
      </c>
      <c r="V246" s="23" t="n">
        <f aca="false">S246-U246</f>
        <v>1</v>
      </c>
    </row>
    <row r="247" customFormat="false" ht="17.7" hidden="false" customHeight="false" outlineLevel="0" collapsed="false">
      <c r="A247" s="47"/>
      <c r="B247" s="48" t="n">
        <f aca="false">B246+1</f>
        <v>44525</v>
      </c>
      <c r="C247" s="24" t="n">
        <f aca="false">IF(AND(WEEKDAY(B247) &lt;=6,WEEKDAY(B247) &gt;1),1,0)</f>
        <v>1</v>
      </c>
      <c r="D247" s="19" t="n">
        <f aca="false">IF(ISNA(VLOOKUP(B247,$X$9:$AA$56,4,FALSE())),0,1)</f>
        <v>0</v>
      </c>
      <c r="E247" s="24" t="n">
        <f aca="false">C247*(1-D247)</f>
        <v>1</v>
      </c>
      <c r="F247" s="24" t="n">
        <f aca="false">$C$7*E247</f>
        <v>8</v>
      </c>
      <c r="G247" s="37" t="n">
        <v>0</v>
      </c>
      <c r="H247" s="19" t="n">
        <f aca="false">E247*(1-G247)*F247</f>
        <v>8</v>
      </c>
      <c r="I247" s="26" t="n">
        <f aca="false">H247+I246</f>
        <v>1224</v>
      </c>
      <c r="J247" s="37"/>
      <c r="K247" s="26" t="n">
        <f aca="false">H247+J247+K246</f>
        <v>1343</v>
      </c>
      <c r="L247" s="37" t="n">
        <v>0</v>
      </c>
      <c r="M247" s="38"/>
      <c r="N247" s="39" t="n">
        <f aca="false">IF(A247=1,(F247*(1-L247)+M247),H247)</f>
        <v>8</v>
      </c>
      <c r="O247" s="49"/>
      <c r="P247" s="41" t="n">
        <f aca="false">N247+P246</f>
        <v>1321</v>
      </c>
      <c r="Q247" s="39" t="n">
        <f aca="false">K247-P247</f>
        <v>22</v>
      </c>
      <c r="R247" s="42"/>
      <c r="S247" s="50" t="n">
        <f aca="false">G247+S246</f>
        <v>8</v>
      </c>
      <c r="T247" s="23" t="n">
        <f aca="false">IF(A247=1,L247,G247)</f>
        <v>0</v>
      </c>
      <c r="U247" s="24" t="n">
        <f aca="false">T247+U246</f>
        <v>7</v>
      </c>
      <c r="V247" s="23" t="n">
        <f aca="false">S247-U247</f>
        <v>1</v>
      </c>
    </row>
    <row r="248" customFormat="false" ht="17.7" hidden="false" customHeight="false" outlineLevel="0" collapsed="false">
      <c r="A248" s="47"/>
      <c r="B248" s="48" t="n">
        <f aca="false">B247+1</f>
        <v>44526</v>
      </c>
      <c r="C248" s="24" t="n">
        <f aca="false">IF(AND(WEEKDAY(B248) &lt;=6,WEEKDAY(B248) &gt;1),1,0)</f>
        <v>1</v>
      </c>
      <c r="D248" s="19" t="n">
        <f aca="false">IF(ISNA(VLOOKUP(B248,$X$9:$AA$56,4,FALSE())),0,1)</f>
        <v>0</v>
      </c>
      <c r="E248" s="24" t="n">
        <f aca="false">C248*(1-D248)</f>
        <v>1</v>
      </c>
      <c r="F248" s="24" t="n">
        <f aca="false">$C$7*E248</f>
        <v>8</v>
      </c>
      <c r="G248" s="37" t="n">
        <v>0</v>
      </c>
      <c r="H248" s="19" t="n">
        <f aca="false">E248*(1-G248)*F248</f>
        <v>8</v>
      </c>
      <c r="I248" s="26" t="n">
        <f aca="false">H248+I247</f>
        <v>1232</v>
      </c>
      <c r="J248" s="37"/>
      <c r="K248" s="26" t="n">
        <f aca="false">H248+J248+K247</f>
        <v>1351</v>
      </c>
      <c r="L248" s="37" t="n">
        <v>0</v>
      </c>
      <c r="M248" s="38"/>
      <c r="N248" s="39" t="n">
        <f aca="false">IF(A248=1,(F248*(1-L248)+M248),H248)</f>
        <v>8</v>
      </c>
      <c r="O248" s="49"/>
      <c r="P248" s="41" t="n">
        <f aca="false">N248+P247</f>
        <v>1329</v>
      </c>
      <c r="Q248" s="39" t="n">
        <f aca="false">K248-P248</f>
        <v>22</v>
      </c>
      <c r="R248" s="42"/>
      <c r="S248" s="50" t="n">
        <f aca="false">G248+S247</f>
        <v>8</v>
      </c>
      <c r="T248" s="23" t="n">
        <f aca="false">IF(A248=1,L248,G248)</f>
        <v>0</v>
      </c>
      <c r="U248" s="24" t="n">
        <f aca="false">T248+U247</f>
        <v>7</v>
      </c>
      <c r="V248" s="23" t="n">
        <f aca="false">S248-U248</f>
        <v>1</v>
      </c>
    </row>
    <row r="249" customFormat="false" ht="17.7" hidden="false" customHeight="false" outlineLevel="0" collapsed="false">
      <c r="A249" s="47"/>
      <c r="B249" s="48" t="n">
        <f aca="false">B248+1</f>
        <v>44527</v>
      </c>
      <c r="C249" s="24" t="n">
        <f aca="false">IF(AND(WEEKDAY(B249) &lt;=6,WEEKDAY(B249) &gt;1),1,0)</f>
        <v>0</v>
      </c>
      <c r="D249" s="19" t="n">
        <f aca="false">IF(ISNA(VLOOKUP(B249,$X$9:$AA$56,4,FALSE())),0,1)</f>
        <v>0</v>
      </c>
      <c r="E249" s="24" t="n">
        <f aca="false">C249*(1-D249)</f>
        <v>0</v>
      </c>
      <c r="F249" s="24" t="n">
        <f aca="false">$C$7*E249</f>
        <v>0</v>
      </c>
      <c r="G249" s="37" t="n">
        <v>0</v>
      </c>
      <c r="H249" s="19" t="n">
        <f aca="false">E249*(1-G249)*F249</f>
        <v>0</v>
      </c>
      <c r="I249" s="26" t="n">
        <f aca="false">H249+I248</f>
        <v>1232</v>
      </c>
      <c r="J249" s="37"/>
      <c r="K249" s="26" t="n">
        <f aca="false">H249+J249+K248</f>
        <v>1351</v>
      </c>
      <c r="L249" s="37" t="n">
        <v>0</v>
      </c>
      <c r="M249" s="38"/>
      <c r="N249" s="39" t="n">
        <f aca="false">IF(A249=1,(F249*(1-L249)+M249),H249)</f>
        <v>0</v>
      </c>
      <c r="O249" s="49"/>
      <c r="P249" s="41" t="n">
        <f aca="false">N249+P248</f>
        <v>1329</v>
      </c>
      <c r="Q249" s="39" t="n">
        <f aca="false">K249-P249</f>
        <v>22</v>
      </c>
      <c r="R249" s="42"/>
      <c r="S249" s="50" t="n">
        <f aca="false">G249+S248</f>
        <v>8</v>
      </c>
      <c r="T249" s="23" t="n">
        <f aca="false">IF(A249=1,L249,G249)</f>
        <v>0</v>
      </c>
      <c r="U249" s="24" t="n">
        <f aca="false">T249+U248</f>
        <v>7</v>
      </c>
      <c r="V249" s="23" t="n">
        <f aca="false">S249-U249</f>
        <v>1</v>
      </c>
    </row>
    <row r="250" customFormat="false" ht="17.7" hidden="false" customHeight="false" outlineLevel="0" collapsed="false">
      <c r="A250" s="47"/>
      <c r="B250" s="48" t="n">
        <f aca="false">B249+1</f>
        <v>44528</v>
      </c>
      <c r="C250" s="24" t="n">
        <f aca="false">IF(AND(WEEKDAY(B250) &lt;=6,WEEKDAY(B250) &gt;1),1,0)</f>
        <v>0</v>
      </c>
      <c r="D250" s="19" t="n">
        <f aca="false">IF(ISNA(VLOOKUP(B250,$X$9:$AA$56,4,FALSE())),0,1)</f>
        <v>0</v>
      </c>
      <c r="E250" s="24" t="n">
        <f aca="false">C250*(1-D250)</f>
        <v>0</v>
      </c>
      <c r="F250" s="24" t="n">
        <f aca="false">$C$7*E250</f>
        <v>0</v>
      </c>
      <c r="G250" s="37" t="n">
        <v>0</v>
      </c>
      <c r="H250" s="19" t="n">
        <f aca="false">E250*(1-G250)*F250</f>
        <v>0</v>
      </c>
      <c r="I250" s="26" t="n">
        <f aca="false">H250+I249</f>
        <v>1232</v>
      </c>
      <c r="J250" s="37"/>
      <c r="K250" s="26" t="n">
        <f aca="false">H250+J250+K249</f>
        <v>1351</v>
      </c>
      <c r="L250" s="37" t="n">
        <v>0</v>
      </c>
      <c r="M250" s="38"/>
      <c r="N250" s="39" t="n">
        <f aca="false">IF(A250=1,(F250*(1-L250)+M250),H250)</f>
        <v>0</v>
      </c>
      <c r="O250" s="49"/>
      <c r="P250" s="41" t="n">
        <f aca="false">N250+P249</f>
        <v>1329</v>
      </c>
      <c r="Q250" s="39" t="n">
        <f aca="false">K250-P250</f>
        <v>22</v>
      </c>
      <c r="R250" s="42"/>
      <c r="S250" s="50" t="n">
        <f aca="false">G250+S249</f>
        <v>8</v>
      </c>
      <c r="T250" s="23" t="n">
        <f aca="false">IF(A250=1,L250,G250)</f>
        <v>0</v>
      </c>
      <c r="U250" s="24" t="n">
        <f aca="false">T250+U249</f>
        <v>7</v>
      </c>
      <c r="V250" s="23" t="n">
        <f aca="false">S250-U250</f>
        <v>1</v>
      </c>
    </row>
    <row r="251" customFormat="false" ht="17.7" hidden="false" customHeight="false" outlineLevel="0" collapsed="false">
      <c r="A251" s="47"/>
      <c r="B251" s="48" t="n">
        <f aca="false">B250+1</f>
        <v>44529</v>
      </c>
      <c r="C251" s="24" t="n">
        <f aca="false">IF(AND(WEEKDAY(B251) &lt;=6,WEEKDAY(B251) &gt;1),1,0)</f>
        <v>1</v>
      </c>
      <c r="D251" s="19" t="n">
        <f aca="false">IF(ISNA(VLOOKUP(B251,$X$9:$AA$56,4,FALSE())),0,1)</f>
        <v>0</v>
      </c>
      <c r="E251" s="24" t="n">
        <f aca="false">C251*(1-D251)</f>
        <v>1</v>
      </c>
      <c r="F251" s="24" t="n">
        <f aca="false">$C$7*E251</f>
        <v>8</v>
      </c>
      <c r="G251" s="37" t="n">
        <v>0</v>
      </c>
      <c r="H251" s="19" t="n">
        <f aca="false">E251*(1-G251)*F251</f>
        <v>8</v>
      </c>
      <c r="I251" s="26" t="n">
        <f aca="false">H251+I250</f>
        <v>1240</v>
      </c>
      <c r="J251" s="37"/>
      <c r="K251" s="26" t="n">
        <f aca="false">H251+J251+K250</f>
        <v>1359</v>
      </c>
      <c r="L251" s="37" t="n">
        <v>0</v>
      </c>
      <c r="M251" s="38"/>
      <c r="N251" s="39" t="n">
        <f aca="false">IF(A251=1,(F251*(1-L251)+M251),H251)</f>
        <v>8</v>
      </c>
      <c r="O251" s="49"/>
      <c r="P251" s="41" t="n">
        <f aca="false">N251+P250</f>
        <v>1337</v>
      </c>
      <c r="Q251" s="39" t="n">
        <f aca="false">K251-P251</f>
        <v>22</v>
      </c>
      <c r="R251" s="42"/>
      <c r="S251" s="50" t="n">
        <f aca="false">G251+S250</f>
        <v>8</v>
      </c>
      <c r="T251" s="23" t="n">
        <f aca="false">IF(A251=1,L251,G251)</f>
        <v>0</v>
      </c>
      <c r="U251" s="24" t="n">
        <f aca="false">T251+U250</f>
        <v>7</v>
      </c>
      <c r="V251" s="23" t="n">
        <f aca="false">S251-U251</f>
        <v>1</v>
      </c>
    </row>
    <row r="252" customFormat="false" ht="17.7" hidden="false" customHeight="false" outlineLevel="0" collapsed="false">
      <c r="A252" s="47"/>
      <c r="B252" s="48" t="n">
        <f aca="false">B251+1</f>
        <v>44530</v>
      </c>
      <c r="C252" s="24" t="n">
        <f aca="false">IF(AND(WEEKDAY(B252) &lt;=6,WEEKDAY(B252) &gt;1),1,0)</f>
        <v>1</v>
      </c>
      <c r="D252" s="19" t="n">
        <f aca="false">IF(ISNA(VLOOKUP(B252,$X$9:$AA$56,4,FALSE())),0,1)</f>
        <v>0</v>
      </c>
      <c r="E252" s="24" t="n">
        <f aca="false">C252*(1-D252)</f>
        <v>1</v>
      </c>
      <c r="F252" s="24" t="n">
        <f aca="false">$C$7*E252</f>
        <v>8</v>
      </c>
      <c r="G252" s="37" t="n">
        <v>0</v>
      </c>
      <c r="H252" s="19" t="n">
        <f aca="false">E252*(1-G252)*F252</f>
        <v>8</v>
      </c>
      <c r="I252" s="26" t="n">
        <f aca="false">H252+I251</f>
        <v>1248</v>
      </c>
      <c r="J252" s="54" t="n">
        <f aca="false">($I$374-$H$374)/12</f>
        <v>17</v>
      </c>
      <c r="K252" s="26" t="n">
        <f aca="false">H252+J252+K251</f>
        <v>1384</v>
      </c>
      <c r="L252" s="37" t="n">
        <v>0</v>
      </c>
      <c r="M252" s="38"/>
      <c r="N252" s="39" t="n">
        <f aca="false">IF(A252=1,(F252*(1-L252)+M252),H252)</f>
        <v>8</v>
      </c>
      <c r="O252" s="49"/>
      <c r="P252" s="41" t="n">
        <f aca="false">N252+P251</f>
        <v>1345</v>
      </c>
      <c r="Q252" s="39" t="n">
        <f aca="false">K252-P252</f>
        <v>39</v>
      </c>
      <c r="R252" s="42"/>
      <c r="S252" s="50" t="n">
        <f aca="false">G252+S251</f>
        <v>8</v>
      </c>
      <c r="T252" s="23" t="n">
        <f aca="false">IF(A252=1,L252,G252)</f>
        <v>0</v>
      </c>
      <c r="U252" s="24" t="n">
        <f aca="false">T252+U251</f>
        <v>7</v>
      </c>
      <c r="V252" s="23" t="n">
        <f aca="false">S252-U252</f>
        <v>1</v>
      </c>
    </row>
    <row r="253" customFormat="false" ht="17.7" hidden="false" customHeight="false" outlineLevel="0" collapsed="false">
      <c r="A253" s="47"/>
      <c r="B253" s="48" t="n">
        <f aca="false">B252+1</f>
        <v>44531</v>
      </c>
      <c r="C253" s="24" t="n">
        <f aca="false">IF(AND(WEEKDAY(B253) &lt;=6,WEEKDAY(B253) &gt;1),1,0)</f>
        <v>1</v>
      </c>
      <c r="D253" s="19" t="n">
        <f aca="false">IF(ISNA(VLOOKUP(B253,$X$9:$AA$56,4,FALSE())),0,1)</f>
        <v>0</v>
      </c>
      <c r="E253" s="24" t="n">
        <f aca="false">C253*(1-D253)</f>
        <v>1</v>
      </c>
      <c r="F253" s="24" t="n">
        <f aca="false">$C$7*E253</f>
        <v>8</v>
      </c>
      <c r="G253" s="37" t="n">
        <v>0</v>
      </c>
      <c r="H253" s="19" t="n">
        <f aca="false">E253*(1-G253)*F253</f>
        <v>8</v>
      </c>
      <c r="I253" s="26" t="n">
        <f aca="false">H253+I252</f>
        <v>1256</v>
      </c>
      <c r="J253" s="37"/>
      <c r="K253" s="26" t="n">
        <f aca="false">H253+J253+K252</f>
        <v>1392</v>
      </c>
      <c r="L253" s="37" t="n">
        <v>0</v>
      </c>
      <c r="M253" s="38"/>
      <c r="N253" s="39" t="n">
        <f aca="false">IF(A253=1,(F253*(1-L253)+M253),H253)</f>
        <v>8</v>
      </c>
      <c r="O253" s="49"/>
      <c r="P253" s="41" t="n">
        <f aca="false">N253+P252</f>
        <v>1353</v>
      </c>
      <c r="Q253" s="39" t="n">
        <f aca="false">K253-P253</f>
        <v>39</v>
      </c>
      <c r="R253" s="55"/>
      <c r="S253" s="50" t="n">
        <f aca="false">G253+S252</f>
        <v>8</v>
      </c>
      <c r="T253" s="23" t="n">
        <f aca="false">IF(A253=1,L253,G253)</f>
        <v>0</v>
      </c>
      <c r="U253" s="24" t="n">
        <f aca="false">T253+U252</f>
        <v>7</v>
      </c>
      <c r="V253" s="23" t="n">
        <f aca="false">S253-U253</f>
        <v>1</v>
      </c>
    </row>
    <row r="254" customFormat="false" ht="17.7" hidden="false" customHeight="false" outlineLevel="0" collapsed="false">
      <c r="A254" s="47"/>
      <c r="B254" s="48" t="n">
        <f aca="false">B253+1</f>
        <v>44532</v>
      </c>
      <c r="C254" s="24" t="n">
        <f aca="false">IF(AND(WEEKDAY(B254) &lt;=6,WEEKDAY(B254) &gt;1),1,0)</f>
        <v>1</v>
      </c>
      <c r="D254" s="19" t="n">
        <f aca="false">IF(ISNA(VLOOKUP(B254,$X$9:$AA$56,4,FALSE())),0,1)</f>
        <v>0</v>
      </c>
      <c r="E254" s="24" t="n">
        <f aca="false">C254*(1-D254)</f>
        <v>1</v>
      </c>
      <c r="F254" s="24" t="n">
        <f aca="false">$C$7*E254</f>
        <v>8</v>
      </c>
      <c r="G254" s="37" t="n">
        <v>0</v>
      </c>
      <c r="H254" s="19" t="n">
        <f aca="false">E254*(1-G254)*F254</f>
        <v>8</v>
      </c>
      <c r="I254" s="26" t="n">
        <f aca="false">H254+I253</f>
        <v>1264</v>
      </c>
      <c r="J254" s="37"/>
      <c r="K254" s="26" t="n">
        <f aca="false">H254+J254+K253</f>
        <v>1400</v>
      </c>
      <c r="L254" s="37" t="n">
        <v>0</v>
      </c>
      <c r="M254" s="38"/>
      <c r="N254" s="39" t="n">
        <f aca="false">IF(A254=1,(F254*(1-L254)+M254),H254)</f>
        <v>8</v>
      </c>
      <c r="O254" s="49"/>
      <c r="P254" s="41" t="n">
        <f aca="false">N254+P253</f>
        <v>1361</v>
      </c>
      <c r="Q254" s="39" t="n">
        <f aca="false">K254-P254</f>
        <v>39</v>
      </c>
      <c r="R254" s="42"/>
      <c r="S254" s="50" t="n">
        <f aca="false">G254+S253</f>
        <v>8</v>
      </c>
      <c r="T254" s="23" t="n">
        <f aca="false">IF(A254=1,L254,G254)</f>
        <v>0</v>
      </c>
      <c r="U254" s="24" t="n">
        <f aca="false">T254+U253</f>
        <v>7</v>
      </c>
      <c r="V254" s="23" t="n">
        <f aca="false">S254-U254</f>
        <v>1</v>
      </c>
    </row>
    <row r="255" customFormat="false" ht="17.7" hidden="false" customHeight="false" outlineLevel="0" collapsed="false">
      <c r="A255" s="47"/>
      <c r="B255" s="48" t="n">
        <f aca="false">B254+1</f>
        <v>44533</v>
      </c>
      <c r="C255" s="24" t="n">
        <f aca="false">IF(AND(WEEKDAY(B255) &lt;=6,WEEKDAY(B255) &gt;1),1,0)</f>
        <v>1</v>
      </c>
      <c r="D255" s="19" t="n">
        <f aca="false">IF(ISNA(VLOOKUP(B255,$X$9:$AA$56,4,FALSE())),0,1)</f>
        <v>0</v>
      </c>
      <c r="E255" s="24" t="n">
        <f aca="false">C255*(1-D255)</f>
        <v>1</v>
      </c>
      <c r="F255" s="24" t="n">
        <f aca="false">$C$7*E255</f>
        <v>8</v>
      </c>
      <c r="G255" s="37" t="n">
        <v>0</v>
      </c>
      <c r="H255" s="19" t="n">
        <f aca="false">E255*(1-G255)*F255</f>
        <v>8</v>
      </c>
      <c r="I255" s="26" t="n">
        <f aca="false">H255+I254</f>
        <v>1272</v>
      </c>
      <c r="J255" s="37"/>
      <c r="K255" s="26" t="n">
        <f aca="false">H255+J255+K254</f>
        <v>1408</v>
      </c>
      <c r="L255" s="37" t="n">
        <v>0</v>
      </c>
      <c r="M255" s="38"/>
      <c r="N255" s="39" t="n">
        <f aca="false">IF(A255=1,(F255*(1-L255)+M255),H255)</f>
        <v>8</v>
      </c>
      <c r="O255" s="49"/>
      <c r="P255" s="41" t="n">
        <f aca="false">N255+P254</f>
        <v>1369</v>
      </c>
      <c r="Q255" s="39" t="n">
        <f aca="false">K255-P255</f>
        <v>39</v>
      </c>
      <c r="R255" s="42"/>
      <c r="S255" s="50" t="n">
        <f aca="false">G255+S254</f>
        <v>8</v>
      </c>
      <c r="T255" s="23" t="n">
        <f aca="false">IF(A255=1,L255,G255)</f>
        <v>0</v>
      </c>
      <c r="U255" s="24" t="n">
        <f aca="false">T255+U254</f>
        <v>7</v>
      </c>
      <c r="V255" s="23" t="n">
        <f aca="false">S255-U255</f>
        <v>1</v>
      </c>
    </row>
    <row r="256" customFormat="false" ht="17.7" hidden="false" customHeight="false" outlineLevel="0" collapsed="false">
      <c r="A256" s="47"/>
      <c r="B256" s="48" t="n">
        <f aca="false">B255+1</f>
        <v>44534</v>
      </c>
      <c r="C256" s="24" t="n">
        <f aca="false">IF(AND(WEEKDAY(B256) &lt;=6,WEEKDAY(B256) &gt;1),1,0)</f>
        <v>0</v>
      </c>
      <c r="D256" s="19" t="n">
        <f aca="false">IF(ISNA(VLOOKUP(B256,$X$9:$AA$56,4,FALSE())),0,1)</f>
        <v>0</v>
      </c>
      <c r="E256" s="24" t="n">
        <f aca="false">C256*(1-D256)</f>
        <v>0</v>
      </c>
      <c r="F256" s="24" t="n">
        <f aca="false">$C$7*E256</f>
        <v>0</v>
      </c>
      <c r="G256" s="37" t="n">
        <v>0</v>
      </c>
      <c r="H256" s="19" t="n">
        <f aca="false">E256*(1-G256)*F256</f>
        <v>0</v>
      </c>
      <c r="I256" s="26" t="n">
        <f aca="false">H256+I255</f>
        <v>1272</v>
      </c>
      <c r="J256" s="37"/>
      <c r="K256" s="26" t="n">
        <f aca="false">H256+J256+K255</f>
        <v>1408</v>
      </c>
      <c r="L256" s="37" t="n">
        <v>0</v>
      </c>
      <c r="M256" s="38"/>
      <c r="N256" s="39" t="n">
        <f aca="false">IF(A256=1,(F256*(1-L256)+M256),H256)</f>
        <v>0</v>
      </c>
      <c r="O256" s="49"/>
      <c r="P256" s="41" t="n">
        <f aca="false">N256+P255</f>
        <v>1369</v>
      </c>
      <c r="Q256" s="39" t="n">
        <f aca="false">K256-P256</f>
        <v>39</v>
      </c>
      <c r="R256" s="42"/>
      <c r="S256" s="50" t="n">
        <f aca="false">G256+S255</f>
        <v>8</v>
      </c>
      <c r="T256" s="23" t="n">
        <f aca="false">IF(A256=1,L256,G256)</f>
        <v>0</v>
      </c>
      <c r="U256" s="24" t="n">
        <f aca="false">T256+U255</f>
        <v>7</v>
      </c>
      <c r="V256" s="23" t="n">
        <f aca="false">S256-U256</f>
        <v>1</v>
      </c>
    </row>
    <row r="257" customFormat="false" ht="17.7" hidden="false" customHeight="false" outlineLevel="0" collapsed="false">
      <c r="A257" s="47"/>
      <c r="B257" s="48" t="n">
        <f aca="false">B256+1</f>
        <v>44535</v>
      </c>
      <c r="C257" s="24" t="n">
        <f aca="false">IF(AND(WEEKDAY(B257) &lt;=6,WEEKDAY(B257) &gt;1),1,0)</f>
        <v>0</v>
      </c>
      <c r="D257" s="19" t="n">
        <f aca="false">IF(ISNA(VLOOKUP(B257,$X$9:$AA$56,4,FALSE())),0,1)</f>
        <v>0</v>
      </c>
      <c r="E257" s="24" t="n">
        <f aca="false">C257*(1-D257)</f>
        <v>0</v>
      </c>
      <c r="F257" s="24" t="n">
        <f aca="false">$C$7*E257</f>
        <v>0</v>
      </c>
      <c r="G257" s="37" t="n">
        <v>0</v>
      </c>
      <c r="H257" s="19" t="n">
        <f aca="false">E257*(1-G257)*F257</f>
        <v>0</v>
      </c>
      <c r="I257" s="26" t="n">
        <f aca="false">H257+I256</f>
        <v>1272</v>
      </c>
      <c r="J257" s="37"/>
      <c r="K257" s="26" t="n">
        <f aca="false">H257+J257+K256</f>
        <v>1408</v>
      </c>
      <c r="L257" s="37" t="n">
        <v>0</v>
      </c>
      <c r="M257" s="38"/>
      <c r="N257" s="39" t="n">
        <f aca="false">IF(A257=1,(F257*(1-L257)+M257),H257)</f>
        <v>0</v>
      </c>
      <c r="O257" s="49"/>
      <c r="P257" s="41" t="n">
        <f aca="false">N257+P256</f>
        <v>1369</v>
      </c>
      <c r="Q257" s="39" t="n">
        <f aca="false">K257-P257</f>
        <v>39</v>
      </c>
      <c r="R257" s="42"/>
      <c r="S257" s="50" t="n">
        <f aca="false">G257+S256</f>
        <v>8</v>
      </c>
      <c r="T257" s="23" t="n">
        <f aca="false">IF(A257=1,L257,G257)</f>
        <v>0</v>
      </c>
      <c r="U257" s="24" t="n">
        <f aca="false">T257+U256</f>
        <v>7</v>
      </c>
      <c r="V257" s="23" t="n">
        <f aca="false">S257-U257</f>
        <v>1</v>
      </c>
    </row>
    <row r="258" customFormat="false" ht="17.7" hidden="false" customHeight="false" outlineLevel="0" collapsed="false">
      <c r="A258" s="47"/>
      <c r="B258" s="48" t="n">
        <f aca="false">B257+1</f>
        <v>44536</v>
      </c>
      <c r="C258" s="24" t="n">
        <f aca="false">IF(AND(WEEKDAY(B258) &lt;=6,WEEKDAY(B258) &gt;1),1,0)</f>
        <v>1</v>
      </c>
      <c r="D258" s="19" t="n">
        <f aca="false">IF(ISNA(VLOOKUP(B258,$X$9:$AA$56,4,FALSE())),0,1)</f>
        <v>0</v>
      </c>
      <c r="E258" s="24" t="n">
        <f aca="false">C258*(1-D258)</f>
        <v>1</v>
      </c>
      <c r="F258" s="24" t="n">
        <f aca="false">$C$7*E258</f>
        <v>8</v>
      </c>
      <c r="G258" s="37" t="n">
        <v>0</v>
      </c>
      <c r="H258" s="19" t="n">
        <f aca="false">E258*(1-G258)*F258</f>
        <v>8</v>
      </c>
      <c r="I258" s="26" t="n">
        <f aca="false">H258+I257</f>
        <v>1280</v>
      </c>
      <c r="J258" s="37"/>
      <c r="K258" s="26" t="n">
        <f aca="false">H258+J258+K257</f>
        <v>1416</v>
      </c>
      <c r="L258" s="37" t="n">
        <v>0</v>
      </c>
      <c r="M258" s="38"/>
      <c r="N258" s="39" t="n">
        <f aca="false">IF(A258=1,(F258*(1-L258)+M258),H258)</f>
        <v>8</v>
      </c>
      <c r="O258" s="49"/>
      <c r="P258" s="41" t="n">
        <f aca="false">N258+P257</f>
        <v>1377</v>
      </c>
      <c r="Q258" s="39" t="n">
        <f aca="false">K258-P258</f>
        <v>39</v>
      </c>
      <c r="R258" s="42"/>
      <c r="S258" s="50" t="n">
        <f aca="false">G258+S257</f>
        <v>8</v>
      </c>
      <c r="T258" s="23" t="n">
        <f aca="false">IF(A258=1,L258,G258)</f>
        <v>0</v>
      </c>
      <c r="U258" s="24" t="n">
        <f aca="false">T258+U257</f>
        <v>7</v>
      </c>
      <c r="V258" s="23" t="n">
        <f aca="false">S258-U258</f>
        <v>1</v>
      </c>
    </row>
    <row r="259" customFormat="false" ht="17.7" hidden="false" customHeight="false" outlineLevel="0" collapsed="false">
      <c r="A259" s="47"/>
      <c r="B259" s="48" t="n">
        <f aca="false">B258+1</f>
        <v>44537</v>
      </c>
      <c r="C259" s="24" t="n">
        <f aca="false">IF(AND(WEEKDAY(B259) &lt;=6,WEEKDAY(B259) &gt;1),1,0)</f>
        <v>1</v>
      </c>
      <c r="D259" s="19" t="n">
        <f aca="false">IF(ISNA(VLOOKUP(B259,$X$9:$AA$56,4,FALSE())),0,1)</f>
        <v>0</v>
      </c>
      <c r="E259" s="24" t="n">
        <f aca="false">C259*(1-D259)</f>
        <v>1</v>
      </c>
      <c r="F259" s="24" t="n">
        <f aca="false">$C$7*E259</f>
        <v>8</v>
      </c>
      <c r="G259" s="37" t="n">
        <v>0</v>
      </c>
      <c r="H259" s="19" t="n">
        <f aca="false">E259*(1-G259)*F259</f>
        <v>8</v>
      </c>
      <c r="I259" s="26" t="n">
        <f aca="false">H259+I258</f>
        <v>1288</v>
      </c>
      <c r="J259" s="37"/>
      <c r="K259" s="26" t="n">
        <f aca="false">H259+J259+K258</f>
        <v>1424</v>
      </c>
      <c r="L259" s="37" t="n">
        <v>0</v>
      </c>
      <c r="M259" s="38"/>
      <c r="N259" s="39" t="n">
        <f aca="false">IF(A259=1,(F259*(1-L259)+M259),H259)</f>
        <v>8</v>
      </c>
      <c r="O259" s="49"/>
      <c r="P259" s="41" t="n">
        <f aca="false">N259+P258</f>
        <v>1385</v>
      </c>
      <c r="Q259" s="39" t="n">
        <f aca="false">K259-P259</f>
        <v>39</v>
      </c>
      <c r="R259" s="42"/>
      <c r="S259" s="50" t="n">
        <f aca="false">G259+S258</f>
        <v>8</v>
      </c>
      <c r="T259" s="23" t="n">
        <f aca="false">IF(A259=1,L259,G259)</f>
        <v>0</v>
      </c>
      <c r="U259" s="24" t="n">
        <f aca="false">T259+U258</f>
        <v>7</v>
      </c>
      <c r="V259" s="23" t="n">
        <f aca="false">S259-U259</f>
        <v>1</v>
      </c>
    </row>
    <row r="260" customFormat="false" ht="17.7" hidden="false" customHeight="false" outlineLevel="0" collapsed="false">
      <c r="A260" s="47"/>
      <c r="B260" s="48" t="n">
        <f aca="false">B259+1</f>
        <v>44538</v>
      </c>
      <c r="C260" s="24" t="n">
        <f aca="false">IF(AND(WEEKDAY(B260) &lt;=6,WEEKDAY(B260) &gt;1),1,0)</f>
        <v>1</v>
      </c>
      <c r="D260" s="19" t="n">
        <f aca="false">IF(ISNA(VLOOKUP(B260,$X$9:$AA$56,4,FALSE())),0,1)</f>
        <v>0</v>
      </c>
      <c r="E260" s="24" t="n">
        <f aca="false">C260*(1-D260)</f>
        <v>1</v>
      </c>
      <c r="F260" s="24" t="n">
        <f aca="false">$C$7*E260</f>
        <v>8</v>
      </c>
      <c r="G260" s="37" t="n">
        <v>0</v>
      </c>
      <c r="H260" s="19" t="n">
        <f aca="false">E260*(1-G260)*F260</f>
        <v>8</v>
      </c>
      <c r="I260" s="26" t="n">
        <f aca="false">H260+I259</f>
        <v>1296</v>
      </c>
      <c r="J260" s="37"/>
      <c r="K260" s="26" t="n">
        <f aca="false">H260+J260+K259</f>
        <v>1432</v>
      </c>
      <c r="L260" s="37" t="n">
        <v>0</v>
      </c>
      <c r="M260" s="38"/>
      <c r="N260" s="39" t="n">
        <f aca="false">IF(A260=1,(F260*(1-L260)+M260),H260)</f>
        <v>8</v>
      </c>
      <c r="O260" s="49"/>
      <c r="P260" s="41" t="n">
        <f aca="false">N260+P259</f>
        <v>1393</v>
      </c>
      <c r="Q260" s="39" t="n">
        <f aca="false">K260-P260</f>
        <v>39</v>
      </c>
      <c r="R260" s="42"/>
      <c r="S260" s="50" t="n">
        <f aca="false">G260+S259</f>
        <v>8</v>
      </c>
      <c r="T260" s="23" t="n">
        <f aca="false">IF(A260=1,L260,G260)</f>
        <v>0</v>
      </c>
      <c r="U260" s="24" t="n">
        <f aca="false">T260+U259</f>
        <v>7</v>
      </c>
      <c r="V260" s="23" t="n">
        <f aca="false">S260-U260</f>
        <v>1</v>
      </c>
    </row>
    <row r="261" customFormat="false" ht="17.7" hidden="false" customHeight="false" outlineLevel="0" collapsed="false">
      <c r="A261" s="47"/>
      <c r="B261" s="48" t="n">
        <f aca="false">B260+1</f>
        <v>44539</v>
      </c>
      <c r="C261" s="24" t="n">
        <f aca="false">IF(AND(WEEKDAY(B261) &lt;=6,WEEKDAY(B261) &gt;1),1,0)</f>
        <v>1</v>
      </c>
      <c r="D261" s="19" t="n">
        <f aca="false">IF(ISNA(VLOOKUP(B261,$X$9:$AA$56,4,FALSE())),0,1)</f>
        <v>0</v>
      </c>
      <c r="E261" s="24" t="n">
        <f aca="false">C261*(1-D261)</f>
        <v>1</v>
      </c>
      <c r="F261" s="24" t="n">
        <f aca="false">$C$7*E261</f>
        <v>8</v>
      </c>
      <c r="G261" s="37" t="n">
        <v>0</v>
      </c>
      <c r="H261" s="19" t="n">
        <f aca="false">E261*(1-G261)*F261</f>
        <v>8</v>
      </c>
      <c r="I261" s="26" t="n">
        <f aca="false">H261+I260</f>
        <v>1304</v>
      </c>
      <c r="J261" s="37"/>
      <c r="K261" s="26" t="n">
        <f aca="false">H261+J261+K260</f>
        <v>1440</v>
      </c>
      <c r="L261" s="37" t="n">
        <v>0</v>
      </c>
      <c r="M261" s="38"/>
      <c r="N261" s="39" t="n">
        <f aca="false">IF(A261=1,(F261*(1-L261)+M261),H261)</f>
        <v>8</v>
      </c>
      <c r="O261" s="49"/>
      <c r="P261" s="41" t="n">
        <f aca="false">N261+P260</f>
        <v>1401</v>
      </c>
      <c r="Q261" s="39" t="n">
        <f aca="false">K261-P261</f>
        <v>39</v>
      </c>
      <c r="R261" s="42"/>
      <c r="S261" s="50" t="n">
        <f aca="false">G261+S260</f>
        <v>8</v>
      </c>
      <c r="T261" s="23" t="n">
        <f aca="false">IF(A261=1,L261,G261)</f>
        <v>0</v>
      </c>
      <c r="U261" s="24" t="n">
        <f aca="false">T261+U260</f>
        <v>7</v>
      </c>
      <c r="V261" s="23" t="n">
        <f aca="false">S261-U261</f>
        <v>1</v>
      </c>
    </row>
    <row r="262" customFormat="false" ht="17.7" hidden="false" customHeight="false" outlineLevel="0" collapsed="false">
      <c r="A262" s="47"/>
      <c r="B262" s="48" t="n">
        <f aca="false">B261+1</f>
        <v>44540</v>
      </c>
      <c r="C262" s="24" t="n">
        <f aca="false">IF(AND(WEEKDAY(B262) &lt;=6,WEEKDAY(B262) &gt;1),1,0)</f>
        <v>1</v>
      </c>
      <c r="D262" s="19" t="n">
        <f aca="false">IF(ISNA(VLOOKUP(B262,$X$9:$AA$56,4,FALSE())),0,1)</f>
        <v>0</v>
      </c>
      <c r="E262" s="24" t="n">
        <f aca="false">C262*(1-D262)</f>
        <v>1</v>
      </c>
      <c r="F262" s="24" t="n">
        <f aca="false">$C$7*E262</f>
        <v>8</v>
      </c>
      <c r="G262" s="37" t="n">
        <v>0</v>
      </c>
      <c r="H262" s="19" t="n">
        <f aca="false">E262*(1-G262)*F262</f>
        <v>8</v>
      </c>
      <c r="I262" s="26" t="n">
        <f aca="false">H262+I261</f>
        <v>1312</v>
      </c>
      <c r="J262" s="37"/>
      <c r="K262" s="26" t="n">
        <f aca="false">H262+J262+K261</f>
        <v>1448</v>
      </c>
      <c r="L262" s="37" t="n">
        <v>0</v>
      </c>
      <c r="M262" s="38"/>
      <c r="N262" s="39" t="n">
        <f aca="false">IF(A262=1,(F262*(1-L262)+M262),H262)</f>
        <v>8</v>
      </c>
      <c r="O262" s="49"/>
      <c r="P262" s="41" t="n">
        <f aca="false">N262+P261</f>
        <v>1409</v>
      </c>
      <c r="Q262" s="39" t="n">
        <f aca="false">K262-P262</f>
        <v>39</v>
      </c>
      <c r="R262" s="42"/>
      <c r="S262" s="50" t="n">
        <f aca="false">G262+S261</f>
        <v>8</v>
      </c>
      <c r="T262" s="23" t="n">
        <f aca="false">IF(A262=1,L262,G262)</f>
        <v>0</v>
      </c>
      <c r="U262" s="24" t="n">
        <f aca="false">T262+U261</f>
        <v>7</v>
      </c>
      <c r="V262" s="23" t="n">
        <f aca="false">S262-U262</f>
        <v>1</v>
      </c>
    </row>
    <row r="263" customFormat="false" ht="17.7" hidden="false" customHeight="false" outlineLevel="0" collapsed="false">
      <c r="A263" s="47"/>
      <c r="B263" s="48" t="n">
        <f aca="false">B262+1</f>
        <v>44541</v>
      </c>
      <c r="C263" s="24" t="n">
        <f aca="false">IF(AND(WEEKDAY(B263) &lt;=6,WEEKDAY(B263) &gt;1),1,0)</f>
        <v>0</v>
      </c>
      <c r="D263" s="19" t="n">
        <f aca="false">IF(ISNA(VLOOKUP(B263,$X$9:$AA$56,4,FALSE())),0,1)</f>
        <v>0</v>
      </c>
      <c r="E263" s="24" t="n">
        <f aca="false">C263*(1-D263)</f>
        <v>0</v>
      </c>
      <c r="F263" s="24" t="n">
        <f aca="false">$C$7*E263</f>
        <v>0</v>
      </c>
      <c r="G263" s="37" t="n">
        <v>0</v>
      </c>
      <c r="H263" s="19" t="n">
        <f aca="false">E263*(1-G263)*F263</f>
        <v>0</v>
      </c>
      <c r="I263" s="26" t="n">
        <f aca="false">H263+I262</f>
        <v>1312</v>
      </c>
      <c r="J263" s="37"/>
      <c r="K263" s="26" t="n">
        <f aca="false">H263+J263+K262</f>
        <v>1448</v>
      </c>
      <c r="L263" s="37" t="n">
        <v>0</v>
      </c>
      <c r="M263" s="38"/>
      <c r="N263" s="39" t="n">
        <f aca="false">IF(A263=1,(F263*(1-L263)+M263),H263)</f>
        <v>0</v>
      </c>
      <c r="O263" s="49"/>
      <c r="P263" s="41" t="n">
        <f aca="false">N263+P262</f>
        <v>1409</v>
      </c>
      <c r="Q263" s="39" t="n">
        <f aca="false">K263-P263</f>
        <v>39</v>
      </c>
      <c r="R263" s="42"/>
      <c r="S263" s="50" t="n">
        <f aca="false">G263+S262</f>
        <v>8</v>
      </c>
      <c r="T263" s="23" t="n">
        <f aca="false">IF(A263=1,L263,G263)</f>
        <v>0</v>
      </c>
      <c r="U263" s="24" t="n">
        <f aca="false">T263+U262</f>
        <v>7</v>
      </c>
      <c r="V263" s="23" t="n">
        <f aca="false">S263-U263</f>
        <v>1</v>
      </c>
    </row>
    <row r="264" customFormat="false" ht="17.7" hidden="false" customHeight="false" outlineLevel="0" collapsed="false">
      <c r="A264" s="47"/>
      <c r="B264" s="48" t="n">
        <f aca="false">B263+1</f>
        <v>44542</v>
      </c>
      <c r="C264" s="24" t="n">
        <f aca="false">IF(AND(WEEKDAY(B264) &lt;=6,WEEKDAY(B264) &gt;1),1,0)</f>
        <v>0</v>
      </c>
      <c r="D264" s="19" t="n">
        <f aca="false">IF(ISNA(VLOOKUP(B264,$X$9:$AA$56,4,FALSE())),0,1)</f>
        <v>0</v>
      </c>
      <c r="E264" s="24" t="n">
        <f aca="false">C264*(1-D264)</f>
        <v>0</v>
      </c>
      <c r="F264" s="24" t="n">
        <f aca="false">$C$7*E264</f>
        <v>0</v>
      </c>
      <c r="G264" s="37" t="n">
        <v>0</v>
      </c>
      <c r="H264" s="19" t="n">
        <f aca="false">E264*(1-G264)*F264</f>
        <v>0</v>
      </c>
      <c r="I264" s="26" t="n">
        <f aca="false">H264+I263</f>
        <v>1312</v>
      </c>
      <c r="J264" s="37"/>
      <c r="K264" s="26" t="n">
        <f aca="false">H264+J264+K263</f>
        <v>1448</v>
      </c>
      <c r="L264" s="37" t="n">
        <v>0</v>
      </c>
      <c r="M264" s="38"/>
      <c r="N264" s="39" t="n">
        <f aca="false">IF(A264=1,(F264*(1-L264)+M264),H264)</f>
        <v>0</v>
      </c>
      <c r="O264" s="49"/>
      <c r="P264" s="41" t="n">
        <f aca="false">N264+P263</f>
        <v>1409</v>
      </c>
      <c r="Q264" s="39" t="n">
        <f aca="false">K264-P264</f>
        <v>39</v>
      </c>
      <c r="R264" s="42"/>
      <c r="S264" s="50" t="n">
        <f aca="false">G264+S263</f>
        <v>8</v>
      </c>
      <c r="T264" s="23" t="n">
        <f aca="false">IF(A264=1,L264,G264)</f>
        <v>0</v>
      </c>
      <c r="U264" s="24" t="n">
        <f aca="false">T264+U263</f>
        <v>7</v>
      </c>
      <c r="V264" s="23" t="n">
        <f aca="false">S264-U264</f>
        <v>1</v>
      </c>
    </row>
    <row r="265" customFormat="false" ht="17.7" hidden="false" customHeight="false" outlineLevel="0" collapsed="false">
      <c r="A265" s="47"/>
      <c r="B265" s="48" t="n">
        <f aca="false">B264+1</f>
        <v>44543</v>
      </c>
      <c r="C265" s="24" t="n">
        <f aca="false">IF(AND(WEEKDAY(B265) &lt;=6,WEEKDAY(B265) &gt;1),1,0)</f>
        <v>1</v>
      </c>
      <c r="D265" s="19" t="n">
        <f aca="false">IF(ISNA(VLOOKUP(B265,$X$9:$AA$56,4,FALSE())),0,1)</f>
        <v>0</v>
      </c>
      <c r="E265" s="24" t="n">
        <f aca="false">C265*(1-D265)</f>
        <v>1</v>
      </c>
      <c r="F265" s="24" t="n">
        <f aca="false">$C$7*E265</f>
        <v>8</v>
      </c>
      <c r="G265" s="37" t="n">
        <v>0</v>
      </c>
      <c r="H265" s="19" t="n">
        <f aca="false">E265*(1-G265)*F265</f>
        <v>8</v>
      </c>
      <c r="I265" s="26" t="n">
        <f aca="false">H265+I264</f>
        <v>1320</v>
      </c>
      <c r="J265" s="37"/>
      <c r="K265" s="26" t="n">
        <f aca="false">H265+J265+K264</f>
        <v>1456</v>
      </c>
      <c r="L265" s="37" t="n">
        <v>0</v>
      </c>
      <c r="M265" s="38"/>
      <c r="N265" s="39" t="n">
        <f aca="false">IF(A265=1,(F265*(1-L265)+M265),H265)</f>
        <v>8</v>
      </c>
      <c r="O265" s="49"/>
      <c r="P265" s="41" t="n">
        <f aca="false">N265+P264</f>
        <v>1417</v>
      </c>
      <c r="Q265" s="39" t="n">
        <f aca="false">K265-P265</f>
        <v>39</v>
      </c>
      <c r="R265" s="42"/>
      <c r="S265" s="50" t="n">
        <f aca="false">G265+S264</f>
        <v>8</v>
      </c>
      <c r="T265" s="23" t="n">
        <f aca="false">IF(A265=1,L265,G265)</f>
        <v>0</v>
      </c>
      <c r="U265" s="24" t="n">
        <f aca="false">T265+U264</f>
        <v>7</v>
      </c>
      <c r="V265" s="23" t="n">
        <f aca="false">S265-U265</f>
        <v>1</v>
      </c>
    </row>
    <row r="266" customFormat="false" ht="17.7" hidden="false" customHeight="false" outlineLevel="0" collapsed="false">
      <c r="A266" s="47"/>
      <c r="B266" s="48" t="n">
        <f aca="false">B265+1</f>
        <v>44544</v>
      </c>
      <c r="C266" s="24" t="n">
        <f aca="false">IF(AND(WEEKDAY(B266) &lt;=6,WEEKDAY(B266) &gt;1),1,0)</f>
        <v>1</v>
      </c>
      <c r="D266" s="19" t="n">
        <f aca="false">IF(ISNA(VLOOKUP(B266,$X$9:$AA$56,4,FALSE())),0,1)</f>
        <v>0</v>
      </c>
      <c r="E266" s="24" t="n">
        <f aca="false">C266*(1-D266)</f>
        <v>1</v>
      </c>
      <c r="F266" s="24" t="n">
        <f aca="false">$C$7*E266</f>
        <v>8</v>
      </c>
      <c r="G266" s="37" t="n">
        <v>0</v>
      </c>
      <c r="H266" s="19" t="n">
        <f aca="false">E266*(1-G266)*F266</f>
        <v>8</v>
      </c>
      <c r="I266" s="26" t="n">
        <f aca="false">H266+I265</f>
        <v>1328</v>
      </c>
      <c r="J266" s="37"/>
      <c r="K266" s="26" t="n">
        <f aca="false">H266+J266+K265</f>
        <v>1464</v>
      </c>
      <c r="L266" s="37" t="n">
        <v>0</v>
      </c>
      <c r="M266" s="38"/>
      <c r="N266" s="39" t="n">
        <f aca="false">IF(A266=1,(F266*(1-L266)+M266),H266)</f>
        <v>8</v>
      </c>
      <c r="O266" s="49"/>
      <c r="P266" s="41" t="n">
        <f aca="false">N266+P265</f>
        <v>1425</v>
      </c>
      <c r="Q266" s="39" t="n">
        <f aca="false">K266-P266</f>
        <v>39</v>
      </c>
      <c r="R266" s="42"/>
      <c r="S266" s="50" t="n">
        <f aca="false">G266+S265</f>
        <v>8</v>
      </c>
      <c r="T266" s="23" t="n">
        <f aca="false">IF(A266=1,L266,G266)</f>
        <v>0</v>
      </c>
      <c r="U266" s="24" t="n">
        <f aca="false">T266+U265</f>
        <v>7</v>
      </c>
      <c r="V266" s="23" t="n">
        <f aca="false">S266-U266</f>
        <v>1</v>
      </c>
    </row>
    <row r="267" customFormat="false" ht="17.7" hidden="false" customHeight="false" outlineLevel="0" collapsed="false">
      <c r="A267" s="47"/>
      <c r="B267" s="48" t="n">
        <f aca="false">B266+1</f>
        <v>44545</v>
      </c>
      <c r="C267" s="24" t="n">
        <f aca="false">IF(AND(WEEKDAY(B267) &lt;=6,WEEKDAY(B267) &gt;1),1,0)</f>
        <v>1</v>
      </c>
      <c r="D267" s="19" t="n">
        <f aca="false">IF(ISNA(VLOOKUP(B267,$X$9:$AA$56,4,FALSE())),0,1)</f>
        <v>0</v>
      </c>
      <c r="E267" s="24" t="n">
        <f aca="false">C267*(1-D267)</f>
        <v>1</v>
      </c>
      <c r="F267" s="24" t="n">
        <f aca="false">$C$7*E267</f>
        <v>8</v>
      </c>
      <c r="G267" s="37" t="n">
        <v>0</v>
      </c>
      <c r="H267" s="19" t="n">
        <f aca="false">E267*(1-G267)*F267</f>
        <v>8</v>
      </c>
      <c r="I267" s="26" t="n">
        <f aca="false">H267+I266</f>
        <v>1336</v>
      </c>
      <c r="J267" s="37"/>
      <c r="K267" s="26" t="n">
        <f aca="false">H267+J267+K266</f>
        <v>1472</v>
      </c>
      <c r="L267" s="37" t="n">
        <v>0</v>
      </c>
      <c r="M267" s="38"/>
      <c r="N267" s="39" t="n">
        <f aca="false">IF(A267=1,(F267*(1-L267)+M267),H267)</f>
        <v>8</v>
      </c>
      <c r="O267" s="49"/>
      <c r="P267" s="41" t="n">
        <f aca="false">N267+P266</f>
        <v>1433</v>
      </c>
      <c r="Q267" s="39" t="n">
        <f aca="false">K267-P267</f>
        <v>39</v>
      </c>
      <c r="R267" s="42"/>
      <c r="S267" s="50" t="n">
        <f aca="false">G267+S266</f>
        <v>8</v>
      </c>
      <c r="T267" s="23" t="n">
        <f aca="false">IF(A267=1,L267,G267)</f>
        <v>0</v>
      </c>
      <c r="U267" s="24" t="n">
        <f aca="false">T267+U266</f>
        <v>7</v>
      </c>
      <c r="V267" s="23" t="n">
        <f aca="false">S267-U267</f>
        <v>1</v>
      </c>
    </row>
    <row r="268" customFormat="false" ht="17.7" hidden="false" customHeight="false" outlineLevel="0" collapsed="false">
      <c r="A268" s="47"/>
      <c r="B268" s="48" t="n">
        <f aca="false">B267+1</f>
        <v>44546</v>
      </c>
      <c r="C268" s="24" t="n">
        <f aca="false">IF(AND(WEEKDAY(B268) &lt;=6,WEEKDAY(B268) &gt;1),1,0)</f>
        <v>1</v>
      </c>
      <c r="D268" s="19" t="n">
        <f aca="false">IF(ISNA(VLOOKUP(B268,$X$9:$AA$56,4,FALSE())),0,1)</f>
        <v>0</v>
      </c>
      <c r="E268" s="24" t="n">
        <f aca="false">C268*(1-D268)</f>
        <v>1</v>
      </c>
      <c r="F268" s="24" t="n">
        <f aca="false">$C$7*E268</f>
        <v>8</v>
      </c>
      <c r="G268" s="37" t="n">
        <v>0</v>
      </c>
      <c r="H268" s="19" t="n">
        <f aca="false">E268*(1-G268)*F268</f>
        <v>8</v>
      </c>
      <c r="I268" s="26" t="n">
        <f aca="false">H268+I267</f>
        <v>1344</v>
      </c>
      <c r="J268" s="37"/>
      <c r="K268" s="26" t="n">
        <f aca="false">H268+J268+K267</f>
        <v>1480</v>
      </c>
      <c r="L268" s="37" t="n">
        <v>0</v>
      </c>
      <c r="M268" s="38"/>
      <c r="N268" s="39" t="n">
        <f aca="false">IF(A268=1,(F268*(1-L268)+M268),H268)</f>
        <v>8</v>
      </c>
      <c r="O268" s="49"/>
      <c r="P268" s="41" t="n">
        <f aca="false">N268+P267</f>
        <v>1441</v>
      </c>
      <c r="Q268" s="39" t="n">
        <f aca="false">K268-P268</f>
        <v>39</v>
      </c>
      <c r="R268" s="42"/>
      <c r="S268" s="50" t="n">
        <f aca="false">G268+S267</f>
        <v>8</v>
      </c>
      <c r="T268" s="23" t="n">
        <f aca="false">IF(A268=1,L268,G268)</f>
        <v>0</v>
      </c>
      <c r="U268" s="24" t="n">
        <f aca="false">T268+U267</f>
        <v>7</v>
      </c>
      <c r="V268" s="23" t="n">
        <f aca="false">S268-U268</f>
        <v>1</v>
      </c>
    </row>
    <row r="269" customFormat="false" ht="17.7" hidden="false" customHeight="false" outlineLevel="0" collapsed="false">
      <c r="A269" s="47"/>
      <c r="B269" s="48" t="n">
        <f aca="false">B268+1</f>
        <v>44547</v>
      </c>
      <c r="C269" s="24" t="n">
        <f aca="false">IF(AND(WEEKDAY(B269) &lt;=6,WEEKDAY(B269) &gt;1),1,0)</f>
        <v>1</v>
      </c>
      <c r="D269" s="19" t="n">
        <f aca="false">IF(ISNA(VLOOKUP(B269,$X$9:$AA$56,4,FALSE())),0,1)</f>
        <v>0</v>
      </c>
      <c r="E269" s="24" t="n">
        <f aca="false">C269*(1-D269)</f>
        <v>1</v>
      </c>
      <c r="F269" s="24" t="n">
        <f aca="false">$C$7*E269</f>
        <v>8</v>
      </c>
      <c r="G269" s="37" t="n">
        <v>0</v>
      </c>
      <c r="H269" s="19" t="n">
        <f aca="false">E269*(1-G269)*F269</f>
        <v>8</v>
      </c>
      <c r="I269" s="26" t="n">
        <f aca="false">H269+I268</f>
        <v>1352</v>
      </c>
      <c r="J269" s="37"/>
      <c r="K269" s="26" t="n">
        <f aca="false">H269+J269+K268</f>
        <v>1488</v>
      </c>
      <c r="L269" s="37" t="n">
        <v>0</v>
      </c>
      <c r="M269" s="38"/>
      <c r="N269" s="39" t="n">
        <f aca="false">IF(A269=1,(F269*(1-L269)+M269),H269)</f>
        <v>8</v>
      </c>
      <c r="O269" s="49"/>
      <c r="P269" s="41" t="n">
        <f aca="false">N269+P268</f>
        <v>1449</v>
      </c>
      <c r="Q269" s="39" t="n">
        <f aca="false">K269-P269</f>
        <v>39</v>
      </c>
      <c r="R269" s="42"/>
      <c r="S269" s="50" t="n">
        <f aca="false">G269+S268</f>
        <v>8</v>
      </c>
      <c r="T269" s="23" t="n">
        <f aca="false">IF(A269=1,L269,G269)</f>
        <v>0</v>
      </c>
      <c r="U269" s="24" t="n">
        <f aca="false">T269+U268</f>
        <v>7</v>
      </c>
      <c r="V269" s="23" t="n">
        <f aca="false">S269-U269</f>
        <v>1</v>
      </c>
    </row>
    <row r="270" customFormat="false" ht="17.7" hidden="false" customHeight="false" outlineLevel="0" collapsed="false">
      <c r="A270" s="47"/>
      <c r="B270" s="48" t="n">
        <f aca="false">B269+1</f>
        <v>44548</v>
      </c>
      <c r="C270" s="24" t="n">
        <f aca="false">IF(AND(WEEKDAY(B270) &lt;=6,WEEKDAY(B270) &gt;1),1,0)</f>
        <v>0</v>
      </c>
      <c r="D270" s="19" t="n">
        <f aca="false">IF(ISNA(VLOOKUP(B270,$X$9:$AA$56,4,FALSE())),0,1)</f>
        <v>0</v>
      </c>
      <c r="E270" s="24" t="n">
        <f aca="false">C270*(1-D270)</f>
        <v>0</v>
      </c>
      <c r="F270" s="24" t="n">
        <f aca="false">$C$7*E270</f>
        <v>0</v>
      </c>
      <c r="G270" s="37" t="n">
        <v>0</v>
      </c>
      <c r="H270" s="19" t="n">
        <f aca="false">E270*(1-G270)*F270</f>
        <v>0</v>
      </c>
      <c r="I270" s="26" t="n">
        <f aca="false">H270+I269</f>
        <v>1352</v>
      </c>
      <c r="J270" s="37"/>
      <c r="K270" s="26" t="n">
        <f aca="false">H270+J270+K269</f>
        <v>1488</v>
      </c>
      <c r="L270" s="37" t="n">
        <v>0</v>
      </c>
      <c r="M270" s="38"/>
      <c r="N270" s="39" t="n">
        <f aca="false">IF(A270=1,(F270*(1-L270)+M270),H270)</f>
        <v>0</v>
      </c>
      <c r="O270" s="49"/>
      <c r="P270" s="41" t="n">
        <f aca="false">N270+P269</f>
        <v>1449</v>
      </c>
      <c r="Q270" s="39" t="n">
        <f aca="false">K270-P270</f>
        <v>39</v>
      </c>
      <c r="R270" s="42"/>
      <c r="S270" s="50" t="n">
        <f aca="false">G270+S269</f>
        <v>8</v>
      </c>
      <c r="T270" s="23" t="n">
        <f aca="false">IF(A270=1,L270,G270)</f>
        <v>0</v>
      </c>
      <c r="U270" s="24" t="n">
        <f aca="false">T270+U269</f>
        <v>7</v>
      </c>
      <c r="V270" s="23" t="n">
        <f aca="false">S270-U270</f>
        <v>1</v>
      </c>
    </row>
    <row r="271" customFormat="false" ht="17.7" hidden="false" customHeight="false" outlineLevel="0" collapsed="false">
      <c r="A271" s="47"/>
      <c r="B271" s="48" t="n">
        <f aca="false">B270+1</f>
        <v>44549</v>
      </c>
      <c r="C271" s="24" t="n">
        <f aca="false">IF(AND(WEEKDAY(B271) &lt;=6,WEEKDAY(B271) &gt;1),1,0)</f>
        <v>0</v>
      </c>
      <c r="D271" s="19" t="n">
        <f aca="false">IF(ISNA(VLOOKUP(B271,$X$9:$AA$56,4,FALSE())),0,1)</f>
        <v>0</v>
      </c>
      <c r="E271" s="24" t="n">
        <f aca="false">C271*(1-D271)</f>
        <v>0</v>
      </c>
      <c r="F271" s="24" t="n">
        <f aca="false">$C$7*E271</f>
        <v>0</v>
      </c>
      <c r="G271" s="37" t="n">
        <v>0</v>
      </c>
      <c r="H271" s="19" t="n">
        <f aca="false">E271*(1-G271)*F271</f>
        <v>0</v>
      </c>
      <c r="I271" s="26" t="n">
        <f aca="false">H271+I270</f>
        <v>1352</v>
      </c>
      <c r="J271" s="37"/>
      <c r="K271" s="26" t="n">
        <f aca="false">H271+J271+K270</f>
        <v>1488</v>
      </c>
      <c r="L271" s="37" t="n">
        <v>0</v>
      </c>
      <c r="M271" s="38"/>
      <c r="N271" s="39" t="n">
        <f aca="false">IF(A271=1,(F271*(1-L271)+M271),H271)</f>
        <v>0</v>
      </c>
      <c r="O271" s="49"/>
      <c r="P271" s="41" t="n">
        <f aca="false">N271+P270</f>
        <v>1449</v>
      </c>
      <c r="Q271" s="39" t="n">
        <f aca="false">K271-P271</f>
        <v>39</v>
      </c>
      <c r="R271" s="42"/>
      <c r="S271" s="50" t="n">
        <f aca="false">G271+S270</f>
        <v>8</v>
      </c>
      <c r="T271" s="23" t="n">
        <f aca="false">IF(A271=1,L271,G271)</f>
        <v>0</v>
      </c>
      <c r="U271" s="24" t="n">
        <f aca="false">T271+U270</f>
        <v>7</v>
      </c>
      <c r="V271" s="23" t="n">
        <f aca="false">S271-U271</f>
        <v>1</v>
      </c>
    </row>
    <row r="272" customFormat="false" ht="17.7" hidden="false" customHeight="false" outlineLevel="0" collapsed="false">
      <c r="A272" s="47"/>
      <c r="B272" s="48" t="n">
        <f aca="false">B271+1</f>
        <v>44550</v>
      </c>
      <c r="C272" s="24" t="n">
        <f aca="false">IF(AND(WEEKDAY(B272) &lt;=6,WEEKDAY(B272) &gt;1),1,0)</f>
        <v>1</v>
      </c>
      <c r="D272" s="19" t="n">
        <f aca="false">IF(ISNA(VLOOKUP(B272,$X$9:$AA$56,4,FALSE())),0,1)</f>
        <v>0</v>
      </c>
      <c r="E272" s="24" t="n">
        <f aca="false">C272*(1-D272)</f>
        <v>1</v>
      </c>
      <c r="F272" s="24" t="n">
        <f aca="false">$C$7*E272</f>
        <v>8</v>
      </c>
      <c r="G272" s="37" t="n">
        <v>0</v>
      </c>
      <c r="H272" s="19" t="n">
        <f aca="false">E272*(1-G272)*F272</f>
        <v>8</v>
      </c>
      <c r="I272" s="26" t="n">
        <f aca="false">H272+I271</f>
        <v>1360</v>
      </c>
      <c r="J272" s="37"/>
      <c r="K272" s="26" t="n">
        <f aca="false">H272+J272+K271</f>
        <v>1496</v>
      </c>
      <c r="L272" s="37" t="n">
        <v>0</v>
      </c>
      <c r="M272" s="38"/>
      <c r="N272" s="39" t="n">
        <f aca="false">IF(A272=1,(F272*(1-L272)+M272),H272)</f>
        <v>8</v>
      </c>
      <c r="O272" s="49"/>
      <c r="P272" s="41" t="n">
        <f aca="false">N272+P271</f>
        <v>1457</v>
      </c>
      <c r="Q272" s="39" t="n">
        <f aca="false">K272-P272</f>
        <v>39</v>
      </c>
      <c r="R272" s="42"/>
      <c r="S272" s="50" t="n">
        <f aca="false">G272+S271</f>
        <v>8</v>
      </c>
      <c r="T272" s="23" t="n">
        <f aca="false">IF(A272=1,L272,G272)</f>
        <v>0</v>
      </c>
      <c r="U272" s="24" t="n">
        <f aca="false">T272+U271</f>
        <v>7</v>
      </c>
      <c r="V272" s="23" t="n">
        <f aca="false">S272-U272</f>
        <v>1</v>
      </c>
    </row>
    <row r="273" customFormat="false" ht="17.7" hidden="false" customHeight="false" outlineLevel="0" collapsed="false">
      <c r="A273" s="47"/>
      <c r="B273" s="48" t="n">
        <f aca="false">B272+1</f>
        <v>44551</v>
      </c>
      <c r="C273" s="24" t="n">
        <f aca="false">IF(AND(WEEKDAY(B273) &lt;=6,WEEKDAY(B273) &gt;1),1,0)</f>
        <v>1</v>
      </c>
      <c r="D273" s="19" t="n">
        <f aca="false">IF(ISNA(VLOOKUP(B273,$X$9:$AA$56,4,FALSE())),0,1)</f>
        <v>0</v>
      </c>
      <c r="E273" s="24" t="n">
        <f aca="false">C273*(1-D273)</f>
        <v>1</v>
      </c>
      <c r="F273" s="24" t="n">
        <f aca="false">$C$7*E273</f>
        <v>8</v>
      </c>
      <c r="G273" s="37" t="n">
        <v>0</v>
      </c>
      <c r="H273" s="19" t="n">
        <f aca="false">E273*(1-G273)*F273</f>
        <v>8</v>
      </c>
      <c r="I273" s="26" t="n">
        <f aca="false">H273+I272</f>
        <v>1368</v>
      </c>
      <c r="J273" s="37"/>
      <c r="K273" s="26" t="n">
        <f aca="false">H273+J273+K272</f>
        <v>1504</v>
      </c>
      <c r="L273" s="37" t="n">
        <v>0</v>
      </c>
      <c r="M273" s="38"/>
      <c r="N273" s="39" t="n">
        <f aca="false">IF(A273=1,(F273*(1-L273)+M273),H273)</f>
        <v>8</v>
      </c>
      <c r="O273" s="49"/>
      <c r="P273" s="41" t="n">
        <f aca="false">N273+P272</f>
        <v>1465</v>
      </c>
      <c r="Q273" s="39" t="n">
        <f aca="false">K273-P273</f>
        <v>39</v>
      </c>
      <c r="R273" s="42"/>
      <c r="S273" s="50" t="n">
        <f aca="false">G273+S272</f>
        <v>8</v>
      </c>
      <c r="T273" s="23" t="n">
        <f aca="false">IF(A273=1,L273,G273)</f>
        <v>0</v>
      </c>
      <c r="U273" s="24" t="n">
        <f aca="false">T273+U272</f>
        <v>7</v>
      </c>
      <c r="V273" s="23" t="n">
        <f aca="false">S273-U273</f>
        <v>1</v>
      </c>
    </row>
    <row r="274" customFormat="false" ht="17.7" hidden="false" customHeight="false" outlineLevel="0" collapsed="false">
      <c r="A274" s="47"/>
      <c r="B274" s="48" t="n">
        <f aca="false">B273+1</f>
        <v>44552</v>
      </c>
      <c r="C274" s="24" t="n">
        <f aca="false">IF(AND(WEEKDAY(B274) &lt;=6,WEEKDAY(B274) &gt;1),1,0)</f>
        <v>1</v>
      </c>
      <c r="D274" s="19" t="n">
        <f aca="false">IF(ISNA(VLOOKUP(B274,$X$9:$AA$56,4,FALSE())),0,1)</f>
        <v>0</v>
      </c>
      <c r="E274" s="24" t="n">
        <f aca="false">C274*(1-D274)</f>
        <v>1</v>
      </c>
      <c r="F274" s="24" t="n">
        <f aca="false">$C$7*E274</f>
        <v>8</v>
      </c>
      <c r="G274" s="37" t="n">
        <v>0</v>
      </c>
      <c r="H274" s="19" t="n">
        <f aca="false">E274*(1-G274)*F274</f>
        <v>8</v>
      </c>
      <c r="I274" s="26" t="n">
        <f aca="false">H274+I273</f>
        <v>1376</v>
      </c>
      <c r="J274" s="37"/>
      <c r="K274" s="26" t="n">
        <f aca="false">H274+J274+K273</f>
        <v>1512</v>
      </c>
      <c r="L274" s="37" t="n">
        <v>0</v>
      </c>
      <c r="M274" s="38"/>
      <c r="N274" s="39" t="n">
        <f aca="false">IF(A274=1,(F274*(1-L274)+M274),H274)</f>
        <v>8</v>
      </c>
      <c r="O274" s="49"/>
      <c r="P274" s="41" t="n">
        <f aca="false">N274+P273</f>
        <v>1473</v>
      </c>
      <c r="Q274" s="39" t="n">
        <f aca="false">K274-P274</f>
        <v>39</v>
      </c>
      <c r="R274" s="42"/>
      <c r="S274" s="50" t="n">
        <f aca="false">G274+S273</f>
        <v>8</v>
      </c>
      <c r="T274" s="23" t="n">
        <f aca="false">IF(A274=1,L274,G274)</f>
        <v>0</v>
      </c>
      <c r="U274" s="24" t="n">
        <f aca="false">T274+U273</f>
        <v>7</v>
      </c>
      <c r="V274" s="23" t="n">
        <f aca="false">S274-U274</f>
        <v>1</v>
      </c>
    </row>
    <row r="275" customFormat="false" ht="17.7" hidden="false" customHeight="false" outlineLevel="0" collapsed="false">
      <c r="A275" s="47"/>
      <c r="B275" s="48" t="n">
        <f aca="false">B274+1</f>
        <v>44553</v>
      </c>
      <c r="C275" s="24" t="n">
        <f aca="false">IF(AND(WEEKDAY(B275) &lt;=6,WEEKDAY(B275) &gt;1),1,0)</f>
        <v>1</v>
      </c>
      <c r="D275" s="19" t="n">
        <f aca="false">IF(ISNA(VLOOKUP(B275,$X$9:$AA$56,4,FALSE())),0,1)</f>
        <v>0</v>
      </c>
      <c r="E275" s="24" t="n">
        <f aca="false">C275*(1-D275)</f>
        <v>1</v>
      </c>
      <c r="F275" s="24" t="n">
        <f aca="false">$C$7*E275</f>
        <v>8</v>
      </c>
      <c r="G275" s="37" t="n">
        <v>0</v>
      </c>
      <c r="H275" s="19" t="n">
        <f aca="false">E275*(1-G275)*F275</f>
        <v>8</v>
      </c>
      <c r="I275" s="26" t="n">
        <f aca="false">H275+I274</f>
        <v>1384</v>
      </c>
      <c r="J275" s="37"/>
      <c r="K275" s="26" t="n">
        <f aca="false">H275+J275+K274</f>
        <v>1520</v>
      </c>
      <c r="L275" s="37" t="n">
        <v>0</v>
      </c>
      <c r="M275" s="38"/>
      <c r="N275" s="39" t="n">
        <f aca="false">IF(A275=1,(F275*(1-L275)+M275),H275)</f>
        <v>8</v>
      </c>
      <c r="O275" s="49"/>
      <c r="P275" s="41" t="n">
        <f aca="false">N275+P274</f>
        <v>1481</v>
      </c>
      <c r="Q275" s="39" t="n">
        <f aca="false">K275-P275</f>
        <v>39</v>
      </c>
      <c r="R275" s="42"/>
      <c r="S275" s="50" t="n">
        <f aca="false">G275+S274</f>
        <v>8</v>
      </c>
      <c r="T275" s="23" t="n">
        <f aca="false">IF(A275=1,L275,G275)</f>
        <v>0</v>
      </c>
      <c r="U275" s="24" t="n">
        <f aca="false">T275+U274</f>
        <v>7</v>
      </c>
      <c r="V275" s="23" t="n">
        <f aca="false">S275-U275</f>
        <v>1</v>
      </c>
    </row>
    <row r="276" customFormat="false" ht="17.7" hidden="false" customHeight="false" outlineLevel="0" collapsed="false">
      <c r="A276" s="47"/>
      <c r="B276" s="48" t="n">
        <f aca="false">B275+1</f>
        <v>44554</v>
      </c>
      <c r="C276" s="24" t="n">
        <f aca="false">IF(AND(WEEKDAY(B276) &lt;=6,WEEKDAY(B276) &gt;1),1,0)</f>
        <v>1</v>
      </c>
      <c r="D276" s="19" t="n">
        <f aca="false">IF(ISNA(VLOOKUP(B276,$X$9:$AA$56,4,FALSE())),0,1)</f>
        <v>0</v>
      </c>
      <c r="E276" s="24" t="n">
        <f aca="false">C276*(1-D276)</f>
        <v>1</v>
      </c>
      <c r="F276" s="24" t="n">
        <f aca="false">$C$7*E276</f>
        <v>8</v>
      </c>
      <c r="G276" s="37" t="n">
        <v>0</v>
      </c>
      <c r="H276" s="19" t="n">
        <f aca="false">E276*(1-G276)*F276</f>
        <v>8</v>
      </c>
      <c r="I276" s="26" t="n">
        <f aca="false">H276+I275</f>
        <v>1392</v>
      </c>
      <c r="J276" s="37"/>
      <c r="K276" s="26" t="n">
        <f aca="false">H276+J276+K275</f>
        <v>1528</v>
      </c>
      <c r="L276" s="37" t="n">
        <v>0</v>
      </c>
      <c r="M276" s="38"/>
      <c r="N276" s="39" t="n">
        <f aca="false">IF(A276=1,(F276*(1-L276)+M276),H276)</f>
        <v>8</v>
      </c>
      <c r="O276" s="49"/>
      <c r="P276" s="41" t="n">
        <f aca="false">N276+P275</f>
        <v>1489</v>
      </c>
      <c r="Q276" s="39" t="n">
        <f aca="false">K276-P276</f>
        <v>39</v>
      </c>
      <c r="R276" s="42"/>
      <c r="S276" s="50" t="n">
        <f aca="false">G276+S275</f>
        <v>8</v>
      </c>
      <c r="T276" s="23" t="n">
        <f aca="false">IF(A276=1,L276,G276)</f>
        <v>0</v>
      </c>
      <c r="U276" s="24" t="n">
        <f aca="false">T276+U275</f>
        <v>7</v>
      </c>
      <c r="V276" s="23" t="n">
        <f aca="false">S276-U276</f>
        <v>1</v>
      </c>
    </row>
    <row r="277" customFormat="false" ht="17.7" hidden="false" customHeight="false" outlineLevel="0" collapsed="false">
      <c r="A277" s="47"/>
      <c r="B277" s="48" t="n">
        <f aca="false">B276+1</f>
        <v>44555</v>
      </c>
      <c r="C277" s="24" t="n">
        <f aca="false">IF(AND(WEEKDAY(B277) &lt;=6,WEEKDAY(B277) &gt;1),1,0)</f>
        <v>0</v>
      </c>
      <c r="D277" s="19" t="n">
        <f aca="false">IF(ISNA(VLOOKUP(B277,$X$9:$AA$56,4,FALSE())),0,1)</f>
        <v>0</v>
      </c>
      <c r="E277" s="24" t="n">
        <f aca="false">C277*(1-D277)</f>
        <v>0</v>
      </c>
      <c r="F277" s="24" t="n">
        <f aca="false">$C$7*E277</f>
        <v>0</v>
      </c>
      <c r="G277" s="37" t="n">
        <v>0</v>
      </c>
      <c r="H277" s="19" t="n">
        <f aca="false">E277*(1-G277)*F277</f>
        <v>0</v>
      </c>
      <c r="I277" s="26" t="n">
        <f aca="false">H277+I276</f>
        <v>1392</v>
      </c>
      <c r="J277" s="37"/>
      <c r="K277" s="26" t="n">
        <f aca="false">H277+J277+K276</f>
        <v>1528</v>
      </c>
      <c r="L277" s="37" t="n">
        <v>0</v>
      </c>
      <c r="M277" s="38"/>
      <c r="N277" s="39" t="n">
        <f aca="false">IF(A277=1,(F277*(1-L277)+M277),H277)</f>
        <v>0</v>
      </c>
      <c r="O277" s="49"/>
      <c r="P277" s="41" t="n">
        <f aca="false">N277+P276</f>
        <v>1489</v>
      </c>
      <c r="Q277" s="39" t="n">
        <f aca="false">K277-P277</f>
        <v>39</v>
      </c>
      <c r="R277" s="42"/>
      <c r="S277" s="50" t="n">
        <f aca="false">G277+S276</f>
        <v>8</v>
      </c>
      <c r="T277" s="23" t="n">
        <f aca="false">IF(A277=1,L277,G277)</f>
        <v>0</v>
      </c>
      <c r="U277" s="24" t="n">
        <f aca="false">T277+U276</f>
        <v>7</v>
      </c>
      <c r="V277" s="23" t="n">
        <f aca="false">S277-U277</f>
        <v>1</v>
      </c>
    </row>
    <row r="278" customFormat="false" ht="17.7" hidden="false" customHeight="false" outlineLevel="0" collapsed="false">
      <c r="A278" s="47"/>
      <c r="B278" s="48" t="n">
        <f aca="false">B277+1</f>
        <v>44556</v>
      </c>
      <c r="C278" s="24" t="n">
        <f aca="false">IF(AND(WEEKDAY(B278) &lt;=6,WEEKDAY(B278) &gt;1),1,0)</f>
        <v>0</v>
      </c>
      <c r="D278" s="19" t="n">
        <f aca="false">IF(ISNA(VLOOKUP(B278,$X$9:$AA$56,4,FALSE())),0,1)</f>
        <v>0</v>
      </c>
      <c r="E278" s="24" t="n">
        <f aca="false">C278*(1-D278)</f>
        <v>0</v>
      </c>
      <c r="F278" s="24" t="n">
        <f aca="false">$C$7*E278</f>
        <v>0</v>
      </c>
      <c r="G278" s="37" t="n">
        <v>0</v>
      </c>
      <c r="H278" s="19" t="n">
        <f aca="false">E278*(1-G278)*F278</f>
        <v>0</v>
      </c>
      <c r="I278" s="26" t="n">
        <f aca="false">H278+I277</f>
        <v>1392</v>
      </c>
      <c r="J278" s="37"/>
      <c r="K278" s="26" t="n">
        <f aca="false">H278+J278+K277</f>
        <v>1528</v>
      </c>
      <c r="L278" s="37" t="n">
        <v>0</v>
      </c>
      <c r="M278" s="38"/>
      <c r="N278" s="39" t="n">
        <f aca="false">IF(A278=1,(F278*(1-L278)+M278),H278)</f>
        <v>0</v>
      </c>
      <c r="O278" s="49"/>
      <c r="P278" s="41" t="n">
        <f aca="false">N278+P277</f>
        <v>1489</v>
      </c>
      <c r="Q278" s="39" t="n">
        <f aca="false">K278-P278</f>
        <v>39</v>
      </c>
      <c r="R278" s="42"/>
      <c r="S278" s="50" t="n">
        <f aca="false">G278+S277</f>
        <v>8</v>
      </c>
      <c r="T278" s="23" t="n">
        <f aca="false">IF(A278=1,L278,G278)</f>
        <v>0</v>
      </c>
      <c r="U278" s="24" t="n">
        <f aca="false">T278+U277</f>
        <v>7</v>
      </c>
      <c r="V278" s="23" t="n">
        <f aca="false">S278-U278</f>
        <v>1</v>
      </c>
    </row>
    <row r="279" customFormat="false" ht="17.7" hidden="false" customHeight="false" outlineLevel="0" collapsed="false">
      <c r="A279" s="47"/>
      <c r="B279" s="48" t="n">
        <f aca="false">B278+1</f>
        <v>44557</v>
      </c>
      <c r="C279" s="24" t="n">
        <f aca="false">IF(AND(WEEKDAY(B279) &lt;=6,WEEKDAY(B279) &gt;1),1,0)</f>
        <v>1</v>
      </c>
      <c r="D279" s="19" t="n">
        <f aca="false">IF(ISNA(VLOOKUP(B279,$X$9:$AA$56,4,FALSE())),0,1)</f>
        <v>0</v>
      </c>
      <c r="E279" s="24" t="n">
        <f aca="false">C279*(1-D279)</f>
        <v>1</v>
      </c>
      <c r="F279" s="24" t="n">
        <f aca="false">$C$7*E279</f>
        <v>8</v>
      </c>
      <c r="G279" s="37" t="n">
        <v>0</v>
      </c>
      <c r="H279" s="19" t="n">
        <f aca="false">E279*(1-G279)*F279</f>
        <v>8</v>
      </c>
      <c r="I279" s="26" t="n">
        <f aca="false">H279+I278</f>
        <v>1400</v>
      </c>
      <c r="J279" s="37"/>
      <c r="K279" s="26" t="n">
        <f aca="false">H279+J279+K278</f>
        <v>1536</v>
      </c>
      <c r="L279" s="37" t="n">
        <v>0</v>
      </c>
      <c r="M279" s="38"/>
      <c r="N279" s="39" t="n">
        <f aca="false">IF(A279=1,(F279*(1-L279)+M279),H279)</f>
        <v>8</v>
      </c>
      <c r="O279" s="49"/>
      <c r="P279" s="41" t="n">
        <f aca="false">N279+P278</f>
        <v>1497</v>
      </c>
      <c r="Q279" s="39" t="n">
        <f aca="false">K279-P279</f>
        <v>39</v>
      </c>
      <c r="R279" s="42"/>
      <c r="S279" s="50" t="n">
        <f aca="false">G279+S278</f>
        <v>8</v>
      </c>
      <c r="T279" s="23" t="n">
        <f aca="false">IF(A279=1,L279,G279)</f>
        <v>0</v>
      </c>
      <c r="U279" s="24" t="n">
        <f aca="false">T279+U278</f>
        <v>7</v>
      </c>
      <c r="V279" s="23" t="n">
        <f aca="false">S279-U279</f>
        <v>1</v>
      </c>
    </row>
    <row r="280" customFormat="false" ht="17.7" hidden="false" customHeight="false" outlineLevel="0" collapsed="false">
      <c r="A280" s="47"/>
      <c r="B280" s="48" t="n">
        <f aca="false">B279+1</f>
        <v>44558</v>
      </c>
      <c r="C280" s="24" t="n">
        <f aca="false">IF(AND(WEEKDAY(B280) &lt;=6,WEEKDAY(B280) &gt;1),1,0)</f>
        <v>1</v>
      </c>
      <c r="D280" s="19" t="n">
        <f aca="false">IF(ISNA(VLOOKUP(B280,$X$9:$AA$56,4,FALSE())),0,1)</f>
        <v>0</v>
      </c>
      <c r="E280" s="24" t="n">
        <f aca="false">C280*(1-D280)</f>
        <v>1</v>
      </c>
      <c r="F280" s="24" t="n">
        <f aca="false">$C$7*E280</f>
        <v>8</v>
      </c>
      <c r="G280" s="37" t="n">
        <v>0</v>
      </c>
      <c r="H280" s="19" t="n">
        <f aca="false">E280*(1-G280)*F280</f>
        <v>8</v>
      </c>
      <c r="I280" s="26" t="n">
        <f aca="false">H280+I279</f>
        <v>1408</v>
      </c>
      <c r="J280" s="37"/>
      <c r="K280" s="26" t="n">
        <f aca="false">H280+J280+K279</f>
        <v>1544</v>
      </c>
      <c r="L280" s="37" t="n">
        <v>0</v>
      </c>
      <c r="M280" s="38"/>
      <c r="N280" s="39" t="n">
        <f aca="false">IF(A280=1,(F280*(1-L280)+M280),H280)</f>
        <v>8</v>
      </c>
      <c r="O280" s="49"/>
      <c r="P280" s="41" t="n">
        <f aca="false">N280+P279</f>
        <v>1505</v>
      </c>
      <c r="Q280" s="39" t="n">
        <f aca="false">K280-P280</f>
        <v>39</v>
      </c>
      <c r="R280" s="42"/>
      <c r="S280" s="50" t="n">
        <f aca="false">G280+S279</f>
        <v>8</v>
      </c>
      <c r="T280" s="23" t="n">
        <f aca="false">IF(A280=1,L280,G280)</f>
        <v>0</v>
      </c>
      <c r="U280" s="24" t="n">
        <f aca="false">T280+U279</f>
        <v>7</v>
      </c>
      <c r="V280" s="23" t="n">
        <f aca="false">S280-U280</f>
        <v>1</v>
      </c>
    </row>
    <row r="281" customFormat="false" ht="17.7" hidden="false" customHeight="false" outlineLevel="0" collapsed="false">
      <c r="A281" s="47"/>
      <c r="B281" s="48" t="n">
        <f aca="false">B280+1</f>
        <v>44559</v>
      </c>
      <c r="C281" s="24" t="n">
        <f aca="false">IF(AND(WEEKDAY(B281) &lt;=6,WEEKDAY(B281) &gt;1),1,0)</f>
        <v>1</v>
      </c>
      <c r="D281" s="19" t="n">
        <f aca="false">IF(ISNA(VLOOKUP(B281,$X$9:$AA$56,4,FALSE())),0,1)</f>
        <v>0</v>
      </c>
      <c r="E281" s="24" t="n">
        <f aca="false">C281*(1-D281)</f>
        <v>1</v>
      </c>
      <c r="F281" s="24" t="n">
        <f aca="false">$C$7*E281</f>
        <v>8</v>
      </c>
      <c r="G281" s="37" t="n">
        <v>0</v>
      </c>
      <c r="H281" s="19" t="n">
        <f aca="false">E281*(1-G281)*F281</f>
        <v>8</v>
      </c>
      <c r="I281" s="26" t="n">
        <f aca="false">H281+I280</f>
        <v>1416</v>
      </c>
      <c r="J281" s="37"/>
      <c r="K281" s="26" t="n">
        <f aca="false">H281+J281+K280</f>
        <v>1552</v>
      </c>
      <c r="L281" s="37" t="n">
        <v>0</v>
      </c>
      <c r="M281" s="38"/>
      <c r="N281" s="39" t="n">
        <f aca="false">IF(A281=1,(F281*(1-L281)+M281),H281)</f>
        <v>8</v>
      </c>
      <c r="O281" s="49"/>
      <c r="P281" s="41" t="n">
        <f aca="false">N281+P280</f>
        <v>1513</v>
      </c>
      <c r="Q281" s="39" t="n">
        <f aca="false">K281-P281</f>
        <v>39</v>
      </c>
      <c r="R281" s="42"/>
      <c r="S281" s="50" t="n">
        <f aca="false">G281+S280</f>
        <v>8</v>
      </c>
      <c r="T281" s="23" t="n">
        <f aca="false">IF(A281=1,L281,G281)</f>
        <v>0</v>
      </c>
      <c r="U281" s="24" t="n">
        <f aca="false">T281+U280</f>
        <v>7</v>
      </c>
      <c r="V281" s="23" t="n">
        <f aca="false">S281-U281</f>
        <v>1</v>
      </c>
    </row>
    <row r="282" customFormat="false" ht="17.7" hidden="false" customHeight="false" outlineLevel="0" collapsed="false">
      <c r="A282" s="47"/>
      <c r="B282" s="48" t="n">
        <f aca="false">B281+1</f>
        <v>44560</v>
      </c>
      <c r="C282" s="24" t="n">
        <f aca="false">IF(AND(WEEKDAY(B282) &lt;=6,WEEKDAY(B282) &gt;1),1,0)</f>
        <v>1</v>
      </c>
      <c r="D282" s="19" t="n">
        <f aca="false">IF(ISNA(VLOOKUP(B282,$X$9:$AA$56,4,FALSE())),0,1)</f>
        <v>0</v>
      </c>
      <c r="E282" s="24" t="n">
        <f aca="false">C282*(1-D282)</f>
        <v>1</v>
      </c>
      <c r="F282" s="24" t="n">
        <f aca="false">$C$7*E282</f>
        <v>8</v>
      </c>
      <c r="G282" s="37" t="n">
        <v>1</v>
      </c>
      <c r="H282" s="19" t="n">
        <f aca="false">E282*(1-G282)*F282</f>
        <v>0</v>
      </c>
      <c r="I282" s="26" t="n">
        <f aca="false">H282+I281</f>
        <v>1416</v>
      </c>
      <c r="J282" s="37"/>
      <c r="K282" s="26" t="n">
        <f aca="false">H282+J282+K281</f>
        <v>1552</v>
      </c>
      <c r="L282" s="37" t="n">
        <v>0</v>
      </c>
      <c r="M282" s="38"/>
      <c r="N282" s="39" t="n">
        <f aca="false">IF(A282=1,(F282*(1-L282)+M282),H282)</f>
        <v>0</v>
      </c>
      <c r="O282" s="49"/>
      <c r="P282" s="41" t="n">
        <f aca="false">N282+P281</f>
        <v>1513</v>
      </c>
      <c r="Q282" s="39" t="n">
        <f aca="false">K282-P282</f>
        <v>39</v>
      </c>
      <c r="R282" s="42"/>
      <c r="S282" s="50" t="n">
        <f aca="false">G282+S281</f>
        <v>9</v>
      </c>
      <c r="T282" s="23" t="n">
        <f aca="false">IF(A282=1,L282,G282)</f>
        <v>1</v>
      </c>
      <c r="U282" s="24" t="n">
        <f aca="false">T282+U281</f>
        <v>8</v>
      </c>
      <c r="V282" s="23" t="n">
        <f aca="false">S282-U282</f>
        <v>1</v>
      </c>
    </row>
    <row r="283" customFormat="false" ht="17.7" hidden="false" customHeight="false" outlineLevel="0" collapsed="false">
      <c r="A283" s="47"/>
      <c r="B283" s="48" t="n">
        <f aca="false">B282+1</f>
        <v>44561</v>
      </c>
      <c r="C283" s="24" t="n">
        <f aca="false">IF(AND(WEEKDAY(B283) &lt;=6,WEEKDAY(B283) &gt;1),1,0)</f>
        <v>1</v>
      </c>
      <c r="D283" s="19" t="n">
        <f aca="false">IF(ISNA(VLOOKUP(B283,$X$9:$AA$56,4,FALSE())),0,1)</f>
        <v>0</v>
      </c>
      <c r="E283" s="24" t="n">
        <f aca="false">C283*(1-D283)</f>
        <v>1</v>
      </c>
      <c r="F283" s="24" t="n">
        <f aca="false">$C$7*E283</f>
        <v>8</v>
      </c>
      <c r="G283" s="37" t="n">
        <v>1</v>
      </c>
      <c r="H283" s="19" t="n">
        <f aca="false">E283*(1-G283)*F283</f>
        <v>0</v>
      </c>
      <c r="I283" s="26" t="n">
        <f aca="false">H283+I282</f>
        <v>1416</v>
      </c>
      <c r="J283" s="54" t="n">
        <f aca="false">($I$374-$H$374)/12</f>
        <v>17</v>
      </c>
      <c r="K283" s="26" t="n">
        <f aca="false">H283+J283+K282</f>
        <v>1569</v>
      </c>
      <c r="L283" s="37" t="n">
        <v>0</v>
      </c>
      <c r="M283" s="38"/>
      <c r="N283" s="39" t="n">
        <f aca="false">IF(A283=1,(F283*(1-L283)+M283),H283)</f>
        <v>0</v>
      </c>
      <c r="O283" s="49"/>
      <c r="P283" s="41" t="n">
        <f aca="false">N283+P282</f>
        <v>1513</v>
      </c>
      <c r="Q283" s="39" t="n">
        <f aca="false">K283-P283</f>
        <v>56</v>
      </c>
      <c r="R283" s="42"/>
      <c r="S283" s="50" t="n">
        <f aca="false">G283+S282</f>
        <v>10</v>
      </c>
      <c r="T283" s="23" t="n">
        <f aca="false">IF(A283=1,L283,G283)</f>
        <v>1</v>
      </c>
      <c r="U283" s="24" t="n">
        <f aca="false">T283+U282</f>
        <v>9</v>
      </c>
      <c r="V283" s="23" t="n">
        <f aca="false">S283-U283</f>
        <v>1</v>
      </c>
    </row>
    <row r="284" customFormat="false" ht="17.7" hidden="false" customHeight="false" outlineLevel="0" collapsed="false">
      <c r="A284" s="47"/>
      <c r="B284" s="48" t="n">
        <f aca="false">B283+1</f>
        <v>44562</v>
      </c>
      <c r="C284" s="24" t="n">
        <f aca="false">IF(AND(WEEKDAY(B284) &lt;=6,WEEKDAY(B284) &gt;1),1,0)</f>
        <v>0</v>
      </c>
      <c r="D284" s="19" t="n">
        <f aca="false">IF(ISNA(VLOOKUP(B284,$X$9:$AA$56,4,FALSE())),0,1)</f>
        <v>1</v>
      </c>
      <c r="E284" s="24" t="n">
        <f aca="false">C284*(1-D284)</f>
        <v>0</v>
      </c>
      <c r="F284" s="24" t="n">
        <f aca="false">$C$7*E284</f>
        <v>0</v>
      </c>
      <c r="G284" s="37" t="n">
        <v>0</v>
      </c>
      <c r="H284" s="19" t="n">
        <f aca="false">E284*(1-G284)*F284</f>
        <v>0</v>
      </c>
      <c r="I284" s="26" t="n">
        <f aca="false">H284+I283</f>
        <v>1416</v>
      </c>
      <c r="J284" s="37"/>
      <c r="K284" s="26" t="n">
        <f aca="false">H284+J284+K283</f>
        <v>1569</v>
      </c>
      <c r="L284" s="37" t="n">
        <v>0</v>
      </c>
      <c r="M284" s="38"/>
      <c r="N284" s="39" t="n">
        <f aca="false">IF(A284=1,(F284*(1-L284)+M284),H284)</f>
        <v>0</v>
      </c>
      <c r="O284" s="49"/>
      <c r="P284" s="41" t="n">
        <f aca="false">N284+P283</f>
        <v>1513</v>
      </c>
      <c r="Q284" s="39" t="n">
        <f aca="false">K284-P284</f>
        <v>56</v>
      </c>
      <c r="R284" s="55"/>
      <c r="S284" s="50" t="n">
        <f aca="false">G284+S283</f>
        <v>10</v>
      </c>
      <c r="T284" s="23" t="n">
        <f aca="false">IF(A284=1,L284,G284)</f>
        <v>0</v>
      </c>
      <c r="U284" s="24" t="n">
        <f aca="false">T284+U283</f>
        <v>9</v>
      </c>
      <c r="V284" s="23" t="n">
        <f aca="false">S284-U284</f>
        <v>1</v>
      </c>
    </row>
    <row r="285" customFormat="false" ht="17.7" hidden="false" customHeight="false" outlineLevel="0" collapsed="false">
      <c r="A285" s="47"/>
      <c r="B285" s="48" t="n">
        <f aca="false">B284+1</f>
        <v>44563</v>
      </c>
      <c r="C285" s="24" t="n">
        <f aca="false">IF(AND(WEEKDAY(B285) &lt;=6,WEEKDAY(B285) &gt;1),1,0)</f>
        <v>0</v>
      </c>
      <c r="D285" s="19" t="n">
        <f aca="false">IF(ISNA(VLOOKUP(B285,$X$9:$AA$56,4,FALSE())),0,1)</f>
        <v>0</v>
      </c>
      <c r="E285" s="24" t="n">
        <f aca="false">C285*(1-D285)</f>
        <v>0</v>
      </c>
      <c r="F285" s="24" t="n">
        <f aca="false">$C$7*E285</f>
        <v>0</v>
      </c>
      <c r="G285" s="37" t="n">
        <v>0</v>
      </c>
      <c r="H285" s="19" t="n">
        <f aca="false">E285*(1-G285)*F285</f>
        <v>0</v>
      </c>
      <c r="I285" s="26" t="n">
        <f aca="false">H285+I284</f>
        <v>1416</v>
      </c>
      <c r="J285" s="37"/>
      <c r="K285" s="26" t="n">
        <f aca="false">H285+J285+K284</f>
        <v>1569</v>
      </c>
      <c r="L285" s="37" t="n">
        <v>0</v>
      </c>
      <c r="M285" s="38"/>
      <c r="N285" s="39" t="n">
        <f aca="false">IF(A285=1,(F285*(1-L285)+M285),H285)</f>
        <v>0</v>
      </c>
      <c r="O285" s="49"/>
      <c r="P285" s="41" t="n">
        <f aca="false">N285+P284</f>
        <v>1513</v>
      </c>
      <c r="Q285" s="39" t="n">
        <f aca="false">K285-P285</f>
        <v>56</v>
      </c>
      <c r="R285" s="42"/>
      <c r="S285" s="50" t="n">
        <f aca="false">G285+S284</f>
        <v>10</v>
      </c>
      <c r="T285" s="23" t="n">
        <f aca="false">IF(A285=1,L285,G285)</f>
        <v>0</v>
      </c>
      <c r="U285" s="24" t="n">
        <f aca="false">T285+U284</f>
        <v>9</v>
      </c>
      <c r="V285" s="23" t="n">
        <f aca="false">S285-U285</f>
        <v>1</v>
      </c>
    </row>
    <row r="286" customFormat="false" ht="17.7" hidden="false" customHeight="false" outlineLevel="0" collapsed="false">
      <c r="A286" s="47"/>
      <c r="B286" s="48" t="n">
        <f aca="false">B285+1</f>
        <v>44564</v>
      </c>
      <c r="C286" s="24" t="n">
        <f aca="false">IF(AND(WEEKDAY(B286) &lt;=6,WEEKDAY(B286) &gt;1),1,0)</f>
        <v>1</v>
      </c>
      <c r="D286" s="19" t="n">
        <f aca="false">IF(ISNA(VLOOKUP(B286,$X$9:$AA$56,4,FALSE())),0,1)</f>
        <v>0</v>
      </c>
      <c r="E286" s="24" t="n">
        <f aca="false">C286*(1-D286)</f>
        <v>1</v>
      </c>
      <c r="F286" s="24" t="n">
        <f aca="false">$C$7*E286</f>
        <v>8</v>
      </c>
      <c r="G286" s="37" t="n">
        <v>0</v>
      </c>
      <c r="H286" s="19" t="n">
        <f aca="false">E286*(1-G286)*F286</f>
        <v>8</v>
      </c>
      <c r="I286" s="26" t="n">
        <f aca="false">H286+I285</f>
        <v>1424</v>
      </c>
      <c r="J286" s="37"/>
      <c r="K286" s="26" t="n">
        <f aca="false">H286+J286+K285</f>
        <v>1577</v>
      </c>
      <c r="L286" s="37" t="n">
        <v>0</v>
      </c>
      <c r="M286" s="38"/>
      <c r="N286" s="39" t="n">
        <f aca="false">IF(A286=1,(F286*(1-L286)+M286),H286)</f>
        <v>8</v>
      </c>
      <c r="O286" s="49"/>
      <c r="P286" s="41" t="n">
        <f aca="false">N286+P285</f>
        <v>1521</v>
      </c>
      <c r="Q286" s="39" t="n">
        <f aca="false">K286-P286</f>
        <v>56</v>
      </c>
      <c r="R286" s="42"/>
      <c r="S286" s="50" t="n">
        <f aca="false">G286+S285</f>
        <v>10</v>
      </c>
      <c r="T286" s="23" t="n">
        <f aca="false">IF(A286=1,L286,G286)</f>
        <v>0</v>
      </c>
      <c r="U286" s="24" t="n">
        <f aca="false">T286+U285</f>
        <v>9</v>
      </c>
      <c r="V286" s="23" t="n">
        <f aca="false">S286-U286</f>
        <v>1</v>
      </c>
    </row>
    <row r="287" customFormat="false" ht="17.7" hidden="false" customHeight="false" outlineLevel="0" collapsed="false">
      <c r="A287" s="47"/>
      <c r="B287" s="48" t="n">
        <f aca="false">B286+1</f>
        <v>44565</v>
      </c>
      <c r="C287" s="24" t="n">
        <f aca="false">IF(AND(WEEKDAY(B287) &lt;=6,WEEKDAY(B287) &gt;1),1,0)</f>
        <v>1</v>
      </c>
      <c r="D287" s="19" t="n">
        <f aca="false">IF(ISNA(VLOOKUP(B287,$X$9:$AA$56,4,FALSE())),0,1)</f>
        <v>0</v>
      </c>
      <c r="E287" s="24" t="n">
        <f aca="false">C287*(1-D287)</f>
        <v>1</v>
      </c>
      <c r="F287" s="24" t="n">
        <f aca="false">$C$7*E287</f>
        <v>8</v>
      </c>
      <c r="G287" s="37" t="n">
        <v>0</v>
      </c>
      <c r="H287" s="19" t="n">
        <f aca="false">E287*(1-G287)*F287</f>
        <v>8</v>
      </c>
      <c r="I287" s="26" t="n">
        <f aca="false">H287+I286</f>
        <v>1432</v>
      </c>
      <c r="J287" s="37"/>
      <c r="K287" s="26" t="n">
        <f aca="false">H287+J287+K286</f>
        <v>1585</v>
      </c>
      <c r="L287" s="37" t="n">
        <v>0</v>
      </c>
      <c r="M287" s="38"/>
      <c r="N287" s="39" t="n">
        <f aca="false">IF(A287=1,(F287*(1-L287)+M287),H287)</f>
        <v>8</v>
      </c>
      <c r="O287" s="49"/>
      <c r="P287" s="41" t="n">
        <f aca="false">N287+P286</f>
        <v>1529</v>
      </c>
      <c r="Q287" s="39" t="n">
        <f aca="false">K287-P287</f>
        <v>56</v>
      </c>
      <c r="R287" s="42"/>
      <c r="S287" s="50" t="n">
        <f aca="false">G287+S286</f>
        <v>10</v>
      </c>
      <c r="T287" s="23" t="n">
        <f aca="false">IF(A287=1,L287,G287)</f>
        <v>0</v>
      </c>
      <c r="U287" s="24" t="n">
        <f aca="false">T287+U286</f>
        <v>9</v>
      </c>
      <c r="V287" s="23" t="n">
        <f aca="false">S287-U287</f>
        <v>1</v>
      </c>
    </row>
    <row r="288" customFormat="false" ht="17.7" hidden="false" customHeight="false" outlineLevel="0" collapsed="false">
      <c r="A288" s="47"/>
      <c r="B288" s="48" t="n">
        <f aca="false">B287+1</f>
        <v>44566</v>
      </c>
      <c r="C288" s="24" t="n">
        <f aca="false">IF(AND(WEEKDAY(B288) &lt;=6,WEEKDAY(B288) &gt;1),1,0)</f>
        <v>1</v>
      </c>
      <c r="D288" s="19" t="n">
        <f aca="false">IF(ISNA(VLOOKUP(B288,$X$9:$AA$56,4,FALSE())),0,1)</f>
        <v>0</v>
      </c>
      <c r="E288" s="24" t="n">
        <f aca="false">C288*(1-D288)</f>
        <v>1</v>
      </c>
      <c r="F288" s="24" t="n">
        <f aca="false">$C$7*E288</f>
        <v>8</v>
      </c>
      <c r="G288" s="37" t="n">
        <v>0</v>
      </c>
      <c r="H288" s="19" t="n">
        <f aca="false">E288*(1-G288)*F288</f>
        <v>8</v>
      </c>
      <c r="I288" s="26" t="n">
        <f aca="false">H288+I287</f>
        <v>1440</v>
      </c>
      <c r="J288" s="37"/>
      <c r="K288" s="26" t="n">
        <f aca="false">H288+J288+K287</f>
        <v>1593</v>
      </c>
      <c r="L288" s="37" t="n">
        <v>0</v>
      </c>
      <c r="M288" s="38"/>
      <c r="N288" s="39" t="n">
        <f aca="false">IF(A288=1,(F288*(1-L288)+M288),H288)</f>
        <v>8</v>
      </c>
      <c r="O288" s="49"/>
      <c r="P288" s="41" t="n">
        <f aca="false">N288+P287</f>
        <v>1537</v>
      </c>
      <c r="Q288" s="39" t="n">
        <f aca="false">K288-P288</f>
        <v>56</v>
      </c>
      <c r="R288" s="42"/>
      <c r="S288" s="50" t="n">
        <f aca="false">G288+S287</f>
        <v>10</v>
      </c>
      <c r="T288" s="23" t="n">
        <f aca="false">IF(A288=1,L288,G288)</f>
        <v>0</v>
      </c>
      <c r="U288" s="24" t="n">
        <f aca="false">T288+U287</f>
        <v>9</v>
      </c>
      <c r="V288" s="23" t="n">
        <f aca="false">S288-U288</f>
        <v>1</v>
      </c>
    </row>
    <row r="289" customFormat="false" ht="17.7" hidden="false" customHeight="false" outlineLevel="0" collapsed="false">
      <c r="A289" s="47"/>
      <c r="B289" s="48" t="n">
        <f aca="false">B288+1</f>
        <v>44567</v>
      </c>
      <c r="C289" s="24" t="n">
        <f aca="false">IF(AND(WEEKDAY(B289) &lt;=6,WEEKDAY(B289) &gt;1),1,0)</f>
        <v>1</v>
      </c>
      <c r="D289" s="19" t="n">
        <f aca="false">IF(ISNA(VLOOKUP(B289,$X$9:$AA$56,4,FALSE())),0,1)</f>
        <v>0</v>
      </c>
      <c r="E289" s="24" t="n">
        <f aca="false">C289*(1-D289)</f>
        <v>1</v>
      </c>
      <c r="F289" s="24" t="n">
        <f aca="false">$C$7*E289</f>
        <v>8</v>
      </c>
      <c r="G289" s="37" t="n">
        <v>0</v>
      </c>
      <c r="H289" s="19" t="n">
        <f aca="false">E289*(1-G289)*F289</f>
        <v>8</v>
      </c>
      <c r="I289" s="26" t="n">
        <f aca="false">H289+I288</f>
        <v>1448</v>
      </c>
      <c r="J289" s="37"/>
      <c r="K289" s="26" t="n">
        <f aca="false">H289+J289+K288</f>
        <v>1601</v>
      </c>
      <c r="L289" s="37" t="n">
        <v>0</v>
      </c>
      <c r="M289" s="38"/>
      <c r="N289" s="39" t="n">
        <f aca="false">IF(A289=1,(F289*(1-L289)+M289),H289)</f>
        <v>8</v>
      </c>
      <c r="O289" s="49"/>
      <c r="P289" s="41" t="n">
        <f aca="false">N289+P288</f>
        <v>1545</v>
      </c>
      <c r="Q289" s="39" t="n">
        <f aca="false">K289-P289</f>
        <v>56</v>
      </c>
      <c r="R289" s="42"/>
      <c r="S289" s="50" t="n">
        <f aca="false">G289+S288</f>
        <v>10</v>
      </c>
      <c r="T289" s="23" t="n">
        <f aca="false">IF(A289=1,L289,G289)</f>
        <v>0</v>
      </c>
      <c r="U289" s="24" t="n">
        <f aca="false">T289+U288</f>
        <v>9</v>
      </c>
      <c r="V289" s="23" t="n">
        <f aca="false">S289-U289</f>
        <v>1</v>
      </c>
    </row>
    <row r="290" customFormat="false" ht="17.7" hidden="false" customHeight="false" outlineLevel="0" collapsed="false">
      <c r="A290" s="47"/>
      <c r="B290" s="48" t="n">
        <f aca="false">B289+1</f>
        <v>44568</v>
      </c>
      <c r="C290" s="24" t="n">
        <f aca="false">IF(AND(WEEKDAY(B290) &lt;=6,WEEKDAY(B290) &gt;1),1,0)</f>
        <v>1</v>
      </c>
      <c r="D290" s="19" t="n">
        <f aca="false">IF(ISNA(VLOOKUP(B290,$X$9:$AA$56,4,FALSE())),0,1)</f>
        <v>0</v>
      </c>
      <c r="E290" s="24" t="n">
        <f aca="false">C290*(1-D290)</f>
        <v>1</v>
      </c>
      <c r="F290" s="24" t="n">
        <f aca="false">$C$7*E290</f>
        <v>8</v>
      </c>
      <c r="G290" s="37" t="n">
        <v>0</v>
      </c>
      <c r="H290" s="19" t="n">
        <f aca="false">E290*(1-G290)*F290</f>
        <v>8</v>
      </c>
      <c r="I290" s="26" t="n">
        <f aca="false">H290+I289</f>
        <v>1456</v>
      </c>
      <c r="J290" s="37"/>
      <c r="K290" s="26" t="n">
        <f aca="false">H290+J290+K289</f>
        <v>1609</v>
      </c>
      <c r="L290" s="37" t="n">
        <v>0</v>
      </c>
      <c r="M290" s="38"/>
      <c r="N290" s="39" t="n">
        <f aca="false">IF(A290=1,(F290*(1-L290)+M290),H290)</f>
        <v>8</v>
      </c>
      <c r="O290" s="49"/>
      <c r="P290" s="41" t="n">
        <f aca="false">N290+P289</f>
        <v>1553</v>
      </c>
      <c r="Q290" s="39" t="n">
        <f aca="false">K290-P290</f>
        <v>56</v>
      </c>
      <c r="R290" s="42"/>
      <c r="S290" s="50" t="n">
        <f aca="false">G290+S289</f>
        <v>10</v>
      </c>
      <c r="T290" s="23" t="n">
        <f aca="false">IF(A290=1,L290,G290)</f>
        <v>0</v>
      </c>
      <c r="U290" s="24" t="n">
        <f aca="false">T290+U289</f>
        <v>9</v>
      </c>
      <c r="V290" s="23" t="n">
        <f aca="false">S290-U290</f>
        <v>1</v>
      </c>
    </row>
    <row r="291" customFormat="false" ht="17.7" hidden="false" customHeight="false" outlineLevel="0" collapsed="false">
      <c r="A291" s="47"/>
      <c r="B291" s="48" t="n">
        <f aca="false">B290+1</f>
        <v>44569</v>
      </c>
      <c r="C291" s="24" t="n">
        <f aca="false">IF(AND(WEEKDAY(B291) &lt;=6,WEEKDAY(B291) &gt;1),1,0)</f>
        <v>0</v>
      </c>
      <c r="D291" s="19" t="n">
        <f aca="false">IF(ISNA(VLOOKUP(B291,$X$9:$AA$56,4,FALSE())),0,1)</f>
        <v>0</v>
      </c>
      <c r="E291" s="24" t="n">
        <f aca="false">C291*(1-D291)</f>
        <v>0</v>
      </c>
      <c r="F291" s="24" t="n">
        <f aca="false">$C$7*E291</f>
        <v>0</v>
      </c>
      <c r="G291" s="37" t="n">
        <v>0</v>
      </c>
      <c r="H291" s="19" t="n">
        <f aca="false">E291*(1-G291)*F291</f>
        <v>0</v>
      </c>
      <c r="I291" s="26" t="n">
        <f aca="false">H291+I290</f>
        <v>1456</v>
      </c>
      <c r="J291" s="37"/>
      <c r="K291" s="26" t="n">
        <f aca="false">H291+J291+K290</f>
        <v>1609</v>
      </c>
      <c r="L291" s="37" t="n">
        <v>0</v>
      </c>
      <c r="M291" s="38"/>
      <c r="N291" s="39" t="n">
        <f aca="false">IF(A291=1,(F291*(1-L291)+M291),H291)</f>
        <v>0</v>
      </c>
      <c r="O291" s="49"/>
      <c r="P291" s="41" t="n">
        <f aca="false">N291+P290</f>
        <v>1553</v>
      </c>
      <c r="Q291" s="39" t="n">
        <f aca="false">K291-P291</f>
        <v>56</v>
      </c>
      <c r="R291" s="42"/>
      <c r="S291" s="50" t="n">
        <f aca="false">G291+S290</f>
        <v>10</v>
      </c>
      <c r="T291" s="23" t="n">
        <f aca="false">IF(A291=1,L291,G291)</f>
        <v>0</v>
      </c>
      <c r="U291" s="24" t="n">
        <f aca="false">T291+U290</f>
        <v>9</v>
      </c>
      <c r="V291" s="23" t="n">
        <f aca="false">S291-U291</f>
        <v>1</v>
      </c>
    </row>
    <row r="292" customFormat="false" ht="17.7" hidden="false" customHeight="false" outlineLevel="0" collapsed="false">
      <c r="A292" s="47"/>
      <c r="B292" s="48" t="n">
        <f aca="false">B291+1</f>
        <v>44570</v>
      </c>
      <c r="C292" s="24" t="n">
        <f aca="false">IF(AND(WEEKDAY(B292) &lt;=6,WEEKDAY(B292) &gt;1),1,0)</f>
        <v>0</v>
      </c>
      <c r="D292" s="19" t="n">
        <f aca="false">IF(ISNA(VLOOKUP(B292,$X$9:$AA$56,4,FALSE())),0,1)</f>
        <v>0</v>
      </c>
      <c r="E292" s="24" t="n">
        <f aca="false">C292*(1-D292)</f>
        <v>0</v>
      </c>
      <c r="F292" s="24" t="n">
        <f aca="false">$C$7*E292</f>
        <v>0</v>
      </c>
      <c r="G292" s="37" t="n">
        <v>0</v>
      </c>
      <c r="H292" s="19" t="n">
        <f aca="false">E292*(1-G292)*F292</f>
        <v>0</v>
      </c>
      <c r="I292" s="26" t="n">
        <f aca="false">H292+I291</f>
        <v>1456</v>
      </c>
      <c r="J292" s="37"/>
      <c r="K292" s="26" t="n">
        <f aca="false">H292+J292+K291</f>
        <v>1609</v>
      </c>
      <c r="L292" s="37" t="n">
        <v>0</v>
      </c>
      <c r="M292" s="38"/>
      <c r="N292" s="39" t="n">
        <f aca="false">IF(A292=1,(F292*(1-L292)+M292),H292)</f>
        <v>0</v>
      </c>
      <c r="O292" s="49"/>
      <c r="P292" s="41" t="n">
        <f aca="false">N292+P291</f>
        <v>1553</v>
      </c>
      <c r="Q292" s="39" t="n">
        <f aca="false">K292-P292</f>
        <v>56</v>
      </c>
      <c r="R292" s="42"/>
      <c r="S292" s="50" t="n">
        <f aca="false">G292+S291</f>
        <v>10</v>
      </c>
      <c r="T292" s="23" t="n">
        <f aca="false">IF(A292=1,L292,G292)</f>
        <v>0</v>
      </c>
      <c r="U292" s="24" t="n">
        <f aca="false">T292+U291</f>
        <v>9</v>
      </c>
      <c r="V292" s="23" t="n">
        <f aca="false">S292-U292</f>
        <v>1</v>
      </c>
    </row>
    <row r="293" customFormat="false" ht="17.7" hidden="false" customHeight="false" outlineLevel="0" collapsed="false">
      <c r="A293" s="47"/>
      <c r="B293" s="48" t="n">
        <f aca="false">B292+1</f>
        <v>44571</v>
      </c>
      <c r="C293" s="24" t="n">
        <f aca="false">IF(AND(WEEKDAY(B293) &lt;=6,WEEKDAY(B293) &gt;1),1,0)</f>
        <v>1</v>
      </c>
      <c r="D293" s="19" t="n">
        <f aca="false">IF(ISNA(VLOOKUP(B293,$X$9:$AA$56,4,FALSE())),0,1)</f>
        <v>1</v>
      </c>
      <c r="E293" s="24" t="n">
        <f aca="false">C293*(1-D293)</f>
        <v>0</v>
      </c>
      <c r="F293" s="24" t="n">
        <f aca="false">$C$7*E293</f>
        <v>0</v>
      </c>
      <c r="G293" s="37" t="n">
        <v>0</v>
      </c>
      <c r="H293" s="19" t="n">
        <f aca="false">E293*(1-G293)*F293</f>
        <v>0</v>
      </c>
      <c r="I293" s="26" t="n">
        <f aca="false">H293+I292</f>
        <v>1456</v>
      </c>
      <c r="J293" s="37"/>
      <c r="K293" s="26" t="n">
        <f aca="false">H293+J293+K292</f>
        <v>1609</v>
      </c>
      <c r="L293" s="37" t="n">
        <v>0</v>
      </c>
      <c r="M293" s="38"/>
      <c r="N293" s="39" t="n">
        <f aca="false">IF(A293=1,(F293*(1-L293)+M293),H293)</f>
        <v>0</v>
      </c>
      <c r="O293" s="49"/>
      <c r="P293" s="41" t="n">
        <f aca="false">N293+P292</f>
        <v>1553</v>
      </c>
      <c r="Q293" s="39" t="n">
        <f aca="false">K293-P293</f>
        <v>56</v>
      </c>
      <c r="R293" s="42"/>
      <c r="S293" s="50" t="n">
        <f aca="false">G293+S292</f>
        <v>10</v>
      </c>
      <c r="T293" s="23" t="n">
        <f aca="false">IF(A293=1,L293,G293)</f>
        <v>0</v>
      </c>
      <c r="U293" s="24" t="n">
        <f aca="false">T293+U292</f>
        <v>9</v>
      </c>
      <c r="V293" s="23" t="n">
        <f aca="false">S293-U293</f>
        <v>1</v>
      </c>
    </row>
    <row r="294" customFormat="false" ht="17.7" hidden="false" customHeight="false" outlineLevel="0" collapsed="false">
      <c r="A294" s="47"/>
      <c r="B294" s="48" t="n">
        <f aca="false">B293+1</f>
        <v>44572</v>
      </c>
      <c r="C294" s="24" t="n">
        <f aca="false">IF(AND(WEEKDAY(B294) &lt;=6,WEEKDAY(B294) &gt;1),1,0)</f>
        <v>1</v>
      </c>
      <c r="D294" s="19" t="n">
        <f aca="false">IF(ISNA(VLOOKUP(B294,$X$9:$AA$56,4,FALSE())),0,1)</f>
        <v>0</v>
      </c>
      <c r="E294" s="24" t="n">
        <f aca="false">C294*(1-D294)</f>
        <v>1</v>
      </c>
      <c r="F294" s="24" t="n">
        <f aca="false">$C$7*E294</f>
        <v>8</v>
      </c>
      <c r="G294" s="37" t="n">
        <v>0</v>
      </c>
      <c r="H294" s="19" t="n">
        <f aca="false">E294*(1-G294)*F294</f>
        <v>8</v>
      </c>
      <c r="I294" s="26" t="n">
        <f aca="false">H294+I293</f>
        <v>1464</v>
      </c>
      <c r="J294" s="37"/>
      <c r="K294" s="26" t="n">
        <f aca="false">H294+J294+K293</f>
        <v>1617</v>
      </c>
      <c r="L294" s="37" t="n">
        <v>0</v>
      </c>
      <c r="M294" s="38"/>
      <c r="N294" s="39" t="n">
        <f aca="false">IF(A294=1,(F294*(1-L294)+M294),H294)</f>
        <v>8</v>
      </c>
      <c r="O294" s="49"/>
      <c r="P294" s="41" t="n">
        <f aca="false">N294+P293</f>
        <v>1561</v>
      </c>
      <c r="Q294" s="39" t="n">
        <f aca="false">K294-P294</f>
        <v>56</v>
      </c>
      <c r="R294" s="42"/>
      <c r="S294" s="50" t="n">
        <f aca="false">G294+S293</f>
        <v>10</v>
      </c>
      <c r="T294" s="23" t="n">
        <f aca="false">IF(A294=1,L294,G294)</f>
        <v>0</v>
      </c>
      <c r="U294" s="24" t="n">
        <f aca="false">T294+U293</f>
        <v>9</v>
      </c>
      <c r="V294" s="23" t="n">
        <f aca="false">S294-U294</f>
        <v>1</v>
      </c>
    </row>
    <row r="295" customFormat="false" ht="17.7" hidden="false" customHeight="false" outlineLevel="0" collapsed="false">
      <c r="A295" s="47"/>
      <c r="B295" s="48" t="n">
        <f aca="false">B294+1</f>
        <v>44573</v>
      </c>
      <c r="C295" s="24" t="n">
        <f aca="false">IF(AND(WEEKDAY(B295) &lt;=6,WEEKDAY(B295) &gt;1),1,0)</f>
        <v>1</v>
      </c>
      <c r="D295" s="19" t="n">
        <f aca="false">IF(ISNA(VLOOKUP(B295,$X$9:$AA$56,4,FALSE())),0,1)</f>
        <v>0</v>
      </c>
      <c r="E295" s="24" t="n">
        <f aca="false">C295*(1-D295)</f>
        <v>1</v>
      </c>
      <c r="F295" s="24" t="n">
        <f aca="false">$C$7*E295</f>
        <v>8</v>
      </c>
      <c r="G295" s="37" t="n">
        <v>0</v>
      </c>
      <c r="H295" s="19" t="n">
        <f aca="false">E295*(1-G295)*F295</f>
        <v>8</v>
      </c>
      <c r="I295" s="26" t="n">
        <f aca="false">H295+I294</f>
        <v>1472</v>
      </c>
      <c r="J295" s="37"/>
      <c r="K295" s="26" t="n">
        <f aca="false">H295+J295+K294</f>
        <v>1625</v>
      </c>
      <c r="L295" s="37" t="n">
        <v>0</v>
      </c>
      <c r="M295" s="38"/>
      <c r="N295" s="39" t="n">
        <f aca="false">IF(A295=1,(F295*(1-L295)+M295),H295)</f>
        <v>8</v>
      </c>
      <c r="O295" s="49"/>
      <c r="P295" s="41" t="n">
        <f aca="false">N295+P294</f>
        <v>1569</v>
      </c>
      <c r="Q295" s="39" t="n">
        <f aca="false">K295-P295</f>
        <v>56</v>
      </c>
      <c r="R295" s="42"/>
      <c r="S295" s="50" t="n">
        <f aca="false">G295+S294</f>
        <v>10</v>
      </c>
      <c r="T295" s="23" t="n">
        <f aca="false">IF(A295=1,L295,G295)</f>
        <v>0</v>
      </c>
      <c r="U295" s="24" t="n">
        <f aca="false">T295+U294</f>
        <v>9</v>
      </c>
      <c r="V295" s="23" t="n">
        <f aca="false">S295-U295</f>
        <v>1</v>
      </c>
    </row>
    <row r="296" customFormat="false" ht="17.7" hidden="false" customHeight="false" outlineLevel="0" collapsed="false">
      <c r="A296" s="47"/>
      <c r="B296" s="48" t="n">
        <f aca="false">B295+1</f>
        <v>44574</v>
      </c>
      <c r="C296" s="24" t="n">
        <f aca="false">IF(AND(WEEKDAY(B296) &lt;=6,WEEKDAY(B296) &gt;1),1,0)</f>
        <v>1</v>
      </c>
      <c r="D296" s="19" t="n">
        <f aca="false">IF(ISNA(VLOOKUP(B296,$X$9:$AA$56,4,FALSE())),0,1)</f>
        <v>0</v>
      </c>
      <c r="E296" s="24" t="n">
        <f aca="false">C296*(1-D296)</f>
        <v>1</v>
      </c>
      <c r="F296" s="24" t="n">
        <f aca="false">$C$7*E296</f>
        <v>8</v>
      </c>
      <c r="G296" s="37" t="n">
        <v>0</v>
      </c>
      <c r="H296" s="19" t="n">
        <f aca="false">E296*(1-G296)*F296</f>
        <v>8</v>
      </c>
      <c r="I296" s="26" t="n">
        <f aca="false">H296+I295</f>
        <v>1480</v>
      </c>
      <c r="J296" s="37"/>
      <c r="K296" s="26" t="n">
        <f aca="false">H296+J296+K295</f>
        <v>1633</v>
      </c>
      <c r="L296" s="37" t="n">
        <v>0</v>
      </c>
      <c r="M296" s="38"/>
      <c r="N296" s="39" t="n">
        <f aca="false">IF(A296=1,(F296*(1-L296)+M296),H296)</f>
        <v>8</v>
      </c>
      <c r="O296" s="49"/>
      <c r="P296" s="41" t="n">
        <f aca="false">N296+P295</f>
        <v>1577</v>
      </c>
      <c r="Q296" s="39" t="n">
        <f aca="false">K296-P296</f>
        <v>56</v>
      </c>
      <c r="R296" s="42"/>
      <c r="S296" s="50" t="n">
        <f aca="false">G296+S295</f>
        <v>10</v>
      </c>
      <c r="T296" s="23" t="n">
        <f aca="false">IF(A296=1,L296,G296)</f>
        <v>0</v>
      </c>
      <c r="U296" s="24" t="n">
        <f aca="false">T296+U295</f>
        <v>9</v>
      </c>
      <c r="V296" s="23" t="n">
        <f aca="false">S296-U296</f>
        <v>1</v>
      </c>
    </row>
    <row r="297" customFormat="false" ht="17.7" hidden="false" customHeight="false" outlineLevel="0" collapsed="false">
      <c r="A297" s="47"/>
      <c r="B297" s="48" t="n">
        <f aca="false">B296+1</f>
        <v>44575</v>
      </c>
      <c r="C297" s="24" t="n">
        <f aca="false">IF(AND(WEEKDAY(B297) &lt;=6,WEEKDAY(B297) &gt;1),1,0)</f>
        <v>1</v>
      </c>
      <c r="D297" s="19" t="n">
        <f aca="false">IF(ISNA(VLOOKUP(B297,$X$9:$AA$56,4,FALSE())),0,1)</f>
        <v>0</v>
      </c>
      <c r="E297" s="24" t="n">
        <f aca="false">C297*(1-D297)</f>
        <v>1</v>
      </c>
      <c r="F297" s="24" t="n">
        <f aca="false">$C$7*E297</f>
        <v>8</v>
      </c>
      <c r="G297" s="37" t="n">
        <v>0</v>
      </c>
      <c r="H297" s="19" t="n">
        <f aca="false">E297*(1-G297)*F297</f>
        <v>8</v>
      </c>
      <c r="I297" s="26" t="n">
        <f aca="false">H297+I296</f>
        <v>1488</v>
      </c>
      <c r="J297" s="37"/>
      <c r="K297" s="26" t="n">
        <f aca="false">H297+J297+K296</f>
        <v>1641</v>
      </c>
      <c r="L297" s="37" t="n">
        <v>0</v>
      </c>
      <c r="M297" s="38"/>
      <c r="N297" s="39" t="n">
        <f aca="false">IF(A297=1,(F297*(1-L297)+M297),H297)</f>
        <v>8</v>
      </c>
      <c r="O297" s="49"/>
      <c r="P297" s="41" t="n">
        <f aca="false">N297+P296</f>
        <v>1585</v>
      </c>
      <c r="Q297" s="39" t="n">
        <f aca="false">K297-P297</f>
        <v>56</v>
      </c>
      <c r="R297" s="42"/>
      <c r="S297" s="50" t="n">
        <f aca="false">G297+S296</f>
        <v>10</v>
      </c>
      <c r="T297" s="23" t="n">
        <f aca="false">IF(A297=1,L297,G297)</f>
        <v>0</v>
      </c>
      <c r="U297" s="24" t="n">
        <f aca="false">T297+U296</f>
        <v>9</v>
      </c>
      <c r="V297" s="23" t="n">
        <f aca="false">S297-U297</f>
        <v>1</v>
      </c>
    </row>
    <row r="298" customFormat="false" ht="17.7" hidden="false" customHeight="false" outlineLevel="0" collapsed="false">
      <c r="A298" s="47"/>
      <c r="B298" s="48" t="n">
        <f aca="false">B297+1</f>
        <v>44576</v>
      </c>
      <c r="C298" s="24" t="n">
        <f aca="false">IF(AND(WEEKDAY(B298) &lt;=6,WEEKDAY(B298) &gt;1),1,0)</f>
        <v>0</v>
      </c>
      <c r="D298" s="19" t="n">
        <f aca="false">IF(ISNA(VLOOKUP(B298,$X$9:$AA$56,4,FALSE())),0,1)</f>
        <v>0</v>
      </c>
      <c r="E298" s="24" t="n">
        <f aca="false">C298*(1-D298)</f>
        <v>0</v>
      </c>
      <c r="F298" s="24" t="n">
        <f aca="false">$C$7*E298</f>
        <v>0</v>
      </c>
      <c r="G298" s="37" t="n">
        <v>0</v>
      </c>
      <c r="H298" s="19" t="n">
        <f aca="false">E298*(1-G298)*F298</f>
        <v>0</v>
      </c>
      <c r="I298" s="26" t="n">
        <f aca="false">H298+I297</f>
        <v>1488</v>
      </c>
      <c r="J298" s="37"/>
      <c r="K298" s="26" t="n">
        <f aca="false">H298+J298+K297</f>
        <v>1641</v>
      </c>
      <c r="L298" s="37" t="n">
        <v>0</v>
      </c>
      <c r="M298" s="38"/>
      <c r="N298" s="39" t="n">
        <f aca="false">IF(A298=1,(F298*(1-L298)+M298),H298)</f>
        <v>0</v>
      </c>
      <c r="O298" s="49"/>
      <c r="P298" s="41" t="n">
        <f aca="false">N298+P297</f>
        <v>1585</v>
      </c>
      <c r="Q298" s="39" t="n">
        <f aca="false">K298-P298</f>
        <v>56</v>
      </c>
      <c r="R298" s="42"/>
      <c r="S298" s="50" t="n">
        <f aca="false">G298+S297</f>
        <v>10</v>
      </c>
      <c r="T298" s="23" t="n">
        <f aca="false">IF(A298=1,L298,G298)</f>
        <v>0</v>
      </c>
      <c r="U298" s="24" t="n">
        <f aca="false">T298+U297</f>
        <v>9</v>
      </c>
      <c r="V298" s="23" t="n">
        <f aca="false">S298-U298</f>
        <v>1</v>
      </c>
    </row>
    <row r="299" customFormat="false" ht="17.7" hidden="false" customHeight="false" outlineLevel="0" collapsed="false">
      <c r="A299" s="47"/>
      <c r="B299" s="48" t="n">
        <f aca="false">B298+1</f>
        <v>44577</v>
      </c>
      <c r="C299" s="24" t="n">
        <f aca="false">IF(AND(WEEKDAY(B299) &lt;=6,WEEKDAY(B299) &gt;1),1,0)</f>
        <v>0</v>
      </c>
      <c r="D299" s="19" t="n">
        <f aca="false">IF(ISNA(VLOOKUP(B299,$X$9:$AA$56,4,FALSE())),0,1)</f>
        <v>0</v>
      </c>
      <c r="E299" s="24" t="n">
        <f aca="false">C299*(1-D299)</f>
        <v>0</v>
      </c>
      <c r="F299" s="24" t="n">
        <f aca="false">$C$7*E299</f>
        <v>0</v>
      </c>
      <c r="G299" s="37" t="n">
        <v>0</v>
      </c>
      <c r="H299" s="19" t="n">
        <f aca="false">E299*(1-G299)*F299</f>
        <v>0</v>
      </c>
      <c r="I299" s="26" t="n">
        <f aca="false">H299+I298</f>
        <v>1488</v>
      </c>
      <c r="J299" s="37"/>
      <c r="K299" s="26" t="n">
        <f aca="false">H299+J299+K298</f>
        <v>1641</v>
      </c>
      <c r="L299" s="37" t="n">
        <v>0</v>
      </c>
      <c r="M299" s="38"/>
      <c r="N299" s="39" t="n">
        <f aca="false">IF(A299=1,(F299*(1-L299)+M299),H299)</f>
        <v>0</v>
      </c>
      <c r="O299" s="49"/>
      <c r="P299" s="41" t="n">
        <f aca="false">N299+P298</f>
        <v>1585</v>
      </c>
      <c r="Q299" s="39" t="n">
        <f aca="false">K299-P299</f>
        <v>56</v>
      </c>
      <c r="R299" s="42"/>
      <c r="S299" s="50" t="n">
        <f aca="false">G299+S298</f>
        <v>10</v>
      </c>
      <c r="T299" s="23" t="n">
        <f aca="false">IF(A299=1,L299,G299)</f>
        <v>0</v>
      </c>
      <c r="U299" s="24" t="n">
        <f aca="false">T299+U298</f>
        <v>9</v>
      </c>
      <c r="V299" s="23" t="n">
        <f aca="false">S299-U299</f>
        <v>1</v>
      </c>
    </row>
    <row r="300" customFormat="false" ht="17.7" hidden="false" customHeight="false" outlineLevel="0" collapsed="false">
      <c r="A300" s="47"/>
      <c r="B300" s="48" t="n">
        <f aca="false">B299+1</f>
        <v>44578</v>
      </c>
      <c r="C300" s="24" t="n">
        <f aca="false">IF(AND(WEEKDAY(B300) &lt;=6,WEEKDAY(B300) &gt;1),1,0)</f>
        <v>1</v>
      </c>
      <c r="D300" s="19" t="n">
        <f aca="false">IF(ISNA(VLOOKUP(B300,$X$9:$AA$56,4,FALSE())),0,1)</f>
        <v>0</v>
      </c>
      <c r="E300" s="24" t="n">
        <f aca="false">C300*(1-D300)</f>
        <v>1</v>
      </c>
      <c r="F300" s="24" t="n">
        <f aca="false">$C$7*E300</f>
        <v>8</v>
      </c>
      <c r="G300" s="37" t="n">
        <v>0</v>
      </c>
      <c r="H300" s="19" t="n">
        <f aca="false">E300*(1-G300)*F300</f>
        <v>8</v>
      </c>
      <c r="I300" s="26" t="n">
        <f aca="false">H300+I299</f>
        <v>1496</v>
      </c>
      <c r="J300" s="37"/>
      <c r="K300" s="26" t="n">
        <f aca="false">H300+J300+K299</f>
        <v>1649</v>
      </c>
      <c r="L300" s="37" t="n">
        <v>0</v>
      </c>
      <c r="M300" s="38"/>
      <c r="N300" s="39" t="n">
        <f aca="false">IF(A300=1,(F300*(1-L300)+M300),H300)</f>
        <v>8</v>
      </c>
      <c r="O300" s="49"/>
      <c r="P300" s="41" t="n">
        <f aca="false">N300+P299</f>
        <v>1593</v>
      </c>
      <c r="Q300" s="39" t="n">
        <f aca="false">K300-P300</f>
        <v>56</v>
      </c>
      <c r="R300" s="42"/>
      <c r="S300" s="50" t="n">
        <f aca="false">G300+S299</f>
        <v>10</v>
      </c>
      <c r="T300" s="23" t="n">
        <f aca="false">IF(A300=1,L300,G300)</f>
        <v>0</v>
      </c>
      <c r="U300" s="24" t="n">
        <f aca="false">T300+U299</f>
        <v>9</v>
      </c>
      <c r="V300" s="23" t="n">
        <f aca="false">S300-U300</f>
        <v>1</v>
      </c>
    </row>
    <row r="301" customFormat="false" ht="17.7" hidden="false" customHeight="false" outlineLevel="0" collapsed="false">
      <c r="A301" s="47"/>
      <c r="B301" s="48" t="n">
        <f aca="false">B300+1</f>
        <v>44579</v>
      </c>
      <c r="C301" s="24" t="n">
        <f aca="false">IF(AND(WEEKDAY(B301) &lt;=6,WEEKDAY(B301) &gt;1),1,0)</f>
        <v>1</v>
      </c>
      <c r="D301" s="19" t="n">
        <f aca="false">IF(ISNA(VLOOKUP(B301,$X$9:$AA$56,4,FALSE())),0,1)</f>
        <v>0</v>
      </c>
      <c r="E301" s="24" t="n">
        <f aca="false">C301*(1-D301)</f>
        <v>1</v>
      </c>
      <c r="F301" s="24" t="n">
        <f aca="false">$C$7*E301</f>
        <v>8</v>
      </c>
      <c r="G301" s="37" t="n">
        <v>0</v>
      </c>
      <c r="H301" s="19" t="n">
        <f aca="false">E301*(1-G301)*F301</f>
        <v>8</v>
      </c>
      <c r="I301" s="26" t="n">
        <f aca="false">H301+I300</f>
        <v>1504</v>
      </c>
      <c r="J301" s="37"/>
      <c r="K301" s="26" t="n">
        <f aca="false">H301+J301+K300</f>
        <v>1657</v>
      </c>
      <c r="L301" s="37" t="n">
        <v>0</v>
      </c>
      <c r="M301" s="38"/>
      <c r="N301" s="39" t="n">
        <f aca="false">IF(A301=1,(F301*(1-L301)+M301),H301)</f>
        <v>8</v>
      </c>
      <c r="O301" s="49"/>
      <c r="P301" s="41" t="n">
        <f aca="false">N301+P300</f>
        <v>1601</v>
      </c>
      <c r="Q301" s="39" t="n">
        <f aca="false">K301-P301</f>
        <v>56</v>
      </c>
      <c r="R301" s="42"/>
      <c r="S301" s="50" t="n">
        <f aca="false">G301+S300</f>
        <v>10</v>
      </c>
      <c r="T301" s="23" t="n">
        <f aca="false">IF(A301=1,L301,G301)</f>
        <v>0</v>
      </c>
      <c r="U301" s="24" t="n">
        <f aca="false">T301+U300</f>
        <v>9</v>
      </c>
      <c r="V301" s="23" t="n">
        <f aca="false">S301-U301</f>
        <v>1</v>
      </c>
    </row>
    <row r="302" customFormat="false" ht="17.7" hidden="false" customHeight="false" outlineLevel="0" collapsed="false">
      <c r="A302" s="47"/>
      <c r="B302" s="48" t="n">
        <f aca="false">B301+1</f>
        <v>44580</v>
      </c>
      <c r="C302" s="24" t="n">
        <f aca="false">IF(AND(WEEKDAY(B302) &lt;=6,WEEKDAY(B302) &gt;1),1,0)</f>
        <v>1</v>
      </c>
      <c r="D302" s="19" t="n">
        <f aca="false">IF(ISNA(VLOOKUP(B302,$X$9:$AA$56,4,FALSE())),0,1)</f>
        <v>0</v>
      </c>
      <c r="E302" s="24" t="n">
        <f aca="false">C302*(1-D302)</f>
        <v>1</v>
      </c>
      <c r="F302" s="24" t="n">
        <f aca="false">$C$7*E302</f>
        <v>8</v>
      </c>
      <c r="G302" s="37" t="n">
        <v>0</v>
      </c>
      <c r="H302" s="19" t="n">
        <f aca="false">E302*(1-G302)*F302</f>
        <v>8</v>
      </c>
      <c r="I302" s="26" t="n">
        <f aca="false">H302+I301</f>
        <v>1512</v>
      </c>
      <c r="J302" s="37"/>
      <c r="K302" s="26" t="n">
        <f aca="false">H302+J302+K301</f>
        <v>1665</v>
      </c>
      <c r="L302" s="37" t="n">
        <v>0</v>
      </c>
      <c r="M302" s="38"/>
      <c r="N302" s="39" t="n">
        <f aca="false">IF(A302=1,(F302*(1-L302)+M302),H302)</f>
        <v>8</v>
      </c>
      <c r="O302" s="49"/>
      <c r="P302" s="41" t="n">
        <f aca="false">N302+P301</f>
        <v>1609</v>
      </c>
      <c r="Q302" s="39" t="n">
        <f aca="false">K302-P302</f>
        <v>56</v>
      </c>
      <c r="R302" s="42"/>
      <c r="S302" s="50" t="n">
        <f aca="false">G302+S301</f>
        <v>10</v>
      </c>
      <c r="T302" s="23" t="n">
        <f aca="false">IF(A302=1,L302,G302)</f>
        <v>0</v>
      </c>
      <c r="U302" s="24" t="n">
        <f aca="false">T302+U301</f>
        <v>9</v>
      </c>
      <c r="V302" s="23" t="n">
        <f aca="false">S302-U302</f>
        <v>1</v>
      </c>
    </row>
    <row r="303" customFormat="false" ht="17.7" hidden="false" customHeight="false" outlineLevel="0" collapsed="false">
      <c r="A303" s="47"/>
      <c r="B303" s="48" t="n">
        <f aca="false">B302+1</f>
        <v>44581</v>
      </c>
      <c r="C303" s="24" t="n">
        <f aca="false">IF(AND(WEEKDAY(B303) &lt;=6,WEEKDAY(B303) &gt;1),1,0)</f>
        <v>1</v>
      </c>
      <c r="D303" s="19" t="n">
        <f aca="false">IF(ISNA(VLOOKUP(B303,$X$9:$AA$56,4,FALSE())),0,1)</f>
        <v>0</v>
      </c>
      <c r="E303" s="24" t="n">
        <f aca="false">C303*(1-D303)</f>
        <v>1</v>
      </c>
      <c r="F303" s="24" t="n">
        <f aca="false">$C$7*E303</f>
        <v>8</v>
      </c>
      <c r="G303" s="37" t="n">
        <v>0</v>
      </c>
      <c r="H303" s="19" t="n">
        <f aca="false">E303*(1-G303)*F303</f>
        <v>8</v>
      </c>
      <c r="I303" s="26" t="n">
        <f aca="false">H303+I302</f>
        <v>1520</v>
      </c>
      <c r="J303" s="37"/>
      <c r="K303" s="26" t="n">
        <f aca="false">H303+J303+K302</f>
        <v>1673</v>
      </c>
      <c r="L303" s="37" t="n">
        <v>0</v>
      </c>
      <c r="M303" s="38"/>
      <c r="N303" s="39" t="n">
        <f aca="false">IF(A303=1,(F303*(1-L303)+M303),H303)</f>
        <v>8</v>
      </c>
      <c r="O303" s="49"/>
      <c r="P303" s="41" t="n">
        <f aca="false">N303+P302</f>
        <v>1617</v>
      </c>
      <c r="Q303" s="39" t="n">
        <f aca="false">K303-P303</f>
        <v>56</v>
      </c>
      <c r="R303" s="42"/>
      <c r="S303" s="50" t="n">
        <f aca="false">G303+S302</f>
        <v>10</v>
      </c>
      <c r="T303" s="23" t="n">
        <f aca="false">IF(A303=1,L303,G303)</f>
        <v>0</v>
      </c>
      <c r="U303" s="24" t="n">
        <f aca="false">T303+U302</f>
        <v>9</v>
      </c>
      <c r="V303" s="23" t="n">
        <f aca="false">S303-U303</f>
        <v>1</v>
      </c>
    </row>
    <row r="304" customFormat="false" ht="17.7" hidden="false" customHeight="false" outlineLevel="0" collapsed="false">
      <c r="A304" s="47"/>
      <c r="B304" s="48" t="n">
        <f aca="false">B303+1</f>
        <v>44582</v>
      </c>
      <c r="C304" s="24" t="n">
        <f aca="false">IF(AND(WEEKDAY(B304) &lt;=6,WEEKDAY(B304) &gt;1),1,0)</f>
        <v>1</v>
      </c>
      <c r="D304" s="19" t="n">
        <f aca="false">IF(ISNA(VLOOKUP(B304,$X$9:$AA$56,4,FALSE())),0,1)</f>
        <v>0</v>
      </c>
      <c r="E304" s="24" t="n">
        <f aca="false">C304*(1-D304)</f>
        <v>1</v>
      </c>
      <c r="F304" s="24" t="n">
        <f aca="false">$C$7*E304</f>
        <v>8</v>
      </c>
      <c r="G304" s="37" t="n">
        <v>0</v>
      </c>
      <c r="H304" s="19" t="n">
        <f aca="false">E304*(1-G304)*F304</f>
        <v>8</v>
      </c>
      <c r="I304" s="26" t="n">
        <f aca="false">H304+I303</f>
        <v>1528</v>
      </c>
      <c r="J304" s="37"/>
      <c r="K304" s="26" t="n">
        <f aca="false">H304+J304+K303</f>
        <v>1681</v>
      </c>
      <c r="L304" s="37" t="n">
        <v>0</v>
      </c>
      <c r="M304" s="38"/>
      <c r="N304" s="39" t="n">
        <f aca="false">IF(A304=1,(F304*(1-L304)+M304),H304)</f>
        <v>8</v>
      </c>
      <c r="O304" s="49"/>
      <c r="P304" s="41" t="n">
        <f aca="false">N304+P303</f>
        <v>1625</v>
      </c>
      <c r="Q304" s="39" t="n">
        <f aca="false">K304-P304</f>
        <v>56</v>
      </c>
      <c r="R304" s="42"/>
      <c r="S304" s="50" t="n">
        <f aca="false">G304+S303</f>
        <v>10</v>
      </c>
      <c r="T304" s="23" t="n">
        <f aca="false">IF(A304=1,L304,G304)</f>
        <v>0</v>
      </c>
      <c r="U304" s="24" t="n">
        <f aca="false">T304+U303</f>
        <v>9</v>
      </c>
      <c r="V304" s="23" t="n">
        <f aca="false">S304-U304</f>
        <v>1</v>
      </c>
    </row>
    <row r="305" customFormat="false" ht="17.7" hidden="false" customHeight="false" outlineLevel="0" collapsed="false">
      <c r="A305" s="47"/>
      <c r="B305" s="48" t="n">
        <f aca="false">B304+1</f>
        <v>44583</v>
      </c>
      <c r="C305" s="24" t="n">
        <f aca="false">IF(AND(WEEKDAY(B305) &lt;=6,WEEKDAY(B305) &gt;1),1,0)</f>
        <v>0</v>
      </c>
      <c r="D305" s="19" t="n">
        <f aca="false">IF(ISNA(VLOOKUP(B305,$X$9:$AA$56,4,FALSE())),0,1)</f>
        <v>0</v>
      </c>
      <c r="E305" s="24" t="n">
        <f aca="false">C305*(1-D305)</f>
        <v>0</v>
      </c>
      <c r="F305" s="24" t="n">
        <f aca="false">$C$7*E305</f>
        <v>0</v>
      </c>
      <c r="G305" s="37" t="n">
        <v>0</v>
      </c>
      <c r="H305" s="19" t="n">
        <f aca="false">E305*(1-G305)*F305</f>
        <v>0</v>
      </c>
      <c r="I305" s="26" t="n">
        <f aca="false">H305+I304</f>
        <v>1528</v>
      </c>
      <c r="J305" s="37"/>
      <c r="K305" s="26" t="n">
        <f aca="false">H305+J305+K304</f>
        <v>1681</v>
      </c>
      <c r="L305" s="37" t="n">
        <v>0</v>
      </c>
      <c r="M305" s="38"/>
      <c r="N305" s="39" t="n">
        <f aca="false">IF(A305=1,(F305*(1-L305)+M305),H305)</f>
        <v>0</v>
      </c>
      <c r="O305" s="49"/>
      <c r="P305" s="41" t="n">
        <f aca="false">N305+P304</f>
        <v>1625</v>
      </c>
      <c r="Q305" s="39" t="n">
        <f aca="false">K305-P305</f>
        <v>56</v>
      </c>
      <c r="R305" s="42"/>
      <c r="S305" s="50" t="n">
        <f aca="false">G305+S304</f>
        <v>10</v>
      </c>
      <c r="T305" s="23" t="n">
        <f aca="false">IF(A305=1,L305,G305)</f>
        <v>0</v>
      </c>
      <c r="U305" s="24" t="n">
        <f aca="false">T305+U304</f>
        <v>9</v>
      </c>
      <c r="V305" s="23" t="n">
        <f aca="false">S305-U305</f>
        <v>1</v>
      </c>
    </row>
    <row r="306" customFormat="false" ht="17.7" hidden="false" customHeight="false" outlineLevel="0" collapsed="false">
      <c r="A306" s="47"/>
      <c r="B306" s="48" t="n">
        <f aca="false">B305+1</f>
        <v>44584</v>
      </c>
      <c r="C306" s="24" t="n">
        <f aca="false">IF(AND(WEEKDAY(B306) &lt;=6,WEEKDAY(B306) &gt;1),1,0)</f>
        <v>0</v>
      </c>
      <c r="D306" s="19" t="n">
        <f aca="false">IF(ISNA(VLOOKUP(B306,$X$9:$AA$56,4,FALSE())),0,1)</f>
        <v>0</v>
      </c>
      <c r="E306" s="24" t="n">
        <f aca="false">C306*(1-D306)</f>
        <v>0</v>
      </c>
      <c r="F306" s="24" t="n">
        <f aca="false">$C$7*E306</f>
        <v>0</v>
      </c>
      <c r="G306" s="37" t="n">
        <v>0</v>
      </c>
      <c r="H306" s="19" t="n">
        <f aca="false">E306*(1-G306)*F306</f>
        <v>0</v>
      </c>
      <c r="I306" s="26" t="n">
        <f aca="false">H306+I305</f>
        <v>1528</v>
      </c>
      <c r="J306" s="37"/>
      <c r="K306" s="26" t="n">
        <f aca="false">H306+J306+K305</f>
        <v>1681</v>
      </c>
      <c r="L306" s="37" t="n">
        <v>0</v>
      </c>
      <c r="M306" s="38"/>
      <c r="N306" s="39" t="n">
        <f aca="false">IF(A306=1,(F306*(1-L306)+M306),H306)</f>
        <v>0</v>
      </c>
      <c r="O306" s="49"/>
      <c r="P306" s="41" t="n">
        <f aca="false">N306+P305</f>
        <v>1625</v>
      </c>
      <c r="Q306" s="39" t="n">
        <f aca="false">K306-P306</f>
        <v>56</v>
      </c>
      <c r="R306" s="42"/>
      <c r="S306" s="50" t="n">
        <f aca="false">G306+S305</f>
        <v>10</v>
      </c>
      <c r="T306" s="23" t="n">
        <f aca="false">IF(A306=1,L306,G306)</f>
        <v>0</v>
      </c>
      <c r="U306" s="24" t="n">
        <f aca="false">T306+U305</f>
        <v>9</v>
      </c>
      <c r="V306" s="23" t="n">
        <f aca="false">S306-U306</f>
        <v>1</v>
      </c>
    </row>
    <row r="307" customFormat="false" ht="17.7" hidden="false" customHeight="false" outlineLevel="0" collapsed="false">
      <c r="A307" s="47"/>
      <c r="B307" s="48" t="n">
        <f aca="false">B306+1</f>
        <v>44585</v>
      </c>
      <c r="C307" s="24" t="n">
        <f aca="false">IF(AND(WEEKDAY(B307) &lt;=6,WEEKDAY(B307) &gt;1),1,0)</f>
        <v>1</v>
      </c>
      <c r="D307" s="19" t="n">
        <f aca="false">IF(ISNA(VLOOKUP(B307,$X$9:$AA$56,4,FALSE())),0,1)</f>
        <v>0</v>
      </c>
      <c r="E307" s="24" t="n">
        <f aca="false">C307*(1-D307)</f>
        <v>1</v>
      </c>
      <c r="F307" s="24" t="n">
        <f aca="false">$C$7*E307</f>
        <v>8</v>
      </c>
      <c r="G307" s="37" t="n">
        <v>0</v>
      </c>
      <c r="H307" s="19" t="n">
        <f aca="false">E307*(1-G307)*F307</f>
        <v>8</v>
      </c>
      <c r="I307" s="26" t="n">
        <f aca="false">H307+I306</f>
        <v>1536</v>
      </c>
      <c r="J307" s="37"/>
      <c r="K307" s="26" t="n">
        <f aca="false">H307+J307+K306</f>
        <v>1689</v>
      </c>
      <c r="L307" s="37" t="n">
        <v>0</v>
      </c>
      <c r="M307" s="38"/>
      <c r="N307" s="39" t="n">
        <f aca="false">IF(A307=1,(F307*(1-L307)+M307),H307)</f>
        <v>8</v>
      </c>
      <c r="O307" s="49"/>
      <c r="P307" s="41" t="n">
        <f aca="false">N307+P306</f>
        <v>1633</v>
      </c>
      <c r="Q307" s="39" t="n">
        <f aca="false">K307-P307</f>
        <v>56</v>
      </c>
      <c r="R307" s="42"/>
      <c r="S307" s="50" t="n">
        <f aca="false">G307+S306</f>
        <v>10</v>
      </c>
      <c r="T307" s="23" t="n">
        <f aca="false">IF(A307=1,L307,G307)</f>
        <v>0</v>
      </c>
      <c r="U307" s="24" t="n">
        <f aca="false">T307+U306</f>
        <v>9</v>
      </c>
      <c r="V307" s="23" t="n">
        <f aca="false">S307-U307</f>
        <v>1</v>
      </c>
    </row>
    <row r="308" customFormat="false" ht="17.7" hidden="false" customHeight="false" outlineLevel="0" collapsed="false">
      <c r="A308" s="47"/>
      <c r="B308" s="48" t="n">
        <f aca="false">B307+1</f>
        <v>44586</v>
      </c>
      <c r="C308" s="24" t="n">
        <f aca="false">IF(AND(WEEKDAY(B308) &lt;=6,WEEKDAY(B308) &gt;1),1,0)</f>
        <v>1</v>
      </c>
      <c r="D308" s="19" t="n">
        <f aca="false">IF(ISNA(VLOOKUP(B308,$X$9:$AA$56,4,FALSE())),0,1)</f>
        <v>0</v>
      </c>
      <c r="E308" s="24" t="n">
        <f aca="false">C308*(1-D308)</f>
        <v>1</v>
      </c>
      <c r="F308" s="24" t="n">
        <f aca="false">$C$7*E308</f>
        <v>8</v>
      </c>
      <c r="G308" s="37" t="n">
        <v>0</v>
      </c>
      <c r="H308" s="19" t="n">
        <f aca="false">E308*(1-G308)*F308</f>
        <v>8</v>
      </c>
      <c r="I308" s="26" t="n">
        <f aca="false">H308+I307</f>
        <v>1544</v>
      </c>
      <c r="J308" s="37"/>
      <c r="K308" s="26" t="n">
        <f aca="false">H308+J308+K307</f>
        <v>1697</v>
      </c>
      <c r="L308" s="37" t="n">
        <v>0</v>
      </c>
      <c r="M308" s="38"/>
      <c r="N308" s="39" t="n">
        <f aca="false">IF(A308=1,(F308*(1-L308)+M308),H308)</f>
        <v>8</v>
      </c>
      <c r="O308" s="49"/>
      <c r="P308" s="41" t="n">
        <f aca="false">N308+P307</f>
        <v>1641</v>
      </c>
      <c r="Q308" s="39" t="n">
        <f aca="false">K308-P308</f>
        <v>56</v>
      </c>
      <c r="R308" s="42"/>
      <c r="S308" s="50" t="n">
        <f aca="false">G308+S307</f>
        <v>10</v>
      </c>
      <c r="T308" s="23" t="n">
        <f aca="false">IF(A308=1,L308,G308)</f>
        <v>0</v>
      </c>
      <c r="U308" s="24" t="n">
        <f aca="false">T308+U307</f>
        <v>9</v>
      </c>
      <c r="V308" s="23" t="n">
        <f aca="false">S308-U308</f>
        <v>1</v>
      </c>
    </row>
    <row r="309" customFormat="false" ht="17.7" hidden="false" customHeight="false" outlineLevel="0" collapsed="false">
      <c r="A309" s="47"/>
      <c r="B309" s="48" t="n">
        <f aca="false">B308+1</f>
        <v>44587</v>
      </c>
      <c r="C309" s="24" t="n">
        <f aca="false">IF(AND(WEEKDAY(B309) &lt;=6,WEEKDAY(B309) &gt;1),1,0)</f>
        <v>1</v>
      </c>
      <c r="D309" s="19" t="n">
        <f aca="false">IF(ISNA(VLOOKUP(B309,$X$9:$AA$56,4,FALSE())),0,1)</f>
        <v>0</v>
      </c>
      <c r="E309" s="24" t="n">
        <f aca="false">C309*(1-D309)</f>
        <v>1</v>
      </c>
      <c r="F309" s="24" t="n">
        <f aca="false">$C$7*E309</f>
        <v>8</v>
      </c>
      <c r="G309" s="37" t="n">
        <v>0</v>
      </c>
      <c r="H309" s="19" t="n">
        <f aca="false">E309*(1-G309)*F309</f>
        <v>8</v>
      </c>
      <c r="I309" s="26" t="n">
        <f aca="false">H309+I308</f>
        <v>1552</v>
      </c>
      <c r="J309" s="37"/>
      <c r="K309" s="26" t="n">
        <f aca="false">H309+J309+K308</f>
        <v>1705</v>
      </c>
      <c r="L309" s="37" t="n">
        <v>0</v>
      </c>
      <c r="M309" s="38"/>
      <c r="N309" s="39" t="n">
        <f aca="false">IF(A309=1,(F309*(1-L309)+M309),H309)</f>
        <v>8</v>
      </c>
      <c r="O309" s="49"/>
      <c r="P309" s="41" t="n">
        <f aca="false">N309+P308</f>
        <v>1649</v>
      </c>
      <c r="Q309" s="39" t="n">
        <f aca="false">K309-P309</f>
        <v>56</v>
      </c>
      <c r="R309" s="42"/>
      <c r="S309" s="50" t="n">
        <f aca="false">G309+S308</f>
        <v>10</v>
      </c>
      <c r="T309" s="23" t="n">
        <f aca="false">IF(A309=1,L309,G309)</f>
        <v>0</v>
      </c>
      <c r="U309" s="24" t="n">
        <f aca="false">T309+U308</f>
        <v>9</v>
      </c>
      <c r="V309" s="23" t="n">
        <f aca="false">S309-U309</f>
        <v>1</v>
      </c>
    </row>
    <row r="310" customFormat="false" ht="17.7" hidden="false" customHeight="false" outlineLevel="0" collapsed="false">
      <c r="A310" s="47"/>
      <c r="B310" s="48" t="n">
        <f aca="false">B309+1</f>
        <v>44588</v>
      </c>
      <c r="C310" s="24" t="n">
        <f aca="false">IF(AND(WEEKDAY(B310) &lt;=6,WEEKDAY(B310) &gt;1),1,0)</f>
        <v>1</v>
      </c>
      <c r="D310" s="19" t="n">
        <f aca="false">IF(ISNA(VLOOKUP(B310,$X$9:$AA$56,4,FALSE())),0,1)</f>
        <v>0</v>
      </c>
      <c r="E310" s="24" t="n">
        <f aca="false">C310*(1-D310)</f>
        <v>1</v>
      </c>
      <c r="F310" s="24" t="n">
        <f aca="false">$C$7*E310</f>
        <v>8</v>
      </c>
      <c r="G310" s="37" t="n">
        <v>0</v>
      </c>
      <c r="H310" s="19" t="n">
        <f aca="false">E310*(1-G310)*F310</f>
        <v>8</v>
      </c>
      <c r="I310" s="26" t="n">
        <f aca="false">H310+I309</f>
        <v>1560</v>
      </c>
      <c r="J310" s="37"/>
      <c r="K310" s="26" t="n">
        <f aca="false">H310+J310+K309</f>
        <v>1713</v>
      </c>
      <c r="L310" s="37" t="n">
        <v>0</v>
      </c>
      <c r="M310" s="38"/>
      <c r="N310" s="39" t="n">
        <f aca="false">IF(A310=1,(F310*(1-L310)+M310),H310)</f>
        <v>8</v>
      </c>
      <c r="O310" s="49"/>
      <c r="P310" s="41" t="n">
        <f aca="false">N310+P309</f>
        <v>1657</v>
      </c>
      <c r="Q310" s="39" t="n">
        <f aca="false">K310-P310</f>
        <v>56</v>
      </c>
      <c r="R310" s="42"/>
      <c r="S310" s="50" t="n">
        <f aca="false">G310+S309</f>
        <v>10</v>
      </c>
      <c r="T310" s="23" t="n">
        <f aca="false">IF(A310=1,L310,G310)</f>
        <v>0</v>
      </c>
      <c r="U310" s="24" t="n">
        <f aca="false">T310+U309</f>
        <v>9</v>
      </c>
      <c r="V310" s="23" t="n">
        <f aca="false">S310-U310</f>
        <v>1</v>
      </c>
    </row>
    <row r="311" customFormat="false" ht="17.7" hidden="false" customHeight="false" outlineLevel="0" collapsed="false">
      <c r="A311" s="47"/>
      <c r="B311" s="48" t="n">
        <f aca="false">B310+1</f>
        <v>44589</v>
      </c>
      <c r="C311" s="24" t="n">
        <f aca="false">IF(AND(WEEKDAY(B311) &lt;=6,WEEKDAY(B311) &gt;1),1,0)</f>
        <v>1</v>
      </c>
      <c r="D311" s="19" t="n">
        <f aca="false">IF(ISNA(VLOOKUP(B311,$X$9:$AA$56,4,FALSE())),0,1)</f>
        <v>0</v>
      </c>
      <c r="E311" s="24" t="n">
        <f aca="false">C311*(1-D311)</f>
        <v>1</v>
      </c>
      <c r="F311" s="24" t="n">
        <f aca="false">$C$7*E311</f>
        <v>8</v>
      </c>
      <c r="G311" s="37" t="n">
        <v>0</v>
      </c>
      <c r="H311" s="19" t="n">
        <f aca="false">E311*(1-G311)*F311</f>
        <v>8</v>
      </c>
      <c r="I311" s="26" t="n">
        <f aca="false">H311+I310</f>
        <v>1568</v>
      </c>
      <c r="J311" s="37"/>
      <c r="K311" s="26" t="n">
        <f aca="false">H311+J311+K310</f>
        <v>1721</v>
      </c>
      <c r="L311" s="37" t="n">
        <v>0</v>
      </c>
      <c r="M311" s="38"/>
      <c r="N311" s="39" t="n">
        <f aca="false">IF(A311=1,(F311*(1-L311)+M311),H311)</f>
        <v>8</v>
      </c>
      <c r="O311" s="49"/>
      <c r="P311" s="41" t="n">
        <f aca="false">N311+P310</f>
        <v>1665</v>
      </c>
      <c r="Q311" s="39" t="n">
        <f aca="false">K311-P311</f>
        <v>56</v>
      </c>
      <c r="R311" s="42"/>
      <c r="S311" s="50" t="n">
        <f aca="false">G311+S310</f>
        <v>10</v>
      </c>
      <c r="T311" s="23" t="n">
        <f aca="false">IF(A311=1,L311,G311)</f>
        <v>0</v>
      </c>
      <c r="U311" s="24" t="n">
        <f aca="false">T311+U310</f>
        <v>9</v>
      </c>
      <c r="V311" s="23" t="n">
        <f aca="false">S311-U311</f>
        <v>1</v>
      </c>
    </row>
    <row r="312" customFormat="false" ht="17.7" hidden="false" customHeight="false" outlineLevel="0" collapsed="false">
      <c r="A312" s="47"/>
      <c r="B312" s="48" t="n">
        <f aca="false">B311+1</f>
        <v>44590</v>
      </c>
      <c r="C312" s="24" t="n">
        <f aca="false">IF(AND(WEEKDAY(B312) &lt;=6,WEEKDAY(B312) &gt;1),1,0)</f>
        <v>0</v>
      </c>
      <c r="D312" s="19" t="n">
        <f aca="false">IF(ISNA(VLOOKUP(B312,$X$9:$AA$56,4,FALSE())),0,1)</f>
        <v>0</v>
      </c>
      <c r="E312" s="24" t="n">
        <f aca="false">C312*(1-D312)</f>
        <v>0</v>
      </c>
      <c r="F312" s="24" t="n">
        <f aca="false">$C$7*E312</f>
        <v>0</v>
      </c>
      <c r="G312" s="37" t="n">
        <v>0</v>
      </c>
      <c r="H312" s="19" t="n">
        <f aca="false">E312*(1-G312)*F312</f>
        <v>0</v>
      </c>
      <c r="I312" s="26" t="n">
        <f aca="false">H312+I311</f>
        <v>1568</v>
      </c>
      <c r="J312" s="37"/>
      <c r="K312" s="26" t="n">
        <f aca="false">H312+J312+K311</f>
        <v>1721</v>
      </c>
      <c r="L312" s="37" t="n">
        <v>0</v>
      </c>
      <c r="M312" s="38"/>
      <c r="N312" s="39" t="n">
        <f aca="false">IF(A312=1,(F312*(1-L312)+M312),H312)</f>
        <v>0</v>
      </c>
      <c r="O312" s="49"/>
      <c r="P312" s="41" t="n">
        <f aca="false">N312+P311</f>
        <v>1665</v>
      </c>
      <c r="Q312" s="39" t="n">
        <f aca="false">K312-P312</f>
        <v>56</v>
      </c>
      <c r="R312" s="42"/>
      <c r="S312" s="50" t="n">
        <f aca="false">G312+S311</f>
        <v>10</v>
      </c>
      <c r="T312" s="23" t="n">
        <f aca="false">IF(A312=1,L312,G312)</f>
        <v>0</v>
      </c>
      <c r="U312" s="24" t="n">
        <f aca="false">T312+U311</f>
        <v>9</v>
      </c>
      <c r="V312" s="23" t="n">
        <f aca="false">S312-U312</f>
        <v>1</v>
      </c>
    </row>
    <row r="313" customFormat="false" ht="17.7" hidden="false" customHeight="false" outlineLevel="0" collapsed="false">
      <c r="A313" s="47"/>
      <c r="B313" s="48" t="n">
        <f aca="false">B312+1</f>
        <v>44591</v>
      </c>
      <c r="C313" s="24" t="n">
        <f aca="false">IF(AND(WEEKDAY(B313) &lt;=6,WEEKDAY(B313) &gt;1),1,0)</f>
        <v>0</v>
      </c>
      <c r="D313" s="19" t="n">
        <f aca="false">IF(ISNA(VLOOKUP(B313,$X$9:$AA$56,4,FALSE())),0,1)</f>
        <v>0</v>
      </c>
      <c r="E313" s="24" t="n">
        <f aca="false">C313*(1-D313)</f>
        <v>0</v>
      </c>
      <c r="F313" s="24" t="n">
        <f aca="false">$C$7*E313</f>
        <v>0</v>
      </c>
      <c r="G313" s="37" t="n">
        <v>0</v>
      </c>
      <c r="H313" s="19" t="n">
        <f aca="false">E313*(1-G313)*F313</f>
        <v>0</v>
      </c>
      <c r="I313" s="26" t="n">
        <f aca="false">H313+I312</f>
        <v>1568</v>
      </c>
      <c r="J313" s="37"/>
      <c r="K313" s="26" t="n">
        <f aca="false">H313+J313+K312</f>
        <v>1721</v>
      </c>
      <c r="L313" s="37" t="n">
        <v>0</v>
      </c>
      <c r="M313" s="38"/>
      <c r="N313" s="39" t="n">
        <f aca="false">IF(A313=1,(F313*(1-L313)+M313),H313)</f>
        <v>0</v>
      </c>
      <c r="O313" s="49"/>
      <c r="P313" s="41" t="n">
        <f aca="false">N313+P312</f>
        <v>1665</v>
      </c>
      <c r="Q313" s="39" t="n">
        <f aca="false">K313-P313</f>
        <v>56</v>
      </c>
      <c r="R313" s="42"/>
      <c r="S313" s="50" t="n">
        <f aca="false">G313+S312</f>
        <v>10</v>
      </c>
      <c r="T313" s="23" t="n">
        <f aca="false">IF(A313=1,L313,G313)</f>
        <v>0</v>
      </c>
      <c r="U313" s="24" t="n">
        <f aca="false">T313+U312</f>
        <v>9</v>
      </c>
      <c r="V313" s="23" t="n">
        <f aca="false">S313-U313</f>
        <v>1</v>
      </c>
    </row>
    <row r="314" customFormat="false" ht="17.7" hidden="false" customHeight="false" outlineLevel="0" collapsed="false">
      <c r="A314" s="47"/>
      <c r="B314" s="48" t="n">
        <f aca="false">B313+1</f>
        <v>44592</v>
      </c>
      <c r="C314" s="24" t="n">
        <f aca="false">IF(AND(WEEKDAY(B314) &lt;=6,WEEKDAY(B314) &gt;1),1,0)</f>
        <v>1</v>
      </c>
      <c r="D314" s="19" t="n">
        <f aca="false">IF(ISNA(VLOOKUP(B314,$X$9:$AA$56,4,FALSE())),0,1)</f>
        <v>0</v>
      </c>
      <c r="E314" s="24" t="n">
        <f aca="false">C314*(1-D314)</f>
        <v>1</v>
      </c>
      <c r="F314" s="24" t="n">
        <f aca="false">$C$7*E314</f>
        <v>8</v>
      </c>
      <c r="G314" s="37" t="n">
        <v>0</v>
      </c>
      <c r="H314" s="19" t="n">
        <f aca="false">E314*(1-G314)*F314</f>
        <v>8</v>
      </c>
      <c r="I314" s="26" t="n">
        <f aca="false">H314+I313</f>
        <v>1576</v>
      </c>
      <c r="J314" s="54" t="n">
        <f aca="false">($I$374-$H$374)/12</f>
        <v>17</v>
      </c>
      <c r="K314" s="26" t="n">
        <f aca="false">H314+J314+K313</f>
        <v>1746</v>
      </c>
      <c r="L314" s="37" t="n">
        <v>0</v>
      </c>
      <c r="M314" s="38"/>
      <c r="N314" s="39" t="n">
        <f aca="false">IF(A314=1,(F314*(1-L314)+M314),H314)</f>
        <v>8</v>
      </c>
      <c r="O314" s="49"/>
      <c r="P314" s="41" t="n">
        <f aca="false">N314+P313</f>
        <v>1673</v>
      </c>
      <c r="Q314" s="39" t="n">
        <f aca="false">K314-P314</f>
        <v>73</v>
      </c>
      <c r="R314" s="42"/>
      <c r="S314" s="50" t="n">
        <f aca="false">G314+S313</f>
        <v>10</v>
      </c>
      <c r="T314" s="23" t="n">
        <f aca="false">IF(A314=1,L314,G314)</f>
        <v>0</v>
      </c>
      <c r="U314" s="24" t="n">
        <f aca="false">T314+U313</f>
        <v>9</v>
      </c>
      <c r="V314" s="23" t="n">
        <f aca="false">S314-U314</f>
        <v>1</v>
      </c>
    </row>
    <row r="315" customFormat="false" ht="17.7" hidden="false" customHeight="false" outlineLevel="0" collapsed="false">
      <c r="A315" s="47"/>
      <c r="B315" s="48" t="n">
        <f aca="false">B314+1</f>
        <v>44593</v>
      </c>
      <c r="C315" s="24" t="n">
        <f aca="false">IF(AND(WEEKDAY(B315) &lt;=6,WEEKDAY(B315) &gt;1),1,0)</f>
        <v>1</v>
      </c>
      <c r="D315" s="19" t="n">
        <f aca="false">IF(ISNA(VLOOKUP(B315,$X$9:$AA$56,4,FALSE())),0,1)</f>
        <v>0</v>
      </c>
      <c r="E315" s="24" t="n">
        <f aca="false">C315*(1-D315)</f>
        <v>1</v>
      </c>
      <c r="F315" s="24" t="n">
        <f aca="false">$C$7*E315</f>
        <v>8</v>
      </c>
      <c r="G315" s="37" t="n">
        <v>0</v>
      </c>
      <c r="H315" s="19" t="n">
        <f aca="false">E315*(1-G315)*F315</f>
        <v>8</v>
      </c>
      <c r="I315" s="26" t="n">
        <f aca="false">H315+I314</f>
        <v>1584</v>
      </c>
      <c r="J315" s="37"/>
      <c r="K315" s="26" t="n">
        <f aca="false">H315+J315+K314</f>
        <v>1754</v>
      </c>
      <c r="L315" s="37" t="n">
        <v>0</v>
      </c>
      <c r="M315" s="38"/>
      <c r="N315" s="39" t="n">
        <f aca="false">IF(A315=1,(F315*(1-L315)+M315),H315)</f>
        <v>8</v>
      </c>
      <c r="O315" s="49"/>
      <c r="P315" s="41" t="n">
        <f aca="false">N315+P314</f>
        <v>1681</v>
      </c>
      <c r="Q315" s="39" t="n">
        <f aca="false">K315-P315</f>
        <v>73</v>
      </c>
      <c r="R315" s="42"/>
      <c r="S315" s="50" t="n">
        <f aca="false">G315+S314</f>
        <v>10</v>
      </c>
      <c r="T315" s="23" t="n">
        <f aca="false">IF(A315=1,L315,G315)</f>
        <v>0</v>
      </c>
      <c r="U315" s="24" t="n">
        <f aca="false">T315+U314</f>
        <v>9</v>
      </c>
      <c r="V315" s="23" t="n">
        <f aca="false">S315-U315</f>
        <v>1</v>
      </c>
    </row>
    <row r="316" customFormat="false" ht="17.7" hidden="false" customHeight="false" outlineLevel="0" collapsed="false">
      <c r="A316" s="47"/>
      <c r="B316" s="48" t="n">
        <f aca="false">B315+1</f>
        <v>44594</v>
      </c>
      <c r="C316" s="24" t="n">
        <f aca="false">IF(AND(WEEKDAY(B316) &lt;=6,WEEKDAY(B316) &gt;1),1,0)</f>
        <v>1</v>
      </c>
      <c r="D316" s="19" t="n">
        <f aca="false">IF(ISNA(VLOOKUP(B316,$X$9:$AA$56,4,FALSE())),0,1)</f>
        <v>0</v>
      </c>
      <c r="E316" s="24" t="n">
        <f aca="false">C316*(1-D316)</f>
        <v>1</v>
      </c>
      <c r="F316" s="24" t="n">
        <f aca="false">$C$7*E316</f>
        <v>8</v>
      </c>
      <c r="G316" s="37" t="n">
        <v>0</v>
      </c>
      <c r="H316" s="19" t="n">
        <f aca="false">E316*(1-G316)*F316</f>
        <v>8</v>
      </c>
      <c r="I316" s="26" t="n">
        <f aca="false">H316+I315</f>
        <v>1592</v>
      </c>
      <c r="J316" s="37"/>
      <c r="K316" s="26" t="n">
        <f aca="false">H316+J316+K315</f>
        <v>1762</v>
      </c>
      <c r="L316" s="37" t="n">
        <v>0</v>
      </c>
      <c r="M316" s="38"/>
      <c r="N316" s="39" t="n">
        <f aca="false">IF(A316=1,(F316*(1-L316)+M316),H316)</f>
        <v>8</v>
      </c>
      <c r="O316" s="49"/>
      <c r="P316" s="41" t="n">
        <f aca="false">N316+P315</f>
        <v>1689</v>
      </c>
      <c r="Q316" s="39" t="n">
        <f aca="false">K316-P316</f>
        <v>73</v>
      </c>
      <c r="R316" s="55"/>
      <c r="S316" s="50" t="n">
        <f aca="false">G316+S315</f>
        <v>10</v>
      </c>
      <c r="T316" s="23" t="n">
        <f aca="false">IF(A316=1,L316,G316)</f>
        <v>0</v>
      </c>
      <c r="U316" s="24" t="n">
        <f aca="false">T316+U315</f>
        <v>9</v>
      </c>
      <c r="V316" s="23" t="n">
        <f aca="false">S316-U316</f>
        <v>1</v>
      </c>
    </row>
    <row r="317" customFormat="false" ht="17.7" hidden="false" customHeight="false" outlineLevel="0" collapsed="false">
      <c r="A317" s="47"/>
      <c r="B317" s="48" t="n">
        <f aca="false">B316+1</f>
        <v>44595</v>
      </c>
      <c r="C317" s="24" t="n">
        <f aca="false">IF(AND(WEEKDAY(B317) &lt;=6,WEEKDAY(B317) &gt;1),1,0)</f>
        <v>1</v>
      </c>
      <c r="D317" s="19" t="n">
        <f aca="false">IF(ISNA(VLOOKUP(B317,$X$9:$AA$56,4,FALSE())),0,1)</f>
        <v>0</v>
      </c>
      <c r="E317" s="24" t="n">
        <f aca="false">C317*(1-D317)</f>
        <v>1</v>
      </c>
      <c r="F317" s="24" t="n">
        <f aca="false">$C$7*E317</f>
        <v>8</v>
      </c>
      <c r="G317" s="37" t="n">
        <v>0</v>
      </c>
      <c r="H317" s="19" t="n">
        <f aca="false">E317*(1-G317)*F317</f>
        <v>8</v>
      </c>
      <c r="I317" s="26" t="n">
        <f aca="false">H317+I316</f>
        <v>1600</v>
      </c>
      <c r="J317" s="37"/>
      <c r="K317" s="26" t="n">
        <f aca="false">H317+J317+K316</f>
        <v>1770</v>
      </c>
      <c r="L317" s="37" t="n">
        <v>0</v>
      </c>
      <c r="M317" s="38"/>
      <c r="N317" s="39" t="n">
        <f aca="false">IF(A317=1,(F317*(1-L317)+M317),H317)</f>
        <v>8</v>
      </c>
      <c r="O317" s="49"/>
      <c r="P317" s="41" t="n">
        <f aca="false">N317+P316</f>
        <v>1697</v>
      </c>
      <c r="Q317" s="39" t="n">
        <f aca="false">K317-P317</f>
        <v>73</v>
      </c>
      <c r="R317" s="42"/>
      <c r="S317" s="50" t="n">
        <f aca="false">G317+S316</f>
        <v>10</v>
      </c>
      <c r="T317" s="23" t="n">
        <f aca="false">IF(A317=1,L317,G317)</f>
        <v>0</v>
      </c>
      <c r="U317" s="24" t="n">
        <f aca="false">T317+U316</f>
        <v>9</v>
      </c>
      <c r="V317" s="23" t="n">
        <f aca="false">S317-U317</f>
        <v>1</v>
      </c>
    </row>
    <row r="318" customFormat="false" ht="17.7" hidden="false" customHeight="false" outlineLevel="0" collapsed="false">
      <c r="A318" s="47"/>
      <c r="B318" s="48" t="n">
        <f aca="false">B317+1</f>
        <v>44596</v>
      </c>
      <c r="C318" s="24" t="n">
        <f aca="false">IF(AND(WEEKDAY(B318) &lt;=6,WEEKDAY(B318) &gt;1),1,0)</f>
        <v>1</v>
      </c>
      <c r="D318" s="19" t="n">
        <f aca="false">IF(ISNA(VLOOKUP(B318,$X$9:$AA$56,4,FALSE())),0,1)</f>
        <v>0</v>
      </c>
      <c r="E318" s="24" t="n">
        <f aca="false">C318*(1-D318)</f>
        <v>1</v>
      </c>
      <c r="F318" s="24" t="n">
        <f aca="false">$C$7*E318</f>
        <v>8</v>
      </c>
      <c r="G318" s="37" t="n">
        <v>0</v>
      </c>
      <c r="H318" s="19" t="n">
        <f aca="false">E318*(1-G318)*F318</f>
        <v>8</v>
      </c>
      <c r="I318" s="26" t="n">
        <f aca="false">H318+I317</f>
        <v>1608</v>
      </c>
      <c r="J318" s="37"/>
      <c r="K318" s="26" t="n">
        <f aca="false">H318+J318+K317</f>
        <v>1778</v>
      </c>
      <c r="L318" s="37" t="n">
        <v>0</v>
      </c>
      <c r="M318" s="38"/>
      <c r="N318" s="39" t="n">
        <f aca="false">IF(A318=1,(F318*(1-L318)+M318),H318)</f>
        <v>8</v>
      </c>
      <c r="O318" s="49"/>
      <c r="P318" s="41" t="n">
        <f aca="false">N318+P317</f>
        <v>1705</v>
      </c>
      <c r="Q318" s="39" t="n">
        <f aca="false">K318-P318</f>
        <v>73</v>
      </c>
      <c r="R318" s="42"/>
      <c r="S318" s="50" t="n">
        <f aca="false">G318+S317</f>
        <v>10</v>
      </c>
      <c r="T318" s="23" t="n">
        <f aca="false">IF(A318=1,L318,G318)</f>
        <v>0</v>
      </c>
      <c r="U318" s="24" t="n">
        <f aca="false">T318+U317</f>
        <v>9</v>
      </c>
      <c r="V318" s="23" t="n">
        <f aca="false">S318-U318</f>
        <v>1</v>
      </c>
    </row>
    <row r="319" customFormat="false" ht="17.7" hidden="false" customHeight="false" outlineLevel="0" collapsed="false">
      <c r="A319" s="47"/>
      <c r="B319" s="48" t="n">
        <f aca="false">B318+1</f>
        <v>44597</v>
      </c>
      <c r="C319" s="24" t="n">
        <f aca="false">IF(AND(WEEKDAY(B319) &lt;=6,WEEKDAY(B319) &gt;1),1,0)</f>
        <v>0</v>
      </c>
      <c r="D319" s="19" t="n">
        <f aca="false">IF(ISNA(VLOOKUP(B319,$X$9:$AA$56,4,FALSE())),0,1)</f>
        <v>0</v>
      </c>
      <c r="E319" s="24" t="n">
        <f aca="false">C319*(1-D319)</f>
        <v>0</v>
      </c>
      <c r="F319" s="24" t="n">
        <f aca="false">$C$7*E319</f>
        <v>0</v>
      </c>
      <c r="G319" s="37" t="n">
        <v>0</v>
      </c>
      <c r="H319" s="19" t="n">
        <f aca="false">E319*(1-G319)*F319</f>
        <v>0</v>
      </c>
      <c r="I319" s="26" t="n">
        <f aca="false">H319+I318</f>
        <v>1608</v>
      </c>
      <c r="J319" s="37"/>
      <c r="K319" s="26" t="n">
        <f aca="false">H319+J319+K318</f>
        <v>1778</v>
      </c>
      <c r="L319" s="37" t="n">
        <v>0</v>
      </c>
      <c r="M319" s="38"/>
      <c r="N319" s="39" t="n">
        <f aca="false">IF(A319=1,(F319*(1-L319)+M319),H319)</f>
        <v>0</v>
      </c>
      <c r="O319" s="49"/>
      <c r="P319" s="41" t="n">
        <f aca="false">N319+P318</f>
        <v>1705</v>
      </c>
      <c r="Q319" s="39" t="n">
        <f aca="false">K319-P319</f>
        <v>73</v>
      </c>
      <c r="R319" s="42"/>
      <c r="S319" s="50" t="n">
        <f aca="false">G319+S318</f>
        <v>10</v>
      </c>
      <c r="T319" s="23" t="n">
        <f aca="false">IF(A319=1,L319,G319)</f>
        <v>0</v>
      </c>
      <c r="U319" s="24" t="n">
        <f aca="false">T319+U318</f>
        <v>9</v>
      </c>
      <c r="V319" s="23" t="n">
        <f aca="false">S319-U319</f>
        <v>1</v>
      </c>
    </row>
    <row r="320" customFormat="false" ht="17.7" hidden="false" customHeight="false" outlineLevel="0" collapsed="false">
      <c r="A320" s="47"/>
      <c r="B320" s="48" t="n">
        <f aca="false">B319+1</f>
        <v>44598</v>
      </c>
      <c r="C320" s="24" t="n">
        <f aca="false">IF(AND(WEEKDAY(B320) &lt;=6,WEEKDAY(B320) &gt;1),1,0)</f>
        <v>0</v>
      </c>
      <c r="D320" s="19" t="n">
        <f aca="false">IF(ISNA(VLOOKUP(B320,$X$9:$AA$56,4,FALSE())),0,1)</f>
        <v>0</v>
      </c>
      <c r="E320" s="24" t="n">
        <f aca="false">C320*(1-D320)</f>
        <v>0</v>
      </c>
      <c r="F320" s="24" t="n">
        <f aca="false">$C$7*E320</f>
        <v>0</v>
      </c>
      <c r="G320" s="37" t="n">
        <v>0</v>
      </c>
      <c r="H320" s="19" t="n">
        <f aca="false">E320*(1-G320)*F320</f>
        <v>0</v>
      </c>
      <c r="I320" s="26" t="n">
        <f aca="false">H320+I319</f>
        <v>1608</v>
      </c>
      <c r="J320" s="37"/>
      <c r="K320" s="26" t="n">
        <f aca="false">H320+J320+K319</f>
        <v>1778</v>
      </c>
      <c r="L320" s="37" t="n">
        <v>0</v>
      </c>
      <c r="M320" s="38"/>
      <c r="N320" s="39" t="n">
        <f aca="false">IF(A320=1,(F320*(1-L320)+M320),H320)</f>
        <v>0</v>
      </c>
      <c r="O320" s="49"/>
      <c r="P320" s="41" t="n">
        <f aca="false">N320+P319</f>
        <v>1705</v>
      </c>
      <c r="Q320" s="39" t="n">
        <f aca="false">K320-P320</f>
        <v>73</v>
      </c>
      <c r="R320" s="42"/>
      <c r="S320" s="50" t="n">
        <f aca="false">G320+S319</f>
        <v>10</v>
      </c>
      <c r="T320" s="23" t="n">
        <f aca="false">IF(A320=1,L320,G320)</f>
        <v>0</v>
      </c>
      <c r="U320" s="24" t="n">
        <f aca="false">T320+U319</f>
        <v>9</v>
      </c>
      <c r="V320" s="23" t="n">
        <f aca="false">S320-U320</f>
        <v>1</v>
      </c>
    </row>
    <row r="321" customFormat="false" ht="17.7" hidden="false" customHeight="false" outlineLevel="0" collapsed="false">
      <c r="A321" s="47"/>
      <c r="B321" s="48" t="n">
        <f aca="false">B320+1</f>
        <v>44599</v>
      </c>
      <c r="C321" s="24" t="n">
        <f aca="false">IF(AND(WEEKDAY(B321) &lt;=6,WEEKDAY(B321) &gt;1),1,0)</f>
        <v>1</v>
      </c>
      <c r="D321" s="19" t="n">
        <f aca="false">IF(ISNA(VLOOKUP(B321,$X$9:$AA$56,4,FALSE())),0,1)</f>
        <v>0</v>
      </c>
      <c r="E321" s="24" t="n">
        <f aca="false">C321*(1-D321)</f>
        <v>1</v>
      </c>
      <c r="F321" s="24" t="n">
        <f aca="false">$C$7*E321</f>
        <v>8</v>
      </c>
      <c r="G321" s="37" t="n">
        <v>0</v>
      </c>
      <c r="H321" s="19" t="n">
        <f aca="false">E321*(1-G321)*F321</f>
        <v>8</v>
      </c>
      <c r="I321" s="26" t="n">
        <f aca="false">H321+I320</f>
        <v>1616</v>
      </c>
      <c r="J321" s="37"/>
      <c r="K321" s="26" t="n">
        <f aca="false">H321+J321+K320</f>
        <v>1786</v>
      </c>
      <c r="L321" s="37" t="n">
        <v>0</v>
      </c>
      <c r="M321" s="38"/>
      <c r="N321" s="39" t="n">
        <f aca="false">IF(A321=1,(F321*(1-L321)+M321),H321)</f>
        <v>8</v>
      </c>
      <c r="O321" s="49"/>
      <c r="P321" s="41" t="n">
        <f aca="false">N321+P320</f>
        <v>1713</v>
      </c>
      <c r="Q321" s="39" t="n">
        <f aca="false">K321-P321</f>
        <v>73</v>
      </c>
      <c r="R321" s="42"/>
      <c r="S321" s="50" t="n">
        <f aca="false">G321+S320</f>
        <v>10</v>
      </c>
      <c r="T321" s="23" t="n">
        <f aca="false">IF(A321=1,L321,G321)</f>
        <v>0</v>
      </c>
      <c r="U321" s="24" t="n">
        <f aca="false">T321+U320</f>
        <v>9</v>
      </c>
      <c r="V321" s="23" t="n">
        <f aca="false">S321-U321</f>
        <v>1</v>
      </c>
    </row>
    <row r="322" customFormat="false" ht="17.7" hidden="false" customHeight="false" outlineLevel="0" collapsed="false">
      <c r="A322" s="47"/>
      <c r="B322" s="48" t="n">
        <f aca="false">B321+1</f>
        <v>44600</v>
      </c>
      <c r="C322" s="24" t="n">
        <f aca="false">IF(AND(WEEKDAY(B322) &lt;=6,WEEKDAY(B322) &gt;1),1,0)</f>
        <v>1</v>
      </c>
      <c r="D322" s="19" t="n">
        <f aca="false">IF(ISNA(VLOOKUP(B322,$X$9:$AA$56,4,FALSE())),0,1)</f>
        <v>0</v>
      </c>
      <c r="E322" s="24" t="n">
        <f aca="false">C322*(1-D322)</f>
        <v>1</v>
      </c>
      <c r="F322" s="24" t="n">
        <f aca="false">$C$7*E322</f>
        <v>8</v>
      </c>
      <c r="G322" s="37" t="n">
        <v>0</v>
      </c>
      <c r="H322" s="19" t="n">
        <f aca="false">E322*(1-G322)*F322</f>
        <v>8</v>
      </c>
      <c r="I322" s="26" t="n">
        <f aca="false">H322+I321</f>
        <v>1624</v>
      </c>
      <c r="J322" s="37"/>
      <c r="K322" s="26" t="n">
        <f aca="false">H322+J322+K321</f>
        <v>1794</v>
      </c>
      <c r="L322" s="37" t="n">
        <v>0</v>
      </c>
      <c r="M322" s="38"/>
      <c r="N322" s="39" t="n">
        <f aca="false">IF(A322=1,(F322*(1-L322)+M322),H322)</f>
        <v>8</v>
      </c>
      <c r="O322" s="49"/>
      <c r="P322" s="41" t="n">
        <f aca="false">N322+P321</f>
        <v>1721</v>
      </c>
      <c r="Q322" s="39" t="n">
        <f aca="false">K322-P322</f>
        <v>73</v>
      </c>
      <c r="R322" s="42"/>
      <c r="S322" s="50" t="n">
        <f aca="false">G322+S321</f>
        <v>10</v>
      </c>
      <c r="T322" s="23" t="n">
        <f aca="false">IF(A322=1,L322,G322)</f>
        <v>0</v>
      </c>
      <c r="U322" s="24" t="n">
        <f aca="false">T322+U321</f>
        <v>9</v>
      </c>
      <c r="V322" s="23" t="n">
        <f aca="false">S322-U322</f>
        <v>1</v>
      </c>
    </row>
    <row r="323" customFormat="false" ht="17.7" hidden="false" customHeight="false" outlineLevel="0" collapsed="false">
      <c r="A323" s="47"/>
      <c r="B323" s="48" t="n">
        <f aca="false">B322+1</f>
        <v>44601</v>
      </c>
      <c r="C323" s="24" t="n">
        <f aca="false">IF(AND(WEEKDAY(B323) &lt;=6,WEEKDAY(B323) &gt;1),1,0)</f>
        <v>1</v>
      </c>
      <c r="D323" s="19" t="n">
        <f aca="false">IF(ISNA(VLOOKUP(B323,$X$9:$AA$56,4,FALSE())),0,1)</f>
        <v>0</v>
      </c>
      <c r="E323" s="24" t="n">
        <f aca="false">C323*(1-D323)</f>
        <v>1</v>
      </c>
      <c r="F323" s="24" t="n">
        <f aca="false">$C$7*E323</f>
        <v>8</v>
      </c>
      <c r="G323" s="37" t="n">
        <v>0</v>
      </c>
      <c r="H323" s="19" t="n">
        <f aca="false">E323*(1-G323)*F323</f>
        <v>8</v>
      </c>
      <c r="I323" s="26" t="n">
        <f aca="false">H323+I322</f>
        <v>1632</v>
      </c>
      <c r="J323" s="37"/>
      <c r="K323" s="26" t="n">
        <f aca="false">H323+J323+K322</f>
        <v>1802</v>
      </c>
      <c r="L323" s="37" t="n">
        <v>0</v>
      </c>
      <c r="M323" s="38"/>
      <c r="N323" s="39" t="n">
        <f aca="false">IF(A323=1,(F323*(1-L323)+M323),H323)</f>
        <v>8</v>
      </c>
      <c r="O323" s="49"/>
      <c r="P323" s="41" t="n">
        <f aca="false">N323+P322</f>
        <v>1729</v>
      </c>
      <c r="Q323" s="39" t="n">
        <f aca="false">K323-P323</f>
        <v>73</v>
      </c>
      <c r="R323" s="42"/>
      <c r="S323" s="50" t="n">
        <f aca="false">G323+S322</f>
        <v>10</v>
      </c>
      <c r="T323" s="23" t="n">
        <f aca="false">IF(A323=1,L323,G323)</f>
        <v>0</v>
      </c>
      <c r="U323" s="24" t="n">
        <f aca="false">T323+U322</f>
        <v>9</v>
      </c>
      <c r="V323" s="23" t="n">
        <f aca="false">S323-U323</f>
        <v>1</v>
      </c>
    </row>
    <row r="324" customFormat="false" ht="17.7" hidden="false" customHeight="false" outlineLevel="0" collapsed="false">
      <c r="A324" s="47"/>
      <c r="B324" s="48" t="n">
        <f aca="false">B323+1</f>
        <v>44602</v>
      </c>
      <c r="C324" s="24" t="n">
        <f aca="false">IF(AND(WEEKDAY(B324) &lt;=6,WEEKDAY(B324) &gt;1),1,0)</f>
        <v>1</v>
      </c>
      <c r="D324" s="19" t="n">
        <f aca="false">IF(ISNA(VLOOKUP(B324,$X$9:$AA$56,4,FALSE())),0,1)</f>
        <v>0</v>
      </c>
      <c r="E324" s="24" t="n">
        <f aca="false">C324*(1-D324)</f>
        <v>1</v>
      </c>
      <c r="F324" s="24" t="n">
        <f aca="false">$C$7*E324</f>
        <v>8</v>
      </c>
      <c r="G324" s="37" t="n">
        <v>0</v>
      </c>
      <c r="H324" s="19" t="n">
        <f aca="false">E324*(1-G324)*F324</f>
        <v>8</v>
      </c>
      <c r="I324" s="26" t="n">
        <f aca="false">H324+I323</f>
        <v>1640</v>
      </c>
      <c r="J324" s="37"/>
      <c r="K324" s="26" t="n">
        <f aca="false">H324+J324+K323</f>
        <v>1810</v>
      </c>
      <c r="L324" s="37" t="n">
        <v>0</v>
      </c>
      <c r="M324" s="38"/>
      <c r="N324" s="39" t="n">
        <f aca="false">IF(A324=1,(F324*(1-L324)+M324),H324)</f>
        <v>8</v>
      </c>
      <c r="O324" s="49"/>
      <c r="P324" s="41" t="n">
        <f aca="false">N324+P323</f>
        <v>1737</v>
      </c>
      <c r="Q324" s="39" t="n">
        <f aca="false">K324-P324</f>
        <v>73</v>
      </c>
      <c r="R324" s="42"/>
      <c r="S324" s="50" t="n">
        <f aca="false">G324+S323</f>
        <v>10</v>
      </c>
      <c r="T324" s="23" t="n">
        <f aca="false">IF(A324=1,L324,G324)</f>
        <v>0</v>
      </c>
      <c r="U324" s="24" t="n">
        <f aca="false">T324+U323</f>
        <v>9</v>
      </c>
      <c r="V324" s="23" t="n">
        <f aca="false">S324-U324</f>
        <v>1</v>
      </c>
    </row>
    <row r="325" customFormat="false" ht="17.7" hidden="false" customHeight="false" outlineLevel="0" collapsed="false">
      <c r="A325" s="47"/>
      <c r="B325" s="48" t="n">
        <f aca="false">B324+1</f>
        <v>44603</v>
      </c>
      <c r="C325" s="24" t="n">
        <f aca="false">IF(AND(WEEKDAY(B325) &lt;=6,WEEKDAY(B325) &gt;1),1,0)</f>
        <v>1</v>
      </c>
      <c r="D325" s="19" t="n">
        <f aca="false">IF(ISNA(VLOOKUP(B325,$X$9:$AA$56,4,FALSE())),0,1)</f>
        <v>1</v>
      </c>
      <c r="E325" s="24" t="n">
        <f aca="false">C325*(1-D325)</f>
        <v>0</v>
      </c>
      <c r="F325" s="24" t="n">
        <f aca="false">$C$7*E325</f>
        <v>0</v>
      </c>
      <c r="G325" s="37" t="n">
        <v>0</v>
      </c>
      <c r="H325" s="19" t="n">
        <f aca="false">E325*(1-G325)*F325</f>
        <v>0</v>
      </c>
      <c r="I325" s="26" t="n">
        <f aca="false">H325+I324</f>
        <v>1640</v>
      </c>
      <c r="J325" s="37"/>
      <c r="K325" s="26" t="n">
        <f aca="false">H325+J325+K324</f>
        <v>1810</v>
      </c>
      <c r="L325" s="37" t="n">
        <v>0</v>
      </c>
      <c r="M325" s="38"/>
      <c r="N325" s="39" t="n">
        <f aca="false">IF(A325=1,(F325*(1-L325)+M325),H325)</f>
        <v>0</v>
      </c>
      <c r="O325" s="49"/>
      <c r="P325" s="41" t="n">
        <f aca="false">N325+P324</f>
        <v>1737</v>
      </c>
      <c r="Q325" s="39" t="n">
        <f aca="false">K325-P325</f>
        <v>73</v>
      </c>
      <c r="R325" s="42"/>
      <c r="S325" s="50" t="n">
        <f aca="false">G325+S324</f>
        <v>10</v>
      </c>
      <c r="T325" s="23" t="n">
        <f aca="false">IF(A325=1,L325,G325)</f>
        <v>0</v>
      </c>
      <c r="U325" s="24" t="n">
        <f aca="false">T325+U324</f>
        <v>9</v>
      </c>
      <c r="V325" s="23" t="n">
        <f aca="false">S325-U325</f>
        <v>1</v>
      </c>
    </row>
    <row r="326" customFormat="false" ht="17.7" hidden="false" customHeight="false" outlineLevel="0" collapsed="false">
      <c r="A326" s="47"/>
      <c r="B326" s="48" t="n">
        <f aca="false">B325+1</f>
        <v>44604</v>
      </c>
      <c r="C326" s="24" t="n">
        <f aca="false">IF(AND(WEEKDAY(B326) &lt;=6,WEEKDAY(B326) &gt;1),1,0)</f>
        <v>0</v>
      </c>
      <c r="D326" s="19" t="n">
        <f aca="false">IF(ISNA(VLOOKUP(B326,$X$9:$AA$56,4,FALSE())),0,1)</f>
        <v>0</v>
      </c>
      <c r="E326" s="24" t="n">
        <f aca="false">C326*(1-D326)</f>
        <v>0</v>
      </c>
      <c r="F326" s="24" t="n">
        <f aca="false">$C$7*E326</f>
        <v>0</v>
      </c>
      <c r="G326" s="37" t="n">
        <v>0</v>
      </c>
      <c r="H326" s="19" t="n">
        <f aca="false">E326*(1-G326)*F326</f>
        <v>0</v>
      </c>
      <c r="I326" s="26" t="n">
        <f aca="false">H326+I325</f>
        <v>1640</v>
      </c>
      <c r="J326" s="37"/>
      <c r="K326" s="26" t="n">
        <f aca="false">H326+J326+K325</f>
        <v>1810</v>
      </c>
      <c r="L326" s="37" t="n">
        <v>0</v>
      </c>
      <c r="M326" s="38"/>
      <c r="N326" s="39" t="n">
        <f aca="false">IF(A326=1,(F326*(1-L326)+M326),H326)</f>
        <v>0</v>
      </c>
      <c r="O326" s="49"/>
      <c r="P326" s="41" t="n">
        <f aca="false">N326+P325</f>
        <v>1737</v>
      </c>
      <c r="Q326" s="39" t="n">
        <f aca="false">K326-P326</f>
        <v>73</v>
      </c>
      <c r="R326" s="42"/>
      <c r="S326" s="50" t="n">
        <f aca="false">G326+S325</f>
        <v>10</v>
      </c>
      <c r="T326" s="23" t="n">
        <f aca="false">IF(A326=1,L326,G326)</f>
        <v>0</v>
      </c>
      <c r="U326" s="24" t="n">
        <f aca="false">T326+U325</f>
        <v>9</v>
      </c>
      <c r="V326" s="23" t="n">
        <f aca="false">S326-U326</f>
        <v>1</v>
      </c>
    </row>
    <row r="327" customFormat="false" ht="17.7" hidden="false" customHeight="false" outlineLevel="0" collapsed="false">
      <c r="A327" s="47"/>
      <c r="B327" s="48" t="n">
        <f aca="false">B326+1</f>
        <v>44605</v>
      </c>
      <c r="C327" s="24" t="n">
        <f aca="false">IF(AND(WEEKDAY(B327) &lt;=6,WEEKDAY(B327) &gt;1),1,0)</f>
        <v>0</v>
      </c>
      <c r="D327" s="19" t="n">
        <f aca="false">IF(ISNA(VLOOKUP(B327,$X$9:$AA$56,4,FALSE())),0,1)</f>
        <v>0</v>
      </c>
      <c r="E327" s="24" t="n">
        <f aca="false">C327*(1-D327)</f>
        <v>0</v>
      </c>
      <c r="F327" s="24" t="n">
        <f aca="false">$C$7*E327</f>
        <v>0</v>
      </c>
      <c r="G327" s="37" t="n">
        <v>0</v>
      </c>
      <c r="H327" s="19" t="n">
        <f aca="false">E327*(1-G327)*F327</f>
        <v>0</v>
      </c>
      <c r="I327" s="26" t="n">
        <f aca="false">H327+I326</f>
        <v>1640</v>
      </c>
      <c r="J327" s="37"/>
      <c r="K327" s="26" t="n">
        <f aca="false">H327+J327+K326</f>
        <v>1810</v>
      </c>
      <c r="L327" s="37" t="n">
        <v>0</v>
      </c>
      <c r="M327" s="38"/>
      <c r="N327" s="39" t="n">
        <f aca="false">IF(A327=1,(F327*(1-L327)+M327),H327)</f>
        <v>0</v>
      </c>
      <c r="O327" s="49"/>
      <c r="P327" s="41" t="n">
        <f aca="false">N327+P326</f>
        <v>1737</v>
      </c>
      <c r="Q327" s="39" t="n">
        <f aca="false">K327-P327</f>
        <v>73</v>
      </c>
      <c r="R327" s="42"/>
      <c r="S327" s="50" t="n">
        <f aca="false">G327+S326</f>
        <v>10</v>
      </c>
      <c r="T327" s="23" t="n">
        <f aca="false">IF(A327=1,L327,G327)</f>
        <v>0</v>
      </c>
      <c r="U327" s="24" t="n">
        <f aca="false">T327+U326</f>
        <v>9</v>
      </c>
      <c r="V327" s="23" t="n">
        <f aca="false">S327-U327</f>
        <v>1</v>
      </c>
    </row>
    <row r="328" customFormat="false" ht="17.7" hidden="false" customHeight="false" outlineLevel="0" collapsed="false">
      <c r="A328" s="47"/>
      <c r="B328" s="48" t="n">
        <f aca="false">B327+1</f>
        <v>44606</v>
      </c>
      <c r="C328" s="24" t="n">
        <f aca="false">IF(AND(WEEKDAY(B328) &lt;=6,WEEKDAY(B328) &gt;1),1,0)</f>
        <v>1</v>
      </c>
      <c r="D328" s="19" t="n">
        <f aca="false">IF(ISNA(VLOOKUP(B328,$X$9:$AA$56,4,FALSE())),0,1)</f>
        <v>0</v>
      </c>
      <c r="E328" s="24" t="n">
        <f aca="false">C328*(1-D328)</f>
        <v>1</v>
      </c>
      <c r="F328" s="24" t="n">
        <f aca="false">$C$7*E328</f>
        <v>8</v>
      </c>
      <c r="G328" s="37" t="n">
        <v>0</v>
      </c>
      <c r="H328" s="19" t="n">
        <f aca="false">E328*(1-G328)*F328</f>
        <v>8</v>
      </c>
      <c r="I328" s="26" t="n">
        <f aca="false">H328+I327</f>
        <v>1648</v>
      </c>
      <c r="J328" s="37"/>
      <c r="K328" s="26" t="n">
        <f aca="false">H328+J328+K327</f>
        <v>1818</v>
      </c>
      <c r="L328" s="37" t="n">
        <v>0</v>
      </c>
      <c r="M328" s="38"/>
      <c r="N328" s="39" t="n">
        <f aca="false">IF(A328=1,(F328*(1-L328)+M328),H328)</f>
        <v>8</v>
      </c>
      <c r="O328" s="49"/>
      <c r="P328" s="41" t="n">
        <f aca="false">N328+P327</f>
        <v>1745</v>
      </c>
      <c r="Q328" s="39" t="n">
        <f aca="false">K328-P328</f>
        <v>73</v>
      </c>
      <c r="R328" s="42"/>
      <c r="S328" s="50" t="n">
        <f aca="false">G328+S327</f>
        <v>10</v>
      </c>
      <c r="T328" s="23" t="n">
        <f aca="false">IF(A328=1,L328,G328)</f>
        <v>0</v>
      </c>
      <c r="U328" s="24" t="n">
        <f aca="false">T328+U327</f>
        <v>9</v>
      </c>
      <c r="V328" s="23" t="n">
        <f aca="false">S328-U328</f>
        <v>1</v>
      </c>
    </row>
    <row r="329" customFormat="false" ht="17.7" hidden="false" customHeight="false" outlineLevel="0" collapsed="false">
      <c r="A329" s="47"/>
      <c r="B329" s="48" t="n">
        <f aca="false">B328+1</f>
        <v>44607</v>
      </c>
      <c r="C329" s="24" t="n">
        <f aca="false">IF(AND(WEEKDAY(B329) &lt;=6,WEEKDAY(B329) &gt;1),1,0)</f>
        <v>1</v>
      </c>
      <c r="D329" s="19" t="n">
        <f aca="false">IF(ISNA(VLOOKUP(B329,$X$9:$AA$56,4,FALSE())),0,1)</f>
        <v>0</v>
      </c>
      <c r="E329" s="24" t="n">
        <f aca="false">C329*(1-D329)</f>
        <v>1</v>
      </c>
      <c r="F329" s="24" t="n">
        <f aca="false">$C$7*E329</f>
        <v>8</v>
      </c>
      <c r="G329" s="37" t="n">
        <v>0</v>
      </c>
      <c r="H329" s="19" t="n">
        <f aca="false">E329*(1-G329)*F329</f>
        <v>8</v>
      </c>
      <c r="I329" s="26" t="n">
        <f aca="false">H329+I328</f>
        <v>1656</v>
      </c>
      <c r="J329" s="37"/>
      <c r="K329" s="26" t="n">
        <f aca="false">H329+J329+K328</f>
        <v>1826</v>
      </c>
      <c r="L329" s="37" t="n">
        <v>0</v>
      </c>
      <c r="M329" s="38"/>
      <c r="N329" s="39" t="n">
        <f aca="false">IF(A329=1,(F329*(1-L329)+M329),H329)</f>
        <v>8</v>
      </c>
      <c r="O329" s="49"/>
      <c r="P329" s="41" t="n">
        <f aca="false">N329+P328</f>
        <v>1753</v>
      </c>
      <c r="Q329" s="39" t="n">
        <f aca="false">K329-P329</f>
        <v>73</v>
      </c>
      <c r="R329" s="42"/>
      <c r="S329" s="50" t="n">
        <f aca="false">G329+S328</f>
        <v>10</v>
      </c>
      <c r="T329" s="23" t="n">
        <f aca="false">IF(A329=1,L329,G329)</f>
        <v>0</v>
      </c>
      <c r="U329" s="24" t="n">
        <f aca="false">T329+U328</f>
        <v>9</v>
      </c>
      <c r="V329" s="23" t="n">
        <f aca="false">S329-U329</f>
        <v>1</v>
      </c>
    </row>
    <row r="330" customFormat="false" ht="17.7" hidden="false" customHeight="false" outlineLevel="0" collapsed="false">
      <c r="A330" s="47"/>
      <c r="B330" s="48" t="n">
        <f aca="false">B329+1</f>
        <v>44608</v>
      </c>
      <c r="C330" s="24" t="n">
        <f aca="false">IF(AND(WEEKDAY(B330) &lt;=6,WEEKDAY(B330) &gt;1),1,0)</f>
        <v>1</v>
      </c>
      <c r="D330" s="19" t="n">
        <f aca="false">IF(ISNA(VLOOKUP(B330,$X$9:$AA$56,4,FALSE())),0,1)</f>
        <v>0</v>
      </c>
      <c r="E330" s="24" t="n">
        <f aca="false">C330*(1-D330)</f>
        <v>1</v>
      </c>
      <c r="F330" s="24" t="n">
        <f aca="false">$C$7*E330</f>
        <v>8</v>
      </c>
      <c r="G330" s="37" t="n">
        <v>0</v>
      </c>
      <c r="H330" s="19" t="n">
        <f aca="false">E330*(1-G330)*F330</f>
        <v>8</v>
      </c>
      <c r="I330" s="26" t="n">
        <f aca="false">H330+I329</f>
        <v>1664</v>
      </c>
      <c r="J330" s="37"/>
      <c r="K330" s="26" t="n">
        <f aca="false">H330+J330+K329</f>
        <v>1834</v>
      </c>
      <c r="L330" s="37" t="n">
        <v>0</v>
      </c>
      <c r="M330" s="38"/>
      <c r="N330" s="39" t="n">
        <f aca="false">IF(A330=1,(F330*(1-L330)+M330),H330)</f>
        <v>8</v>
      </c>
      <c r="O330" s="49"/>
      <c r="P330" s="41" t="n">
        <f aca="false">N330+P329</f>
        <v>1761</v>
      </c>
      <c r="Q330" s="39" t="n">
        <f aca="false">K330-P330</f>
        <v>73</v>
      </c>
      <c r="R330" s="42"/>
      <c r="S330" s="50" t="n">
        <f aca="false">G330+S329</f>
        <v>10</v>
      </c>
      <c r="T330" s="23" t="n">
        <f aca="false">IF(A330=1,L330,G330)</f>
        <v>0</v>
      </c>
      <c r="U330" s="24" t="n">
        <f aca="false">T330+U329</f>
        <v>9</v>
      </c>
      <c r="V330" s="23" t="n">
        <f aca="false">S330-U330</f>
        <v>1</v>
      </c>
    </row>
    <row r="331" customFormat="false" ht="17.7" hidden="false" customHeight="false" outlineLevel="0" collapsed="false">
      <c r="A331" s="47"/>
      <c r="B331" s="48" t="n">
        <f aca="false">B330+1</f>
        <v>44609</v>
      </c>
      <c r="C331" s="24" t="n">
        <f aca="false">IF(AND(WEEKDAY(B331) &lt;=6,WEEKDAY(B331) &gt;1),1,0)</f>
        <v>1</v>
      </c>
      <c r="D331" s="19" t="n">
        <f aca="false">IF(ISNA(VLOOKUP(B331,$X$9:$AA$56,4,FALSE())),0,1)</f>
        <v>0</v>
      </c>
      <c r="E331" s="24" t="n">
        <f aca="false">C331*(1-D331)</f>
        <v>1</v>
      </c>
      <c r="F331" s="24" t="n">
        <f aca="false">$C$7*E331</f>
        <v>8</v>
      </c>
      <c r="G331" s="37" t="n">
        <v>0</v>
      </c>
      <c r="H331" s="19" t="n">
        <f aca="false">E331*(1-G331)*F331</f>
        <v>8</v>
      </c>
      <c r="I331" s="26" t="n">
        <f aca="false">H331+I330</f>
        <v>1672</v>
      </c>
      <c r="J331" s="37"/>
      <c r="K331" s="26" t="n">
        <f aca="false">H331+J331+K330</f>
        <v>1842</v>
      </c>
      <c r="L331" s="37" t="n">
        <v>0</v>
      </c>
      <c r="M331" s="38"/>
      <c r="N331" s="39" t="n">
        <f aca="false">IF(A331=1,(F331*(1-L331)+M331),H331)</f>
        <v>8</v>
      </c>
      <c r="O331" s="49"/>
      <c r="P331" s="41" t="n">
        <f aca="false">N331+P330</f>
        <v>1769</v>
      </c>
      <c r="Q331" s="39" t="n">
        <f aca="false">K331-P331</f>
        <v>73</v>
      </c>
      <c r="R331" s="42"/>
      <c r="S331" s="50" t="n">
        <f aca="false">G331+S330</f>
        <v>10</v>
      </c>
      <c r="T331" s="23" t="n">
        <f aca="false">IF(A331=1,L331,G331)</f>
        <v>0</v>
      </c>
      <c r="U331" s="24" t="n">
        <f aca="false">T331+U330</f>
        <v>9</v>
      </c>
      <c r="V331" s="23" t="n">
        <f aca="false">S331-U331</f>
        <v>1</v>
      </c>
    </row>
    <row r="332" customFormat="false" ht="17.7" hidden="false" customHeight="false" outlineLevel="0" collapsed="false">
      <c r="A332" s="47"/>
      <c r="B332" s="48" t="n">
        <f aca="false">B331+1</f>
        <v>44610</v>
      </c>
      <c r="C332" s="24" t="n">
        <f aca="false">IF(AND(WEEKDAY(B332) &lt;=6,WEEKDAY(B332) &gt;1),1,0)</f>
        <v>1</v>
      </c>
      <c r="D332" s="19" t="n">
        <f aca="false">IF(ISNA(VLOOKUP(B332,$X$9:$AA$56,4,FALSE())),0,1)</f>
        <v>0</v>
      </c>
      <c r="E332" s="24" t="n">
        <f aca="false">C332*(1-D332)</f>
        <v>1</v>
      </c>
      <c r="F332" s="24" t="n">
        <f aca="false">$C$7*E332</f>
        <v>8</v>
      </c>
      <c r="G332" s="37" t="n">
        <v>0</v>
      </c>
      <c r="H332" s="19" t="n">
        <f aca="false">E332*(1-G332)*F332</f>
        <v>8</v>
      </c>
      <c r="I332" s="26" t="n">
        <f aca="false">H332+I331</f>
        <v>1680</v>
      </c>
      <c r="J332" s="37"/>
      <c r="K332" s="26" t="n">
        <f aca="false">H332+J332+K331</f>
        <v>1850</v>
      </c>
      <c r="L332" s="37" t="n">
        <v>0</v>
      </c>
      <c r="M332" s="38"/>
      <c r="N332" s="39" t="n">
        <f aca="false">IF(A332=1,(F332*(1-L332)+M332),H332)</f>
        <v>8</v>
      </c>
      <c r="O332" s="49"/>
      <c r="P332" s="41" t="n">
        <f aca="false">N332+P331</f>
        <v>1777</v>
      </c>
      <c r="Q332" s="39" t="n">
        <f aca="false">K332-P332</f>
        <v>73</v>
      </c>
      <c r="R332" s="42"/>
      <c r="S332" s="50" t="n">
        <f aca="false">G332+S331</f>
        <v>10</v>
      </c>
      <c r="T332" s="23" t="n">
        <f aca="false">IF(A332=1,L332,G332)</f>
        <v>0</v>
      </c>
      <c r="U332" s="24" t="n">
        <f aca="false">T332+U331</f>
        <v>9</v>
      </c>
      <c r="V332" s="23" t="n">
        <f aca="false">S332-U332</f>
        <v>1</v>
      </c>
    </row>
    <row r="333" customFormat="false" ht="17.7" hidden="false" customHeight="false" outlineLevel="0" collapsed="false">
      <c r="A333" s="47"/>
      <c r="B333" s="48" t="n">
        <f aca="false">B332+1</f>
        <v>44611</v>
      </c>
      <c r="C333" s="24" t="n">
        <f aca="false">IF(AND(WEEKDAY(B333) &lt;=6,WEEKDAY(B333) &gt;1),1,0)</f>
        <v>0</v>
      </c>
      <c r="D333" s="19" t="n">
        <f aca="false">IF(ISNA(VLOOKUP(B333,$X$9:$AA$56,4,FALSE())),0,1)</f>
        <v>0</v>
      </c>
      <c r="E333" s="24" t="n">
        <f aca="false">C333*(1-D333)</f>
        <v>0</v>
      </c>
      <c r="F333" s="24" t="n">
        <f aca="false">$C$7*E333</f>
        <v>0</v>
      </c>
      <c r="G333" s="37" t="n">
        <v>0</v>
      </c>
      <c r="H333" s="19" t="n">
        <f aca="false">E333*(1-G333)*F333</f>
        <v>0</v>
      </c>
      <c r="I333" s="26" t="n">
        <f aca="false">H333+I332</f>
        <v>1680</v>
      </c>
      <c r="J333" s="37"/>
      <c r="K333" s="26" t="n">
        <f aca="false">H333+J333+K332</f>
        <v>1850</v>
      </c>
      <c r="L333" s="37" t="n">
        <v>0</v>
      </c>
      <c r="M333" s="38"/>
      <c r="N333" s="39" t="n">
        <f aca="false">IF(A333=1,(F333*(1-L333)+M333),H333)</f>
        <v>0</v>
      </c>
      <c r="O333" s="49"/>
      <c r="P333" s="41" t="n">
        <f aca="false">N333+P332</f>
        <v>1777</v>
      </c>
      <c r="Q333" s="39" t="n">
        <f aca="false">K333-P333</f>
        <v>73</v>
      </c>
      <c r="R333" s="42"/>
      <c r="S333" s="50" t="n">
        <f aca="false">G333+S332</f>
        <v>10</v>
      </c>
      <c r="T333" s="23" t="n">
        <f aca="false">IF(A333=1,L333,G333)</f>
        <v>0</v>
      </c>
      <c r="U333" s="24" t="n">
        <f aca="false">T333+U332</f>
        <v>9</v>
      </c>
      <c r="V333" s="23" t="n">
        <f aca="false">S333-U333</f>
        <v>1</v>
      </c>
    </row>
    <row r="334" customFormat="false" ht="17.7" hidden="false" customHeight="false" outlineLevel="0" collapsed="false">
      <c r="A334" s="47"/>
      <c r="B334" s="48" t="n">
        <f aca="false">B333+1</f>
        <v>44612</v>
      </c>
      <c r="C334" s="24" t="n">
        <f aca="false">IF(AND(WEEKDAY(B334) &lt;=6,WEEKDAY(B334) &gt;1),1,0)</f>
        <v>0</v>
      </c>
      <c r="D334" s="19" t="n">
        <f aca="false">IF(ISNA(VLOOKUP(B334,$X$9:$AA$56,4,FALSE())),0,1)</f>
        <v>0</v>
      </c>
      <c r="E334" s="24" t="n">
        <f aca="false">C334*(1-D334)</f>
        <v>0</v>
      </c>
      <c r="F334" s="24" t="n">
        <f aca="false">$C$7*E334</f>
        <v>0</v>
      </c>
      <c r="G334" s="37" t="n">
        <v>0</v>
      </c>
      <c r="H334" s="19" t="n">
        <f aca="false">E334*(1-G334)*F334</f>
        <v>0</v>
      </c>
      <c r="I334" s="26" t="n">
        <f aca="false">H334+I333</f>
        <v>1680</v>
      </c>
      <c r="J334" s="37"/>
      <c r="K334" s="26" t="n">
        <f aca="false">H334+J334+K333</f>
        <v>1850</v>
      </c>
      <c r="L334" s="37" t="n">
        <v>0</v>
      </c>
      <c r="M334" s="38"/>
      <c r="N334" s="39" t="n">
        <f aca="false">IF(A334=1,(F334*(1-L334)+M334),H334)</f>
        <v>0</v>
      </c>
      <c r="O334" s="49"/>
      <c r="P334" s="41" t="n">
        <f aca="false">N334+P333</f>
        <v>1777</v>
      </c>
      <c r="Q334" s="39" t="n">
        <f aca="false">K334-P334</f>
        <v>73</v>
      </c>
      <c r="R334" s="42"/>
      <c r="S334" s="50" t="n">
        <f aca="false">G334+S333</f>
        <v>10</v>
      </c>
      <c r="T334" s="23" t="n">
        <f aca="false">IF(A334=1,L334,G334)</f>
        <v>0</v>
      </c>
      <c r="U334" s="24" t="n">
        <f aca="false">T334+U333</f>
        <v>9</v>
      </c>
      <c r="V334" s="23" t="n">
        <f aca="false">S334-U334</f>
        <v>1</v>
      </c>
    </row>
    <row r="335" customFormat="false" ht="17.7" hidden="false" customHeight="false" outlineLevel="0" collapsed="false">
      <c r="A335" s="47"/>
      <c r="B335" s="48" t="n">
        <f aca="false">B334+1</f>
        <v>44613</v>
      </c>
      <c r="C335" s="24" t="n">
        <f aca="false">IF(AND(WEEKDAY(B335) &lt;=6,WEEKDAY(B335) &gt;1),1,0)</f>
        <v>1</v>
      </c>
      <c r="D335" s="19" t="n">
        <f aca="false">IF(ISNA(VLOOKUP(B335,$X$9:$AA$56,4,FALSE())),0,1)</f>
        <v>0</v>
      </c>
      <c r="E335" s="24" t="n">
        <f aca="false">C335*(1-D335)</f>
        <v>1</v>
      </c>
      <c r="F335" s="24" t="n">
        <f aca="false">$C$7*E335</f>
        <v>8</v>
      </c>
      <c r="G335" s="37" t="n">
        <v>0</v>
      </c>
      <c r="H335" s="19" t="n">
        <f aca="false">E335*(1-G335)*F335</f>
        <v>8</v>
      </c>
      <c r="I335" s="26" t="n">
        <f aca="false">H335+I334</f>
        <v>1688</v>
      </c>
      <c r="J335" s="37"/>
      <c r="K335" s="26" t="n">
        <f aca="false">H335+J335+K334</f>
        <v>1858</v>
      </c>
      <c r="L335" s="37" t="n">
        <v>0</v>
      </c>
      <c r="M335" s="38"/>
      <c r="N335" s="39" t="n">
        <f aca="false">IF(A335=1,(F335*(1-L335)+M335),H335)</f>
        <v>8</v>
      </c>
      <c r="O335" s="49"/>
      <c r="P335" s="41" t="n">
        <f aca="false">N335+P334</f>
        <v>1785</v>
      </c>
      <c r="Q335" s="39" t="n">
        <f aca="false">K335-P335</f>
        <v>73</v>
      </c>
      <c r="R335" s="42"/>
      <c r="S335" s="50" t="n">
        <f aca="false">G335+S334</f>
        <v>10</v>
      </c>
      <c r="T335" s="23" t="n">
        <f aca="false">IF(A335=1,L335,G335)</f>
        <v>0</v>
      </c>
      <c r="U335" s="24" t="n">
        <f aca="false">T335+U334</f>
        <v>9</v>
      </c>
      <c r="V335" s="23" t="n">
        <f aca="false">S335-U335</f>
        <v>1</v>
      </c>
    </row>
    <row r="336" customFormat="false" ht="17.7" hidden="false" customHeight="false" outlineLevel="0" collapsed="false">
      <c r="A336" s="47"/>
      <c r="B336" s="48" t="n">
        <f aca="false">B335+1</f>
        <v>44614</v>
      </c>
      <c r="C336" s="24" t="n">
        <f aca="false">IF(AND(WEEKDAY(B336) &lt;=6,WEEKDAY(B336) &gt;1),1,0)</f>
        <v>1</v>
      </c>
      <c r="D336" s="19" t="n">
        <f aca="false">IF(ISNA(VLOOKUP(B336,$X$9:$AA$56,4,FALSE())),0,1)</f>
        <v>0</v>
      </c>
      <c r="E336" s="24" t="n">
        <f aca="false">C336*(1-D336)</f>
        <v>1</v>
      </c>
      <c r="F336" s="24" t="n">
        <f aca="false">$C$7*E336</f>
        <v>8</v>
      </c>
      <c r="G336" s="37" t="n">
        <v>0</v>
      </c>
      <c r="H336" s="19" t="n">
        <f aca="false">E336*(1-G336)*F336</f>
        <v>8</v>
      </c>
      <c r="I336" s="26" t="n">
        <f aca="false">H336+I335</f>
        <v>1696</v>
      </c>
      <c r="J336" s="37"/>
      <c r="K336" s="26" t="n">
        <f aca="false">H336+J336+K335</f>
        <v>1866</v>
      </c>
      <c r="L336" s="37" t="n">
        <v>0</v>
      </c>
      <c r="M336" s="38"/>
      <c r="N336" s="39" t="n">
        <f aca="false">IF(A336=1,(F336*(1-L336)+M336),H336)</f>
        <v>8</v>
      </c>
      <c r="O336" s="49"/>
      <c r="P336" s="41" t="n">
        <f aca="false">N336+P335</f>
        <v>1793</v>
      </c>
      <c r="Q336" s="39" t="n">
        <f aca="false">K336-P336</f>
        <v>73</v>
      </c>
      <c r="R336" s="42"/>
      <c r="S336" s="50" t="n">
        <f aca="false">G336+S335</f>
        <v>10</v>
      </c>
      <c r="T336" s="23" t="n">
        <f aca="false">IF(A336=1,L336,G336)</f>
        <v>0</v>
      </c>
      <c r="U336" s="24" t="n">
        <f aca="false">T336+U335</f>
        <v>9</v>
      </c>
      <c r="V336" s="23" t="n">
        <f aca="false">S336-U336</f>
        <v>1</v>
      </c>
    </row>
    <row r="337" customFormat="false" ht="17.7" hidden="false" customHeight="false" outlineLevel="0" collapsed="false">
      <c r="A337" s="47"/>
      <c r="B337" s="48" t="n">
        <f aca="false">B336+1</f>
        <v>44615</v>
      </c>
      <c r="C337" s="24" t="n">
        <f aca="false">IF(AND(WEEKDAY(B337) &lt;=6,WEEKDAY(B337) &gt;1),1,0)</f>
        <v>1</v>
      </c>
      <c r="D337" s="19" t="n">
        <f aca="false">IF(ISNA(VLOOKUP(B337,$X$9:$AA$56,4,FALSE())),0,1)</f>
        <v>1</v>
      </c>
      <c r="E337" s="24" t="n">
        <f aca="false">C337*(1-D337)</f>
        <v>0</v>
      </c>
      <c r="F337" s="24" t="n">
        <f aca="false">$C$7*E337</f>
        <v>0</v>
      </c>
      <c r="G337" s="37" t="n">
        <v>0</v>
      </c>
      <c r="H337" s="19" t="n">
        <f aca="false">E337*(1-G337)*F337</f>
        <v>0</v>
      </c>
      <c r="I337" s="26" t="n">
        <f aca="false">H337+I336</f>
        <v>1696</v>
      </c>
      <c r="J337" s="37"/>
      <c r="K337" s="26" t="n">
        <f aca="false">H337+J337+K336</f>
        <v>1866</v>
      </c>
      <c r="L337" s="37" t="n">
        <v>0</v>
      </c>
      <c r="M337" s="38"/>
      <c r="N337" s="39" t="n">
        <f aca="false">IF(A337=1,(F337*(1-L337)+M337),H337)</f>
        <v>0</v>
      </c>
      <c r="O337" s="49"/>
      <c r="P337" s="41" t="n">
        <f aca="false">N337+P336</f>
        <v>1793</v>
      </c>
      <c r="Q337" s="39" t="n">
        <f aca="false">K337-P337</f>
        <v>73</v>
      </c>
      <c r="R337" s="42"/>
      <c r="S337" s="50" t="n">
        <f aca="false">G337+S336</f>
        <v>10</v>
      </c>
      <c r="T337" s="23" t="n">
        <f aca="false">IF(A337=1,L337,G337)</f>
        <v>0</v>
      </c>
      <c r="U337" s="24" t="n">
        <f aca="false">T337+U336</f>
        <v>9</v>
      </c>
      <c r="V337" s="23" t="n">
        <f aca="false">S337-U337</f>
        <v>1</v>
      </c>
    </row>
    <row r="338" customFormat="false" ht="17.7" hidden="false" customHeight="false" outlineLevel="0" collapsed="false">
      <c r="A338" s="47"/>
      <c r="B338" s="48" t="n">
        <f aca="false">B337+1</f>
        <v>44616</v>
      </c>
      <c r="C338" s="24" t="n">
        <f aca="false">IF(AND(WEEKDAY(B338) &lt;=6,WEEKDAY(B338) &gt;1),1,0)</f>
        <v>1</v>
      </c>
      <c r="D338" s="19" t="n">
        <f aca="false">IF(ISNA(VLOOKUP(B338,$X$9:$AA$56,4,FALSE())),0,1)</f>
        <v>0</v>
      </c>
      <c r="E338" s="24" t="n">
        <f aca="false">C338*(1-D338)</f>
        <v>1</v>
      </c>
      <c r="F338" s="24" t="n">
        <f aca="false">$C$7*E338</f>
        <v>8</v>
      </c>
      <c r="G338" s="37" t="n">
        <v>0</v>
      </c>
      <c r="H338" s="19" t="n">
        <f aca="false">E338*(1-G338)*F338</f>
        <v>8</v>
      </c>
      <c r="I338" s="26" t="n">
        <f aca="false">H338+I337</f>
        <v>1704</v>
      </c>
      <c r="J338" s="37"/>
      <c r="K338" s="26" t="n">
        <f aca="false">H338+J338+K337</f>
        <v>1874</v>
      </c>
      <c r="L338" s="37" t="n">
        <v>0</v>
      </c>
      <c r="M338" s="38"/>
      <c r="N338" s="39" t="n">
        <f aca="false">IF(A338=1,(F338*(1-L338)+M338),H338)</f>
        <v>8</v>
      </c>
      <c r="O338" s="49"/>
      <c r="P338" s="41" t="n">
        <f aca="false">N338+P337</f>
        <v>1801</v>
      </c>
      <c r="Q338" s="39" t="n">
        <f aca="false">K338-P338</f>
        <v>73</v>
      </c>
      <c r="R338" s="42"/>
      <c r="S338" s="50" t="n">
        <f aca="false">G338+S337</f>
        <v>10</v>
      </c>
      <c r="T338" s="23" t="n">
        <f aca="false">IF(A338=1,L338,G338)</f>
        <v>0</v>
      </c>
      <c r="U338" s="24" t="n">
        <f aca="false">T338+U337</f>
        <v>9</v>
      </c>
      <c r="V338" s="23" t="n">
        <f aca="false">S338-U338</f>
        <v>1</v>
      </c>
    </row>
    <row r="339" customFormat="false" ht="17.7" hidden="false" customHeight="false" outlineLevel="0" collapsed="false">
      <c r="A339" s="47"/>
      <c r="B339" s="48" t="n">
        <f aca="false">B338+1</f>
        <v>44617</v>
      </c>
      <c r="C339" s="24" t="n">
        <f aca="false">IF(AND(WEEKDAY(B339) &lt;=6,WEEKDAY(B339) &gt;1),1,0)</f>
        <v>1</v>
      </c>
      <c r="D339" s="19" t="n">
        <f aca="false">IF(ISNA(VLOOKUP(B339,$X$9:$AA$56,4,FALSE())),0,1)</f>
        <v>0</v>
      </c>
      <c r="E339" s="24" t="n">
        <f aca="false">C339*(1-D339)</f>
        <v>1</v>
      </c>
      <c r="F339" s="24" t="n">
        <f aca="false">$C$7*E339</f>
        <v>8</v>
      </c>
      <c r="G339" s="37" t="n">
        <v>0</v>
      </c>
      <c r="H339" s="19" t="n">
        <f aca="false">E339*(1-G339)*F339</f>
        <v>8</v>
      </c>
      <c r="I339" s="26" t="n">
        <f aca="false">H339+I338</f>
        <v>1712</v>
      </c>
      <c r="J339" s="37"/>
      <c r="K339" s="26" t="n">
        <f aca="false">H339+J339+K338</f>
        <v>1882</v>
      </c>
      <c r="L339" s="37" t="n">
        <v>0</v>
      </c>
      <c r="M339" s="38"/>
      <c r="N339" s="39" t="n">
        <f aca="false">IF(A339=1,(F339*(1-L339)+M339),H339)</f>
        <v>8</v>
      </c>
      <c r="O339" s="49"/>
      <c r="P339" s="41" t="n">
        <f aca="false">N339+P338</f>
        <v>1809</v>
      </c>
      <c r="Q339" s="39" t="n">
        <f aca="false">K339-P339</f>
        <v>73</v>
      </c>
      <c r="R339" s="42"/>
      <c r="S339" s="50" t="n">
        <f aca="false">G339+S338</f>
        <v>10</v>
      </c>
      <c r="T339" s="23" t="n">
        <f aca="false">IF(A339=1,L339,G339)</f>
        <v>0</v>
      </c>
      <c r="U339" s="24" t="n">
        <f aca="false">T339+U338</f>
        <v>9</v>
      </c>
      <c r="V339" s="23" t="n">
        <f aca="false">S339-U339</f>
        <v>1</v>
      </c>
    </row>
    <row r="340" customFormat="false" ht="17.7" hidden="false" customHeight="false" outlineLevel="0" collapsed="false">
      <c r="A340" s="47"/>
      <c r="B340" s="48" t="n">
        <f aca="false">B339+1</f>
        <v>44618</v>
      </c>
      <c r="C340" s="24" t="n">
        <f aca="false">IF(AND(WEEKDAY(B340) &lt;=6,WEEKDAY(B340) &gt;1),1,0)</f>
        <v>0</v>
      </c>
      <c r="D340" s="19" t="n">
        <f aca="false">IF(ISNA(VLOOKUP(B340,$X$9:$AA$56,4,FALSE())),0,1)</f>
        <v>0</v>
      </c>
      <c r="E340" s="24" t="n">
        <f aca="false">C340*(1-D340)</f>
        <v>0</v>
      </c>
      <c r="F340" s="24" t="n">
        <f aca="false">$C$7*E340</f>
        <v>0</v>
      </c>
      <c r="G340" s="37" t="n">
        <v>0</v>
      </c>
      <c r="H340" s="19" t="n">
        <f aca="false">E340*(1-G340)*F340</f>
        <v>0</v>
      </c>
      <c r="I340" s="26" t="n">
        <f aca="false">H340+I339</f>
        <v>1712</v>
      </c>
      <c r="J340" s="37"/>
      <c r="K340" s="26" t="n">
        <f aca="false">H340+J340+K339</f>
        <v>1882</v>
      </c>
      <c r="L340" s="37" t="n">
        <v>0</v>
      </c>
      <c r="M340" s="38"/>
      <c r="N340" s="39" t="n">
        <f aca="false">IF(A340=1,(F340*(1-L340)+M340),H340)</f>
        <v>0</v>
      </c>
      <c r="O340" s="49"/>
      <c r="P340" s="41" t="n">
        <f aca="false">N340+P339</f>
        <v>1809</v>
      </c>
      <c r="Q340" s="39" t="n">
        <f aca="false">K340-P340</f>
        <v>73</v>
      </c>
      <c r="R340" s="42"/>
      <c r="S340" s="50" t="n">
        <f aca="false">G340+S339</f>
        <v>10</v>
      </c>
      <c r="T340" s="23" t="n">
        <f aca="false">IF(A340=1,L340,G340)</f>
        <v>0</v>
      </c>
      <c r="U340" s="24" t="n">
        <f aca="false">T340+U339</f>
        <v>9</v>
      </c>
      <c r="V340" s="23" t="n">
        <f aca="false">S340-U340</f>
        <v>1</v>
      </c>
    </row>
    <row r="341" customFormat="false" ht="17.7" hidden="false" customHeight="false" outlineLevel="0" collapsed="false">
      <c r="A341" s="47"/>
      <c r="B341" s="48" t="n">
        <f aca="false">B340+1</f>
        <v>44619</v>
      </c>
      <c r="C341" s="24" t="n">
        <f aca="false">IF(AND(WEEKDAY(B341) &lt;=6,WEEKDAY(B341) &gt;1),1,0)</f>
        <v>0</v>
      </c>
      <c r="D341" s="19" t="n">
        <f aca="false">IF(ISNA(VLOOKUP(B341,$X$9:$AA$56,4,FALSE())),0,1)</f>
        <v>0</v>
      </c>
      <c r="E341" s="24" t="n">
        <f aca="false">C341*(1-D341)</f>
        <v>0</v>
      </c>
      <c r="F341" s="24" t="n">
        <f aca="false">$C$7*E341</f>
        <v>0</v>
      </c>
      <c r="G341" s="37" t="n">
        <v>0</v>
      </c>
      <c r="H341" s="19" t="n">
        <f aca="false">E341*(1-G341)*F341</f>
        <v>0</v>
      </c>
      <c r="I341" s="26" t="n">
        <f aca="false">H341+I340</f>
        <v>1712</v>
      </c>
      <c r="J341" s="37"/>
      <c r="K341" s="26" t="n">
        <f aca="false">H341+J341+K340</f>
        <v>1882</v>
      </c>
      <c r="L341" s="37" t="n">
        <v>0</v>
      </c>
      <c r="M341" s="38"/>
      <c r="N341" s="39" t="n">
        <f aca="false">IF(A341=1,(F341*(1-L341)+M341),H341)</f>
        <v>0</v>
      </c>
      <c r="O341" s="49"/>
      <c r="P341" s="41" t="n">
        <f aca="false">N341+P340</f>
        <v>1809</v>
      </c>
      <c r="Q341" s="39" t="n">
        <f aca="false">K341-P341</f>
        <v>73</v>
      </c>
      <c r="R341" s="42"/>
      <c r="S341" s="50" t="n">
        <f aca="false">G341+S340</f>
        <v>10</v>
      </c>
      <c r="T341" s="23" t="n">
        <f aca="false">IF(A341=1,L341,G341)</f>
        <v>0</v>
      </c>
      <c r="U341" s="24" t="n">
        <f aca="false">T341+U340</f>
        <v>9</v>
      </c>
      <c r="V341" s="23" t="n">
        <f aca="false">S341-U341</f>
        <v>1</v>
      </c>
    </row>
    <row r="342" customFormat="false" ht="17.7" hidden="false" customHeight="false" outlineLevel="0" collapsed="false">
      <c r="A342" s="47"/>
      <c r="B342" s="48" t="n">
        <f aca="false">B341+1</f>
        <v>44620</v>
      </c>
      <c r="C342" s="24" t="n">
        <f aca="false">IF(AND(WEEKDAY(B342) &lt;=6,WEEKDAY(B342) &gt;1),1,0)</f>
        <v>1</v>
      </c>
      <c r="D342" s="19" t="n">
        <f aca="false">IF(ISNA(VLOOKUP(B342,$X$9:$AA$56,4,FALSE())),0,1)</f>
        <v>0</v>
      </c>
      <c r="E342" s="24" t="n">
        <f aca="false">C342*(1-D342)</f>
        <v>1</v>
      </c>
      <c r="F342" s="24" t="n">
        <f aca="false">$C$7*E342</f>
        <v>8</v>
      </c>
      <c r="G342" s="37" t="n">
        <v>0</v>
      </c>
      <c r="H342" s="19" t="n">
        <f aca="false">E342*(1-G342)*F342</f>
        <v>8</v>
      </c>
      <c r="I342" s="26" t="n">
        <f aca="false">H342+I341</f>
        <v>1720</v>
      </c>
      <c r="J342" s="54" t="n">
        <f aca="false">($I$374-$H$374)/12</f>
        <v>17</v>
      </c>
      <c r="K342" s="26" t="n">
        <f aca="false">H342+J342+K341</f>
        <v>1907</v>
      </c>
      <c r="L342" s="37" t="n">
        <v>0</v>
      </c>
      <c r="M342" s="38"/>
      <c r="N342" s="39" t="n">
        <f aca="false">IF(A342=1,(F342*(1-L342)+M342),H342)</f>
        <v>8</v>
      </c>
      <c r="O342" s="49"/>
      <c r="P342" s="41" t="n">
        <f aca="false">N342+P341</f>
        <v>1817</v>
      </c>
      <c r="Q342" s="39" t="n">
        <f aca="false">K342-P342</f>
        <v>90</v>
      </c>
      <c r="R342" s="42"/>
      <c r="S342" s="50" t="n">
        <f aca="false">G342+S341</f>
        <v>10</v>
      </c>
      <c r="T342" s="23" t="n">
        <f aca="false">IF(A342=1,L342,G342)</f>
        <v>0</v>
      </c>
      <c r="U342" s="24" t="n">
        <f aca="false">T342+U341</f>
        <v>9</v>
      </c>
      <c r="V342" s="23" t="n">
        <f aca="false">S342-U342</f>
        <v>1</v>
      </c>
    </row>
    <row r="343" customFormat="false" ht="17.7" hidden="false" customHeight="false" outlineLevel="0" collapsed="false">
      <c r="A343" s="47"/>
      <c r="B343" s="48" t="n">
        <f aca="false">B342+1</f>
        <v>44621</v>
      </c>
      <c r="C343" s="24" t="n">
        <f aca="false">IF(AND(WEEKDAY(B343) &lt;=6,WEEKDAY(B343) &gt;1),1,0)</f>
        <v>1</v>
      </c>
      <c r="D343" s="19" t="n">
        <f aca="false">IF(ISNA(VLOOKUP(B343,$X$9:$AA$56,4,FALSE())),0,1)</f>
        <v>0</v>
      </c>
      <c r="E343" s="24" t="n">
        <f aca="false">C343*(1-D343)</f>
        <v>1</v>
      </c>
      <c r="F343" s="24" t="n">
        <f aca="false">$C$7*E343</f>
        <v>8</v>
      </c>
      <c r="G343" s="37" t="n">
        <v>0</v>
      </c>
      <c r="H343" s="19" t="n">
        <f aca="false">E343*(1-G343)*F343</f>
        <v>8</v>
      </c>
      <c r="I343" s="26" t="n">
        <f aca="false">H343+I342</f>
        <v>1728</v>
      </c>
      <c r="J343" s="37"/>
      <c r="K343" s="26" t="n">
        <f aca="false">H343+J343+K342</f>
        <v>1915</v>
      </c>
      <c r="L343" s="37" t="n">
        <v>0</v>
      </c>
      <c r="M343" s="38"/>
      <c r="N343" s="39" t="n">
        <f aca="false">IF(A343=1,(F343*(1-L343)+M343),H343)</f>
        <v>8</v>
      </c>
      <c r="O343" s="49"/>
      <c r="P343" s="41" t="n">
        <f aca="false">N343+P342</f>
        <v>1825</v>
      </c>
      <c r="Q343" s="39" t="n">
        <f aca="false">K343-P343</f>
        <v>90</v>
      </c>
      <c r="R343" s="42"/>
      <c r="S343" s="50" t="n">
        <f aca="false">G343+S342</f>
        <v>10</v>
      </c>
      <c r="T343" s="23" t="n">
        <f aca="false">IF(A343=1,L343,G343)</f>
        <v>0</v>
      </c>
      <c r="U343" s="24" t="n">
        <f aca="false">T343+U342</f>
        <v>9</v>
      </c>
      <c r="V343" s="23" t="n">
        <f aca="false">S343-U343</f>
        <v>1</v>
      </c>
    </row>
    <row r="344" customFormat="false" ht="17.7" hidden="false" customHeight="false" outlineLevel="0" collapsed="false">
      <c r="A344" s="47"/>
      <c r="B344" s="48" t="n">
        <f aca="false">B343+1</f>
        <v>44622</v>
      </c>
      <c r="C344" s="24" t="n">
        <f aca="false">IF(AND(WEEKDAY(B344) &lt;=6,WEEKDAY(B344) &gt;1),1,0)</f>
        <v>1</v>
      </c>
      <c r="D344" s="19" t="n">
        <f aca="false">IF(ISNA(VLOOKUP(B344,$X$9:$AA$56,4,FALSE())),0,1)</f>
        <v>0</v>
      </c>
      <c r="E344" s="24" t="n">
        <f aca="false">C344*(1-D344)</f>
        <v>1</v>
      </c>
      <c r="F344" s="24" t="n">
        <f aca="false">$C$7*E344</f>
        <v>8</v>
      </c>
      <c r="G344" s="37" t="n">
        <v>0</v>
      </c>
      <c r="H344" s="19" t="n">
        <f aca="false">E344*(1-G344)*F344</f>
        <v>8</v>
      </c>
      <c r="I344" s="26" t="n">
        <f aca="false">H344+I343</f>
        <v>1736</v>
      </c>
      <c r="J344" s="37"/>
      <c r="K344" s="26" t="n">
        <f aca="false">H344+J344+K343</f>
        <v>1923</v>
      </c>
      <c r="L344" s="37" t="n">
        <v>0</v>
      </c>
      <c r="M344" s="38"/>
      <c r="N344" s="39" t="n">
        <f aca="false">IF(A344=1,(F344*(1-L344)+M344),H344)</f>
        <v>8</v>
      </c>
      <c r="O344" s="49"/>
      <c r="P344" s="41" t="n">
        <f aca="false">N344+P343</f>
        <v>1833</v>
      </c>
      <c r="Q344" s="39" t="n">
        <f aca="false">K344-P344</f>
        <v>90</v>
      </c>
      <c r="R344" s="55"/>
      <c r="S344" s="50" t="n">
        <f aca="false">G344+S343</f>
        <v>10</v>
      </c>
      <c r="T344" s="23" t="n">
        <f aca="false">IF(A344=1,L344,G344)</f>
        <v>0</v>
      </c>
      <c r="U344" s="24" t="n">
        <f aca="false">T344+U343</f>
        <v>9</v>
      </c>
      <c r="V344" s="23" t="n">
        <f aca="false">S344-U344</f>
        <v>1</v>
      </c>
    </row>
    <row r="345" customFormat="false" ht="17.7" hidden="false" customHeight="false" outlineLevel="0" collapsed="false">
      <c r="A345" s="47"/>
      <c r="B345" s="48" t="n">
        <f aca="false">B344+1</f>
        <v>44623</v>
      </c>
      <c r="C345" s="24" t="n">
        <f aca="false">IF(AND(WEEKDAY(B345) &lt;=6,WEEKDAY(B345) &gt;1),1,0)</f>
        <v>1</v>
      </c>
      <c r="D345" s="19" t="n">
        <f aca="false">IF(ISNA(VLOOKUP(B345,$X$9:$AA$56,4,FALSE())),0,1)</f>
        <v>0</v>
      </c>
      <c r="E345" s="24" t="n">
        <f aca="false">C345*(1-D345)</f>
        <v>1</v>
      </c>
      <c r="F345" s="24" t="n">
        <f aca="false">$C$7*E345</f>
        <v>8</v>
      </c>
      <c r="G345" s="37" t="n">
        <v>0</v>
      </c>
      <c r="H345" s="19" t="n">
        <f aca="false">E345*(1-G345)*F345</f>
        <v>8</v>
      </c>
      <c r="I345" s="26" t="n">
        <f aca="false">H345+I344</f>
        <v>1744</v>
      </c>
      <c r="J345" s="37"/>
      <c r="K345" s="26" t="n">
        <f aca="false">H345+J345+K344</f>
        <v>1931</v>
      </c>
      <c r="L345" s="37" t="n">
        <v>0</v>
      </c>
      <c r="M345" s="38"/>
      <c r="N345" s="39" t="n">
        <f aca="false">IF(A345=1,(F345*(1-L345)+M345),H345)</f>
        <v>8</v>
      </c>
      <c r="O345" s="49"/>
      <c r="P345" s="41" t="n">
        <f aca="false">N345+P344</f>
        <v>1841</v>
      </c>
      <c r="Q345" s="39" t="n">
        <f aca="false">K345-P345</f>
        <v>90</v>
      </c>
      <c r="R345" s="42"/>
      <c r="S345" s="50" t="n">
        <f aca="false">G345+S344</f>
        <v>10</v>
      </c>
      <c r="T345" s="23" t="n">
        <f aca="false">IF(A345=1,L345,G345)</f>
        <v>0</v>
      </c>
      <c r="U345" s="24" t="n">
        <f aca="false">T345+U344</f>
        <v>9</v>
      </c>
      <c r="V345" s="23" t="n">
        <f aca="false">S345-U345</f>
        <v>1</v>
      </c>
    </row>
    <row r="346" customFormat="false" ht="17.7" hidden="false" customHeight="false" outlineLevel="0" collapsed="false">
      <c r="A346" s="47"/>
      <c r="B346" s="48" t="n">
        <f aca="false">B345+1</f>
        <v>44624</v>
      </c>
      <c r="C346" s="24" t="n">
        <f aca="false">IF(AND(WEEKDAY(B346) &lt;=6,WEEKDAY(B346) &gt;1),1,0)</f>
        <v>1</v>
      </c>
      <c r="D346" s="19" t="n">
        <f aca="false">IF(ISNA(VLOOKUP(B346,$X$9:$AA$56,4,FALSE())),0,1)</f>
        <v>0</v>
      </c>
      <c r="E346" s="24" t="n">
        <f aca="false">C346*(1-D346)</f>
        <v>1</v>
      </c>
      <c r="F346" s="24" t="n">
        <f aca="false">$C$7*E346</f>
        <v>8</v>
      </c>
      <c r="G346" s="37" t="n">
        <v>0</v>
      </c>
      <c r="H346" s="19" t="n">
        <f aca="false">E346*(1-G346)*F346</f>
        <v>8</v>
      </c>
      <c r="I346" s="26" t="n">
        <f aca="false">H346+I345</f>
        <v>1752</v>
      </c>
      <c r="J346" s="37"/>
      <c r="K346" s="26" t="n">
        <f aca="false">H346+J346+K345</f>
        <v>1939</v>
      </c>
      <c r="L346" s="37" t="n">
        <v>0</v>
      </c>
      <c r="M346" s="38"/>
      <c r="N346" s="39" t="n">
        <f aca="false">IF(A346=1,(F346*(1-L346)+M346),H346)</f>
        <v>8</v>
      </c>
      <c r="O346" s="49"/>
      <c r="P346" s="41" t="n">
        <f aca="false">N346+P345</f>
        <v>1849</v>
      </c>
      <c r="Q346" s="39" t="n">
        <f aca="false">K346-P346</f>
        <v>90</v>
      </c>
      <c r="R346" s="42"/>
      <c r="S346" s="50" t="n">
        <f aca="false">G346+S345</f>
        <v>10</v>
      </c>
      <c r="T346" s="23" t="n">
        <f aca="false">IF(A346=1,L346,G346)</f>
        <v>0</v>
      </c>
      <c r="U346" s="24" t="n">
        <f aca="false">T346+U345</f>
        <v>9</v>
      </c>
      <c r="V346" s="23" t="n">
        <f aca="false">S346-U346</f>
        <v>1</v>
      </c>
    </row>
    <row r="347" customFormat="false" ht="17.7" hidden="false" customHeight="false" outlineLevel="0" collapsed="false">
      <c r="A347" s="47"/>
      <c r="B347" s="48" t="n">
        <f aca="false">B346+1</f>
        <v>44625</v>
      </c>
      <c r="C347" s="24" t="n">
        <f aca="false">IF(AND(WEEKDAY(B347) &lt;=6,WEEKDAY(B347) &gt;1),1,0)</f>
        <v>0</v>
      </c>
      <c r="D347" s="19" t="n">
        <f aca="false">IF(ISNA(VLOOKUP(B347,$X$9:$AA$56,4,FALSE())),0,1)</f>
        <v>0</v>
      </c>
      <c r="E347" s="24" t="n">
        <f aca="false">C347*(1-D347)</f>
        <v>0</v>
      </c>
      <c r="F347" s="24" t="n">
        <f aca="false">$C$7*E347</f>
        <v>0</v>
      </c>
      <c r="G347" s="37" t="n">
        <v>0</v>
      </c>
      <c r="H347" s="19" t="n">
        <f aca="false">E347*(1-G347)*F347</f>
        <v>0</v>
      </c>
      <c r="I347" s="26" t="n">
        <f aca="false">H347+I346</f>
        <v>1752</v>
      </c>
      <c r="J347" s="37"/>
      <c r="K347" s="26" t="n">
        <f aca="false">H347+J347+K346</f>
        <v>1939</v>
      </c>
      <c r="L347" s="37" t="n">
        <v>0</v>
      </c>
      <c r="M347" s="38"/>
      <c r="N347" s="39" t="n">
        <f aca="false">IF(A347=1,(F347*(1-L347)+M347),H347)</f>
        <v>0</v>
      </c>
      <c r="O347" s="49"/>
      <c r="P347" s="41" t="n">
        <f aca="false">N347+P346</f>
        <v>1849</v>
      </c>
      <c r="Q347" s="39" t="n">
        <f aca="false">K347-P347</f>
        <v>90</v>
      </c>
      <c r="R347" s="42"/>
      <c r="S347" s="50" t="n">
        <f aca="false">G347+S346</f>
        <v>10</v>
      </c>
      <c r="T347" s="23" t="n">
        <f aca="false">IF(A347=1,L347,G347)</f>
        <v>0</v>
      </c>
      <c r="U347" s="24" t="n">
        <f aca="false">T347+U346</f>
        <v>9</v>
      </c>
      <c r="V347" s="23" t="n">
        <f aca="false">S347-U347</f>
        <v>1</v>
      </c>
    </row>
    <row r="348" customFormat="false" ht="17.7" hidden="false" customHeight="false" outlineLevel="0" collapsed="false">
      <c r="A348" s="47"/>
      <c r="B348" s="48" t="n">
        <f aca="false">B347+1</f>
        <v>44626</v>
      </c>
      <c r="C348" s="24" t="n">
        <f aca="false">IF(AND(WEEKDAY(B348) &lt;=6,WEEKDAY(B348) &gt;1),1,0)</f>
        <v>0</v>
      </c>
      <c r="D348" s="19" t="n">
        <f aca="false">IF(ISNA(VLOOKUP(B348,$X$9:$AA$56,4,FALSE())),0,1)</f>
        <v>0</v>
      </c>
      <c r="E348" s="24" t="n">
        <f aca="false">C348*(1-D348)</f>
        <v>0</v>
      </c>
      <c r="F348" s="24" t="n">
        <f aca="false">$C$7*E348</f>
        <v>0</v>
      </c>
      <c r="G348" s="37" t="n">
        <v>0</v>
      </c>
      <c r="H348" s="19" t="n">
        <f aca="false">E348*(1-G348)*F348</f>
        <v>0</v>
      </c>
      <c r="I348" s="26" t="n">
        <f aca="false">H348+I347</f>
        <v>1752</v>
      </c>
      <c r="J348" s="37"/>
      <c r="K348" s="26" t="n">
        <f aca="false">H348+J348+K347</f>
        <v>1939</v>
      </c>
      <c r="L348" s="37" t="n">
        <v>0</v>
      </c>
      <c r="M348" s="38"/>
      <c r="N348" s="39" t="n">
        <f aca="false">IF(A348=1,(F348*(1-L348)+M348),H348)</f>
        <v>0</v>
      </c>
      <c r="O348" s="49"/>
      <c r="P348" s="41" t="n">
        <f aca="false">N348+P347</f>
        <v>1849</v>
      </c>
      <c r="Q348" s="39" t="n">
        <f aca="false">K348-P348</f>
        <v>90</v>
      </c>
      <c r="R348" s="42"/>
      <c r="S348" s="50" t="n">
        <f aca="false">G348+S347</f>
        <v>10</v>
      </c>
      <c r="T348" s="23" t="n">
        <f aca="false">IF(A348=1,L348,G348)</f>
        <v>0</v>
      </c>
      <c r="U348" s="24" t="n">
        <f aca="false">T348+U347</f>
        <v>9</v>
      </c>
      <c r="V348" s="23" t="n">
        <f aca="false">S348-U348</f>
        <v>1</v>
      </c>
    </row>
    <row r="349" customFormat="false" ht="17.7" hidden="false" customHeight="false" outlineLevel="0" collapsed="false">
      <c r="A349" s="47"/>
      <c r="B349" s="48" t="n">
        <f aca="false">B348+1</f>
        <v>44627</v>
      </c>
      <c r="C349" s="24" t="n">
        <f aca="false">IF(AND(WEEKDAY(B349) &lt;=6,WEEKDAY(B349) &gt;1),1,0)</f>
        <v>1</v>
      </c>
      <c r="D349" s="19" t="n">
        <f aca="false">IF(ISNA(VLOOKUP(B349,$X$9:$AA$56,4,FALSE())),0,1)</f>
        <v>0</v>
      </c>
      <c r="E349" s="24" t="n">
        <f aca="false">C349*(1-D349)</f>
        <v>1</v>
      </c>
      <c r="F349" s="24" t="n">
        <f aca="false">$C$7*E349</f>
        <v>8</v>
      </c>
      <c r="G349" s="37" t="n">
        <v>0</v>
      </c>
      <c r="H349" s="19" t="n">
        <f aca="false">E349*(1-G349)*F349</f>
        <v>8</v>
      </c>
      <c r="I349" s="26" t="n">
        <f aca="false">H349+I348</f>
        <v>1760</v>
      </c>
      <c r="J349" s="37"/>
      <c r="K349" s="26" t="n">
        <f aca="false">H349+J349+K348</f>
        <v>1947</v>
      </c>
      <c r="L349" s="37" t="n">
        <v>0</v>
      </c>
      <c r="M349" s="38"/>
      <c r="N349" s="39" t="n">
        <f aca="false">IF(A349=1,(F349*(1-L349)+M349),H349)</f>
        <v>8</v>
      </c>
      <c r="O349" s="49"/>
      <c r="P349" s="41" t="n">
        <f aca="false">N349+P348</f>
        <v>1857</v>
      </c>
      <c r="Q349" s="39" t="n">
        <f aca="false">K349-P349</f>
        <v>90</v>
      </c>
      <c r="R349" s="42"/>
      <c r="S349" s="50" t="n">
        <f aca="false">G349+S348</f>
        <v>10</v>
      </c>
      <c r="T349" s="23" t="n">
        <f aca="false">IF(A349=1,L349,G349)</f>
        <v>0</v>
      </c>
      <c r="U349" s="24" t="n">
        <f aca="false">T349+U348</f>
        <v>9</v>
      </c>
      <c r="V349" s="23" t="n">
        <f aca="false">S349-U349</f>
        <v>1</v>
      </c>
    </row>
    <row r="350" customFormat="false" ht="17.7" hidden="false" customHeight="false" outlineLevel="0" collapsed="false">
      <c r="A350" s="47"/>
      <c r="B350" s="48" t="n">
        <f aca="false">B349+1</f>
        <v>44628</v>
      </c>
      <c r="C350" s="24" t="n">
        <f aca="false">IF(AND(WEEKDAY(B350) &lt;=6,WEEKDAY(B350) &gt;1),1,0)</f>
        <v>1</v>
      </c>
      <c r="D350" s="19" t="n">
        <f aca="false">IF(ISNA(VLOOKUP(B350,$X$9:$AA$56,4,FALSE())),0,1)</f>
        <v>0</v>
      </c>
      <c r="E350" s="24" t="n">
        <f aca="false">C350*(1-D350)</f>
        <v>1</v>
      </c>
      <c r="F350" s="24" t="n">
        <f aca="false">$C$7*E350</f>
        <v>8</v>
      </c>
      <c r="G350" s="37" t="n">
        <v>0</v>
      </c>
      <c r="H350" s="19" t="n">
        <f aca="false">E350*(1-G350)*F350</f>
        <v>8</v>
      </c>
      <c r="I350" s="26" t="n">
        <f aca="false">H350+I349</f>
        <v>1768</v>
      </c>
      <c r="J350" s="37"/>
      <c r="K350" s="26" t="n">
        <f aca="false">H350+J350+K349</f>
        <v>1955</v>
      </c>
      <c r="L350" s="37" t="n">
        <v>0</v>
      </c>
      <c r="M350" s="38"/>
      <c r="N350" s="39" t="n">
        <f aca="false">IF(A350=1,(F350*(1-L350)+M350),H350)</f>
        <v>8</v>
      </c>
      <c r="O350" s="49"/>
      <c r="P350" s="41" t="n">
        <f aca="false">N350+P349</f>
        <v>1865</v>
      </c>
      <c r="Q350" s="39" t="n">
        <f aca="false">K350-P350</f>
        <v>90</v>
      </c>
      <c r="R350" s="42"/>
      <c r="S350" s="50" t="n">
        <f aca="false">G350+S349</f>
        <v>10</v>
      </c>
      <c r="T350" s="23" t="n">
        <f aca="false">IF(A350=1,L350,G350)</f>
        <v>0</v>
      </c>
      <c r="U350" s="24" t="n">
        <f aca="false">T350+U349</f>
        <v>9</v>
      </c>
      <c r="V350" s="23" t="n">
        <f aca="false">S350-U350</f>
        <v>1</v>
      </c>
    </row>
    <row r="351" customFormat="false" ht="17.7" hidden="false" customHeight="false" outlineLevel="0" collapsed="false">
      <c r="A351" s="47"/>
      <c r="B351" s="48" t="n">
        <f aca="false">B350+1</f>
        <v>44629</v>
      </c>
      <c r="C351" s="24" t="n">
        <f aca="false">IF(AND(WEEKDAY(B351) &lt;=6,WEEKDAY(B351) &gt;1),1,0)</f>
        <v>1</v>
      </c>
      <c r="D351" s="19" t="n">
        <f aca="false">IF(ISNA(VLOOKUP(B351,$X$9:$AA$56,4,FALSE())),0,1)</f>
        <v>0</v>
      </c>
      <c r="E351" s="24" t="n">
        <f aca="false">C351*(1-D351)</f>
        <v>1</v>
      </c>
      <c r="F351" s="24" t="n">
        <f aca="false">$C$7*E351</f>
        <v>8</v>
      </c>
      <c r="G351" s="37" t="n">
        <v>0</v>
      </c>
      <c r="H351" s="19" t="n">
        <f aca="false">E351*(1-G351)*F351</f>
        <v>8</v>
      </c>
      <c r="I351" s="26" t="n">
        <f aca="false">H351+I350</f>
        <v>1776</v>
      </c>
      <c r="J351" s="37"/>
      <c r="K351" s="26" t="n">
        <f aca="false">H351+J351+K350</f>
        <v>1963</v>
      </c>
      <c r="L351" s="37" t="n">
        <v>0</v>
      </c>
      <c r="M351" s="38"/>
      <c r="N351" s="39" t="n">
        <f aca="false">IF(A351=1,(F351*(1-L351)+M351),H351)</f>
        <v>8</v>
      </c>
      <c r="O351" s="49"/>
      <c r="P351" s="41" t="n">
        <f aca="false">N351+P350</f>
        <v>1873</v>
      </c>
      <c r="Q351" s="39" t="n">
        <f aca="false">K351-P351</f>
        <v>90</v>
      </c>
      <c r="R351" s="42"/>
      <c r="S351" s="50" t="n">
        <f aca="false">G351+S350</f>
        <v>10</v>
      </c>
      <c r="T351" s="23" t="n">
        <f aca="false">IF(A351=1,L351,G351)</f>
        <v>0</v>
      </c>
      <c r="U351" s="24" t="n">
        <f aca="false">T351+U350</f>
        <v>9</v>
      </c>
      <c r="V351" s="23" t="n">
        <f aca="false">S351-U351</f>
        <v>1</v>
      </c>
    </row>
    <row r="352" customFormat="false" ht="17.7" hidden="false" customHeight="false" outlineLevel="0" collapsed="false">
      <c r="A352" s="47"/>
      <c r="B352" s="48" t="n">
        <f aca="false">B351+1</f>
        <v>44630</v>
      </c>
      <c r="C352" s="24" t="n">
        <f aca="false">IF(AND(WEEKDAY(B352) &lt;=6,WEEKDAY(B352) &gt;1),1,0)</f>
        <v>1</v>
      </c>
      <c r="D352" s="19" t="n">
        <f aca="false">IF(ISNA(VLOOKUP(B352,$X$9:$AA$56,4,FALSE())),0,1)</f>
        <v>0</v>
      </c>
      <c r="E352" s="24" t="n">
        <f aca="false">C352*(1-D352)</f>
        <v>1</v>
      </c>
      <c r="F352" s="24" t="n">
        <f aca="false">$C$7*E352</f>
        <v>8</v>
      </c>
      <c r="G352" s="37" t="n">
        <v>0</v>
      </c>
      <c r="H352" s="19" t="n">
        <f aca="false">E352*(1-G352)*F352</f>
        <v>8</v>
      </c>
      <c r="I352" s="26" t="n">
        <f aca="false">H352+I351</f>
        <v>1784</v>
      </c>
      <c r="J352" s="37"/>
      <c r="K352" s="26" t="n">
        <f aca="false">H352+J352+K351</f>
        <v>1971</v>
      </c>
      <c r="L352" s="37" t="n">
        <v>0</v>
      </c>
      <c r="M352" s="38"/>
      <c r="N352" s="39" t="n">
        <f aca="false">IF(A352=1,(F352*(1-L352)+M352),H352)</f>
        <v>8</v>
      </c>
      <c r="O352" s="49"/>
      <c r="P352" s="41" t="n">
        <f aca="false">N352+P351</f>
        <v>1881</v>
      </c>
      <c r="Q352" s="39" t="n">
        <f aca="false">K352-P352</f>
        <v>90</v>
      </c>
      <c r="R352" s="42"/>
      <c r="S352" s="50" t="n">
        <f aca="false">G352+S351</f>
        <v>10</v>
      </c>
      <c r="T352" s="23" t="n">
        <f aca="false">IF(A352=1,L352,G352)</f>
        <v>0</v>
      </c>
      <c r="U352" s="24" t="n">
        <f aca="false">T352+U351</f>
        <v>9</v>
      </c>
      <c r="V352" s="23" t="n">
        <f aca="false">S352-U352</f>
        <v>1</v>
      </c>
    </row>
    <row r="353" customFormat="false" ht="17.7" hidden="false" customHeight="false" outlineLevel="0" collapsed="false">
      <c r="A353" s="47"/>
      <c r="B353" s="48" t="n">
        <f aca="false">B352+1</f>
        <v>44631</v>
      </c>
      <c r="C353" s="24" t="n">
        <f aca="false">IF(AND(WEEKDAY(B353) &lt;=6,WEEKDAY(B353) &gt;1),1,0)</f>
        <v>1</v>
      </c>
      <c r="D353" s="19" t="n">
        <f aca="false">IF(ISNA(VLOOKUP(B353,$X$9:$AA$56,4,FALSE())),0,1)</f>
        <v>0</v>
      </c>
      <c r="E353" s="24" t="n">
        <f aca="false">C353*(1-D353)</f>
        <v>1</v>
      </c>
      <c r="F353" s="24" t="n">
        <f aca="false">$C$7*E353</f>
        <v>8</v>
      </c>
      <c r="G353" s="37" t="n">
        <v>0</v>
      </c>
      <c r="H353" s="19" t="n">
        <f aca="false">E353*(1-G353)*F353</f>
        <v>8</v>
      </c>
      <c r="I353" s="26" t="n">
        <f aca="false">H353+I352</f>
        <v>1792</v>
      </c>
      <c r="J353" s="37"/>
      <c r="K353" s="26" t="n">
        <f aca="false">H353+J353+K352</f>
        <v>1979</v>
      </c>
      <c r="L353" s="37" t="n">
        <v>0</v>
      </c>
      <c r="M353" s="38"/>
      <c r="N353" s="39" t="n">
        <f aca="false">IF(A353=1,(F353*(1-L353)+M353),H353)</f>
        <v>8</v>
      </c>
      <c r="O353" s="49"/>
      <c r="P353" s="41" t="n">
        <f aca="false">N353+P352</f>
        <v>1889</v>
      </c>
      <c r="Q353" s="39" t="n">
        <f aca="false">K353-P353</f>
        <v>90</v>
      </c>
      <c r="R353" s="42"/>
      <c r="S353" s="50" t="n">
        <f aca="false">G353+S352</f>
        <v>10</v>
      </c>
      <c r="T353" s="23" t="n">
        <f aca="false">IF(A353=1,L353,G353)</f>
        <v>0</v>
      </c>
      <c r="U353" s="24" t="n">
        <f aca="false">T353+U352</f>
        <v>9</v>
      </c>
      <c r="V353" s="23" t="n">
        <f aca="false">S353-U353</f>
        <v>1</v>
      </c>
    </row>
    <row r="354" customFormat="false" ht="17.7" hidden="false" customHeight="false" outlineLevel="0" collapsed="false">
      <c r="A354" s="47"/>
      <c r="B354" s="48" t="n">
        <f aca="false">B353+1</f>
        <v>44632</v>
      </c>
      <c r="C354" s="24" t="n">
        <f aca="false">IF(AND(WEEKDAY(B354) &lt;=6,WEEKDAY(B354) &gt;1),1,0)</f>
        <v>0</v>
      </c>
      <c r="D354" s="19" t="n">
        <f aca="false">IF(ISNA(VLOOKUP(B354,$X$9:$AA$56,4,FALSE())),0,1)</f>
        <v>0</v>
      </c>
      <c r="E354" s="24" t="n">
        <f aca="false">C354*(1-D354)</f>
        <v>0</v>
      </c>
      <c r="F354" s="24" t="n">
        <f aca="false">$C$7*E354</f>
        <v>0</v>
      </c>
      <c r="G354" s="37" t="n">
        <v>0</v>
      </c>
      <c r="H354" s="19" t="n">
        <f aca="false">E354*(1-G354)*F354</f>
        <v>0</v>
      </c>
      <c r="I354" s="26" t="n">
        <f aca="false">H354+I353</f>
        <v>1792</v>
      </c>
      <c r="J354" s="37"/>
      <c r="K354" s="26" t="n">
        <f aca="false">H354+J354+K353</f>
        <v>1979</v>
      </c>
      <c r="L354" s="37" t="n">
        <v>0</v>
      </c>
      <c r="M354" s="38"/>
      <c r="N354" s="39" t="n">
        <f aca="false">IF(A354=1,(F354*(1-L354)+M354),H354)</f>
        <v>0</v>
      </c>
      <c r="O354" s="49"/>
      <c r="P354" s="41" t="n">
        <f aca="false">N354+P353</f>
        <v>1889</v>
      </c>
      <c r="Q354" s="39" t="n">
        <f aca="false">K354-P354</f>
        <v>90</v>
      </c>
      <c r="R354" s="42"/>
      <c r="S354" s="50" t="n">
        <f aca="false">G354+S353</f>
        <v>10</v>
      </c>
      <c r="T354" s="23" t="n">
        <f aca="false">IF(A354=1,L354,G354)</f>
        <v>0</v>
      </c>
      <c r="U354" s="24" t="n">
        <f aca="false">T354+U353</f>
        <v>9</v>
      </c>
      <c r="V354" s="23" t="n">
        <f aca="false">S354-U354</f>
        <v>1</v>
      </c>
    </row>
    <row r="355" customFormat="false" ht="17.7" hidden="false" customHeight="false" outlineLevel="0" collapsed="false">
      <c r="A355" s="47"/>
      <c r="B355" s="48" t="n">
        <f aca="false">B354+1</f>
        <v>44633</v>
      </c>
      <c r="C355" s="24" t="n">
        <f aca="false">IF(AND(WEEKDAY(B355) &lt;=6,WEEKDAY(B355) &gt;1),1,0)</f>
        <v>0</v>
      </c>
      <c r="D355" s="19" t="n">
        <f aca="false">IF(ISNA(VLOOKUP(B355,$X$9:$AA$56,4,FALSE())),0,1)</f>
        <v>0</v>
      </c>
      <c r="E355" s="24" t="n">
        <f aca="false">C355*(1-D355)</f>
        <v>0</v>
      </c>
      <c r="F355" s="24" t="n">
        <f aca="false">$C$7*E355</f>
        <v>0</v>
      </c>
      <c r="G355" s="37" t="n">
        <v>0</v>
      </c>
      <c r="H355" s="19" t="n">
        <f aca="false">E355*(1-G355)*F355</f>
        <v>0</v>
      </c>
      <c r="I355" s="26" t="n">
        <f aca="false">H355+I354</f>
        <v>1792</v>
      </c>
      <c r="J355" s="37"/>
      <c r="K355" s="26" t="n">
        <f aca="false">H355+J355+K354</f>
        <v>1979</v>
      </c>
      <c r="L355" s="37" t="n">
        <v>0</v>
      </c>
      <c r="M355" s="38"/>
      <c r="N355" s="39" t="n">
        <f aca="false">IF(A355=1,(F355*(1-L355)+M355),H355)</f>
        <v>0</v>
      </c>
      <c r="O355" s="49"/>
      <c r="P355" s="41" t="n">
        <f aca="false">N355+P354</f>
        <v>1889</v>
      </c>
      <c r="Q355" s="39" t="n">
        <f aca="false">K355-P355</f>
        <v>90</v>
      </c>
      <c r="R355" s="42"/>
      <c r="S355" s="50" t="n">
        <f aca="false">G355+S354</f>
        <v>10</v>
      </c>
      <c r="T355" s="23" t="n">
        <f aca="false">IF(A355=1,L355,G355)</f>
        <v>0</v>
      </c>
      <c r="U355" s="24" t="n">
        <f aca="false">T355+U354</f>
        <v>9</v>
      </c>
      <c r="V355" s="23" t="n">
        <f aca="false">S355-U355</f>
        <v>1</v>
      </c>
    </row>
    <row r="356" customFormat="false" ht="17.7" hidden="false" customHeight="false" outlineLevel="0" collapsed="false">
      <c r="A356" s="47"/>
      <c r="B356" s="48" t="n">
        <f aca="false">B355+1</f>
        <v>44634</v>
      </c>
      <c r="C356" s="24" t="n">
        <f aca="false">IF(AND(WEEKDAY(B356) &lt;=6,WEEKDAY(B356) &gt;1),1,0)</f>
        <v>1</v>
      </c>
      <c r="D356" s="19" t="n">
        <f aca="false">IF(ISNA(VLOOKUP(B356,$X$9:$AA$56,4,FALSE())),0,1)</f>
        <v>0</v>
      </c>
      <c r="E356" s="24" t="n">
        <f aca="false">C356*(1-D356)</f>
        <v>1</v>
      </c>
      <c r="F356" s="24" t="n">
        <f aca="false">$C$7*E356</f>
        <v>8</v>
      </c>
      <c r="G356" s="37" t="n">
        <v>0</v>
      </c>
      <c r="H356" s="19" t="n">
        <f aca="false">E356*(1-G356)*F356</f>
        <v>8</v>
      </c>
      <c r="I356" s="26" t="n">
        <f aca="false">H356+I355</f>
        <v>1800</v>
      </c>
      <c r="J356" s="37"/>
      <c r="K356" s="26" t="n">
        <f aca="false">H356+J356+K355</f>
        <v>1987</v>
      </c>
      <c r="L356" s="37" t="n">
        <v>0</v>
      </c>
      <c r="M356" s="38"/>
      <c r="N356" s="39" t="n">
        <f aca="false">IF(A356=1,(F356*(1-L356)+M356),H356)</f>
        <v>8</v>
      </c>
      <c r="O356" s="49"/>
      <c r="P356" s="41" t="n">
        <f aca="false">N356+P355</f>
        <v>1897</v>
      </c>
      <c r="Q356" s="39" t="n">
        <f aca="false">K356-P356</f>
        <v>90</v>
      </c>
      <c r="R356" s="42"/>
      <c r="S356" s="50" t="n">
        <f aca="false">G356+S355</f>
        <v>10</v>
      </c>
      <c r="T356" s="23" t="n">
        <f aca="false">IF(A356=1,L356,G356)</f>
        <v>0</v>
      </c>
      <c r="U356" s="24" t="n">
        <f aca="false">T356+U355</f>
        <v>9</v>
      </c>
      <c r="V356" s="23" t="n">
        <f aca="false">S356-U356</f>
        <v>1</v>
      </c>
    </row>
    <row r="357" customFormat="false" ht="17.7" hidden="false" customHeight="false" outlineLevel="0" collapsed="false">
      <c r="A357" s="47"/>
      <c r="B357" s="48" t="n">
        <f aca="false">B356+1</f>
        <v>44635</v>
      </c>
      <c r="C357" s="24" t="n">
        <f aca="false">IF(AND(WEEKDAY(B357) &lt;=6,WEEKDAY(B357) &gt;1),1,0)</f>
        <v>1</v>
      </c>
      <c r="D357" s="19" t="n">
        <f aca="false">IF(ISNA(VLOOKUP(B357,$X$9:$AA$56,4,FALSE())),0,1)</f>
        <v>0</v>
      </c>
      <c r="E357" s="24" t="n">
        <f aca="false">C357*(1-D357)</f>
        <v>1</v>
      </c>
      <c r="F357" s="24" t="n">
        <f aca="false">$C$7*E357</f>
        <v>8</v>
      </c>
      <c r="G357" s="37" t="n">
        <v>0</v>
      </c>
      <c r="H357" s="19" t="n">
        <f aca="false">E357*(1-G357)*F357</f>
        <v>8</v>
      </c>
      <c r="I357" s="26" t="n">
        <f aca="false">H357+I356</f>
        <v>1808</v>
      </c>
      <c r="J357" s="37"/>
      <c r="K357" s="26" t="n">
        <f aca="false">H357+J357+K356</f>
        <v>1995</v>
      </c>
      <c r="L357" s="37" t="n">
        <v>0</v>
      </c>
      <c r="M357" s="38"/>
      <c r="N357" s="39" t="n">
        <f aca="false">IF(A357=1,(F357*(1-L357)+M357),H357)</f>
        <v>8</v>
      </c>
      <c r="O357" s="49"/>
      <c r="P357" s="41" t="n">
        <f aca="false">N357+P356</f>
        <v>1905</v>
      </c>
      <c r="Q357" s="39" t="n">
        <f aca="false">K357-P357</f>
        <v>90</v>
      </c>
      <c r="R357" s="42"/>
      <c r="S357" s="50" t="n">
        <f aca="false">G357+S356</f>
        <v>10</v>
      </c>
      <c r="T357" s="23" t="n">
        <f aca="false">IF(A357=1,L357,G357)</f>
        <v>0</v>
      </c>
      <c r="U357" s="24" t="n">
        <f aca="false">T357+U356</f>
        <v>9</v>
      </c>
      <c r="V357" s="23" t="n">
        <f aca="false">S357-U357</f>
        <v>1</v>
      </c>
    </row>
    <row r="358" customFormat="false" ht="17.7" hidden="false" customHeight="false" outlineLevel="0" collapsed="false">
      <c r="A358" s="47"/>
      <c r="B358" s="48" t="n">
        <f aca="false">B357+1</f>
        <v>44636</v>
      </c>
      <c r="C358" s="24" t="n">
        <f aca="false">IF(AND(WEEKDAY(B358) &lt;=6,WEEKDAY(B358) &gt;1),1,0)</f>
        <v>1</v>
      </c>
      <c r="D358" s="19" t="n">
        <f aca="false">IF(ISNA(VLOOKUP(B358,$X$9:$AA$56,4,FALSE())),0,1)</f>
        <v>0</v>
      </c>
      <c r="E358" s="24" t="n">
        <f aca="false">C358*(1-D358)</f>
        <v>1</v>
      </c>
      <c r="F358" s="24" t="n">
        <f aca="false">$C$7*E358</f>
        <v>8</v>
      </c>
      <c r="G358" s="37" t="n">
        <v>0</v>
      </c>
      <c r="H358" s="19" t="n">
        <f aca="false">E358*(1-G358)*F358</f>
        <v>8</v>
      </c>
      <c r="I358" s="26" t="n">
        <f aca="false">H358+I357</f>
        <v>1816</v>
      </c>
      <c r="J358" s="37"/>
      <c r="K358" s="26" t="n">
        <f aca="false">H358+J358+K357</f>
        <v>2003</v>
      </c>
      <c r="L358" s="37" t="n">
        <v>0</v>
      </c>
      <c r="M358" s="38"/>
      <c r="N358" s="39" t="n">
        <f aca="false">IF(A358=1,(F358*(1-L358)+M358),H358)</f>
        <v>8</v>
      </c>
      <c r="O358" s="49"/>
      <c r="P358" s="41" t="n">
        <f aca="false">N358+P357</f>
        <v>1913</v>
      </c>
      <c r="Q358" s="39" t="n">
        <f aca="false">K358-P358</f>
        <v>90</v>
      </c>
      <c r="R358" s="42"/>
      <c r="S358" s="50" t="n">
        <f aca="false">G358+S357</f>
        <v>10</v>
      </c>
      <c r="T358" s="23" t="n">
        <f aca="false">IF(A358=1,L358,G358)</f>
        <v>0</v>
      </c>
      <c r="U358" s="24" t="n">
        <f aca="false">T358+U357</f>
        <v>9</v>
      </c>
      <c r="V358" s="23" t="n">
        <f aca="false">S358-U358</f>
        <v>1</v>
      </c>
    </row>
    <row r="359" customFormat="false" ht="17.7" hidden="false" customHeight="false" outlineLevel="0" collapsed="false">
      <c r="A359" s="47"/>
      <c r="B359" s="48" t="n">
        <f aca="false">B358+1</f>
        <v>44637</v>
      </c>
      <c r="C359" s="24" t="n">
        <f aca="false">IF(AND(WEEKDAY(B359) &lt;=6,WEEKDAY(B359) &gt;1),1,0)</f>
        <v>1</v>
      </c>
      <c r="D359" s="19" t="n">
        <f aca="false">IF(ISNA(VLOOKUP(B359,$X$9:$AA$56,4,FALSE())),0,1)</f>
        <v>0</v>
      </c>
      <c r="E359" s="24" t="n">
        <f aca="false">C359*(1-D359)</f>
        <v>1</v>
      </c>
      <c r="F359" s="24" t="n">
        <f aca="false">$C$7*E359</f>
        <v>8</v>
      </c>
      <c r="G359" s="37" t="n">
        <v>0</v>
      </c>
      <c r="H359" s="19" t="n">
        <f aca="false">E359*(1-G359)*F359</f>
        <v>8</v>
      </c>
      <c r="I359" s="26" t="n">
        <f aca="false">H359+I358</f>
        <v>1824</v>
      </c>
      <c r="J359" s="37"/>
      <c r="K359" s="26" t="n">
        <f aca="false">H359+J359+K358</f>
        <v>2011</v>
      </c>
      <c r="L359" s="37" t="n">
        <v>0</v>
      </c>
      <c r="M359" s="38"/>
      <c r="N359" s="39" t="n">
        <f aca="false">IF(A359=1,(F359*(1-L359)+M359),H359)</f>
        <v>8</v>
      </c>
      <c r="O359" s="49"/>
      <c r="P359" s="41" t="n">
        <f aca="false">N359+P358</f>
        <v>1921</v>
      </c>
      <c r="Q359" s="39" t="n">
        <f aca="false">K359-P359</f>
        <v>90</v>
      </c>
      <c r="R359" s="42"/>
      <c r="S359" s="50" t="n">
        <f aca="false">G359+S358</f>
        <v>10</v>
      </c>
      <c r="T359" s="23" t="n">
        <f aca="false">IF(A359=1,L359,G359)</f>
        <v>0</v>
      </c>
      <c r="U359" s="24" t="n">
        <f aca="false">T359+U358</f>
        <v>9</v>
      </c>
      <c r="V359" s="23" t="n">
        <f aca="false">S359-U359</f>
        <v>1</v>
      </c>
    </row>
    <row r="360" customFormat="false" ht="17.7" hidden="false" customHeight="false" outlineLevel="0" collapsed="false">
      <c r="A360" s="47"/>
      <c r="B360" s="48" t="n">
        <f aca="false">B359+1</f>
        <v>44638</v>
      </c>
      <c r="C360" s="24" t="n">
        <f aca="false">IF(AND(WEEKDAY(B360) &lt;=6,WEEKDAY(B360) &gt;1),1,0)</f>
        <v>1</v>
      </c>
      <c r="D360" s="19" t="n">
        <f aca="false">IF(ISNA(VLOOKUP(B360,$X$9:$AA$56,4,FALSE())),0,1)</f>
        <v>0</v>
      </c>
      <c r="E360" s="24" t="n">
        <f aca="false">C360*(1-D360)</f>
        <v>1</v>
      </c>
      <c r="F360" s="24" t="n">
        <f aca="false">$C$7*E360</f>
        <v>8</v>
      </c>
      <c r="G360" s="37" t="n">
        <v>0</v>
      </c>
      <c r="H360" s="19" t="n">
        <f aca="false">E360*(1-G360)*F360</f>
        <v>8</v>
      </c>
      <c r="I360" s="26" t="n">
        <f aca="false">H360+I359</f>
        <v>1832</v>
      </c>
      <c r="J360" s="37"/>
      <c r="K360" s="26" t="n">
        <f aca="false">H360+J360+K359</f>
        <v>2019</v>
      </c>
      <c r="L360" s="37" t="n">
        <v>0</v>
      </c>
      <c r="M360" s="38"/>
      <c r="N360" s="39" t="n">
        <f aca="false">IF(A360=1,(F360*(1-L360)+M360),H360)</f>
        <v>8</v>
      </c>
      <c r="O360" s="49"/>
      <c r="P360" s="41" t="n">
        <f aca="false">N360+P359</f>
        <v>1929</v>
      </c>
      <c r="Q360" s="39" t="n">
        <f aca="false">K360-P360</f>
        <v>90</v>
      </c>
      <c r="R360" s="42"/>
      <c r="S360" s="50" t="n">
        <f aca="false">G360+S359</f>
        <v>10</v>
      </c>
      <c r="T360" s="23" t="n">
        <f aca="false">IF(A360=1,L360,G360)</f>
        <v>0</v>
      </c>
      <c r="U360" s="24" t="n">
        <f aca="false">T360+U359</f>
        <v>9</v>
      </c>
      <c r="V360" s="23" t="n">
        <f aca="false">S360-U360</f>
        <v>1</v>
      </c>
    </row>
    <row r="361" customFormat="false" ht="17.7" hidden="false" customHeight="false" outlineLevel="0" collapsed="false">
      <c r="A361" s="47"/>
      <c r="B361" s="48" t="n">
        <f aca="false">B360+1</f>
        <v>44639</v>
      </c>
      <c r="C361" s="24" t="n">
        <f aca="false">IF(AND(WEEKDAY(B361) &lt;=6,WEEKDAY(B361) &gt;1),1,0)</f>
        <v>0</v>
      </c>
      <c r="D361" s="19" t="n">
        <f aca="false">IF(ISNA(VLOOKUP(B361,$X$9:$AA$56,4,FALSE())),0,1)</f>
        <v>0</v>
      </c>
      <c r="E361" s="24" t="n">
        <f aca="false">C361*(1-D361)</f>
        <v>0</v>
      </c>
      <c r="F361" s="24" t="n">
        <f aca="false">$C$7*E361</f>
        <v>0</v>
      </c>
      <c r="G361" s="37" t="n">
        <v>0</v>
      </c>
      <c r="H361" s="19" t="n">
        <f aca="false">E361*(1-G361)*F361</f>
        <v>0</v>
      </c>
      <c r="I361" s="26" t="n">
        <f aca="false">H361+I360</f>
        <v>1832</v>
      </c>
      <c r="J361" s="37"/>
      <c r="K361" s="26" t="n">
        <f aca="false">H361+J361+K360</f>
        <v>2019</v>
      </c>
      <c r="L361" s="37" t="n">
        <v>0</v>
      </c>
      <c r="M361" s="38"/>
      <c r="N361" s="39" t="n">
        <f aca="false">IF(A361=1,(F361*(1-L361)+M361),H361)</f>
        <v>0</v>
      </c>
      <c r="O361" s="49"/>
      <c r="P361" s="41" t="n">
        <f aca="false">N361+P360</f>
        <v>1929</v>
      </c>
      <c r="Q361" s="39" t="n">
        <f aca="false">K361-P361</f>
        <v>90</v>
      </c>
      <c r="R361" s="42"/>
      <c r="S361" s="50" t="n">
        <f aca="false">G361+S360</f>
        <v>10</v>
      </c>
      <c r="T361" s="23" t="n">
        <f aca="false">IF(A361=1,L361,G361)</f>
        <v>0</v>
      </c>
      <c r="U361" s="24" t="n">
        <f aca="false">T361+U360</f>
        <v>9</v>
      </c>
      <c r="V361" s="23" t="n">
        <f aca="false">S361-U361</f>
        <v>1</v>
      </c>
    </row>
    <row r="362" customFormat="false" ht="17.7" hidden="false" customHeight="false" outlineLevel="0" collapsed="false">
      <c r="A362" s="47"/>
      <c r="B362" s="48" t="n">
        <f aca="false">B361+1</f>
        <v>44640</v>
      </c>
      <c r="C362" s="24" t="n">
        <f aca="false">IF(AND(WEEKDAY(B362) &lt;=6,WEEKDAY(B362) &gt;1),1,0)</f>
        <v>0</v>
      </c>
      <c r="D362" s="19" t="n">
        <f aca="false">IF(ISNA(VLOOKUP(B362,$X$9:$AA$56,4,FALSE())),0,1)</f>
        <v>0</v>
      </c>
      <c r="E362" s="24" t="n">
        <f aca="false">C362*(1-D362)</f>
        <v>0</v>
      </c>
      <c r="F362" s="24" t="n">
        <f aca="false">$C$7*E362</f>
        <v>0</v>
      </c>
      <c r="G362" s="37" t="n">
        <v>0</v>
      </c>
      <c r="H362" s="19" t="n">
        <f aca="false">E362*(1-G362)*F362</f>
        <v>0</v>
      </c>
      <c r="I362" s="26" t="n">
        <f aca="false">H362+I361</f>
        <v>1832</v>
      </c>
      <c r="J362" s="37"/>
      <c r="K362" s="26" t="n">
        <f aca="false">H362+J362+K361</f>
        <v>2019</v>
      </c>
      <c r="L362" s="37" t="n">
        <v>0</v>
      </c>
      <c r="M362" s="38"/>
      <c r="N362" s="39" t="n">
        <f aca="false">IF(A362=1,(F362*(1-L362)+M362),H362)</f>
        <v>0</v>
      </c>
      <c r="O362" s="49"/>
      <c r="P362" s="41" t="n">
        <f aca="false">N362+P361</f>
        <v>1929</v>
      </c>
      <c r="Q362" s="39" t="n">
        <f aca="false">K362-P362</f>
        <v>90</v>
      </c>
      <c r="R362" s="42"/>
      <c r="S362" s="50" t="n">
        <f aca="false">G362+S361</f>
        <v>10</v>
      </c>
      <c r="T362" s="23" t="n">
        <f aca="false">IF(A362=1,L362,G362)</f>
        <v>0</v>
      </c>
      <c r="U362" s="24" t="n">
        <f aca="false">T362+U361</f>
        <v>9</v>
      </c>
      <c r="V362" s="23" t="n">
        <f aca="false">S362-U362</f>
        <v>1</v>
      </c>
    </row>
    <row r="363" customFormat="false" ht="17.7" hidden="false" customHeight="false" outlineLevel="0" collapsed="false">
      <c r="A363" s="47"/>
      <c r="B363" s="48" t="n">
        <f aca="false">B362+1</f>
        <v>44641</v>
      </c>
      <c r="C363" s="24" t="n">
        <f aca="false">IF(AND(WEEKDAY(B363) &lt;=6,WEEKDAY(B363) &gt;1),1,0)</f>
        <v>1</v>
      </c>
      <c r="D363" s="19" t="n">
        <f aca="false">IF(ISNA(VLOOKUP(B363,$X$9:$AA$56,4,FALSE())),0,1)</f>
        <v>1</v>
      </c>
      <c r="E363" s="24" t="n">
        <f aca="false">C363*(1-D363)</f>
        <v>0</v>
      </c>
      <c r="F363" s="24" t="n">
        <f aca="false">$C$7*E363</f>
        <v>0</v>
      </c>
      <c r="G363" s="37" t="n">
        <v>0</v>
      </c>
      <c r="H363" s="19" t="n">
        <f aca="false">E363*(1-G363)*F363</f>
        <v>0</v>
      </c>
      <c r="I363" s="26" t="n">
        <f aca="false">H363+I362</f>
        <v>1832</v>
      </c>
      <c r="J363" s="37"/>
      <c r="K363" s="26" t="n">
        <f aca="false">H363+J363+K362</f>
        <v>2019</v>
      </c>
      <c r="L363" s="37" t="n">
        <v>0</v>
      </c>
      <c r="M363" s="38"/>
      <c r="N363" s="39" t="n">
        <f aca="false">IF(A363=1,(F363*(1-L363)+M363),H363)</f>
        <v>0</v>
      </c>
      <c r="O363" s="49"/>
      <c r="P363" s="41" t="n">
        <f aca="false">N363+P362</f>
        <v>1929</v>
      </c>
      <c r="Q363" s="39" t="n">
        <f aca="false">K363-P363</f>
        <v>90</v>
      </c>
      <c r="R363" s="42"/>
      <c r="S363" s="50" t="n">
        <f aca="false">G363+S362</f>
        <v>10</v>
      </c>
      <c r="T363" s="23" t="n">
        <f aca="false">IF(A363=1,L363,G363)</f>
        <v>0</v>
      </c>
      <c r="U363" s="24" t="n">
        <f aca="false">T363+U362</f>
        <v>9</v>
      </c>
      <c r="V363" s="23" t="n">
        <f aca="false">S363-U363</f>
        <v>1</v>
      </c>
    </row>
    <row r="364" customFormat="false" ht="17.7" hidden="false" customHeight="false" outlineLevel="0" collapsed="false">
      <c r="A364" s="47"/>
      <c r="B364" s="48" t="n">
        <f aca="false">B363+1</f>
        <v>44642</v>
      </c>
      <c r="C364" s="24" t="n">
        <f aca="false">IF(AND(WEEKDAY(B364) &lt;=6,WEEKDAY(B364) &gt;1),1,0)</f>
        <v>1</v>
      </c>
      <c r="D364" s="19" t="n">
        <f aca="false">IF(ISNA(VLOOKUP(B364,$X$9:$AA$56,4,FALSE())),0,1)</f>
        <v>0</v>
      </c>
      <c r="E364" s="24" t="n">
        <f aca="false">C364*(1-D364)</f>
        <v>1</v>
      </c>
      <c r="F364" s="24" t="n">
        <f aca="false">$C$7*E364</f>
        <v>8</v>
      </c>
      <c r="G364" s="37" t="n">
        <v>0</v>
      </c>
      <c r="H364" s="19" t="n">
        <f aca="false">E364*(1-G364)*F364</f>
        <v>8</v>
      </c>
      <c r="I364" s="26" t="n">
        <f aca="false">H364+I363</f>
        <v>1840</v>
      </c>
      <c r="J364" s="37"/>
      <c r="K364" s="26" t="n">
        <f aca="false">H364+J364+K363</f>
        <v>2027</v>
      </c>
      <c r="L364" s="37" t="n">
        <v>0</v>
      </c>
      <c r="M364" s="38"/>
      <c r="N364" s="39" t="n">
        <f aca="false">IF(A364=1,(F364*(1-L364)+M364),H364)</f>
        <v>8</v>
      </c>
      <c r="O364" s="49"/>
      <c r="P364" s="41" t="n">
        <f aca="false">N364+P363</f>
        <v>1937</v>
      </c>
      <c r="Q364" s="39" t="n">
        <f aca="false">K364-P364</f>
        <v>90</v>
      </c>
      <c r="R364" s="42"/>
      <c r="S364" s="50" t="n">
        <f aca="false">G364+S363</f>
        <v>10</v>
      </c>
      <c r="T364" s="23" t="n">
        <f aca="false">IF(A364=1,L364,G364)</f>
        <v>0</v>
      </c>
      <c r="U364" s="24" t="n">
        <f aca="false">T364+U363</f>
        <v>9</v>
      </c>
      <c r="V364" s="23" t="n">
        <f aca="false">S364-U364</f>
        <v>1</v>
      </c>
    </row>
    <row r="365" customFormat="false" ht="17.7" hidden="false" customHeight="false" outlineLevel="0" collapsed="false">
      <c r="A365" s="47"/>
      <c r="B365" s="48" t="n">
        <f aca="false">B364+1</f>
        <v>44643</v>
      </c>
      <c r="C365" s="24" t="n">
        <f aca="false">IF(AND(WEEKDAY(B365) &lt;=6,WEEKDAY(B365) &gt;1),1,0)</f>
        <v>1</v>
      </c>
      <c r="D365" s="19" t="n">
        <f aca="false">IF(ISNA(VLOOKUP(B365,$X$9:$AA$56,4,FALSE())),0,1)</f>
        <v>0</v>
      </c>
      <c r="E365" s="24" t="n">
        <f aca="false">C365*(1-D365)</f>
        <v>1</v>
      </c>
      <c r="F365" s="24" t="n">
        <f aca="false">$C$7*E365</f>
        <v>8</v>
      </c>
      <c r="G365" s="37" t="n">
        <v>0</v>
      </c>
      <c r="H365" s="19" t="n">
        <f aca="false">E365*(1-G365)*F365</f>
        <v>8</v>
      </c>
      <c r="I365" s="26" t="n">
        <f aca="false">H365+I364</f>
        <v>1848</v>
      </c>
      <c r="J365" s="37"/>
      <c r="K365" s="26" t="n">
        <f aca="false">H365+J365+K364</f>
        <v>2035</v>
      </c>
      <c r="L365" s="37" t="n">
        <v>0</v>
      </c>
      <c r="M365" s="38"/>
      <c r="N365" s="39" t="n">
        <f aca="false">IF(A365=1,(F365*(1-L365)+M365),H365)</f>
        <v>8</v>
      </c>
      <c r="O365" s="49"/>
      <c r="P365" s="41" t="n">
        <f aca="false">N365+P364</f>
        <v>1945</v>
      </c>
      <c r="Q365" s="39" t="n">
        <f aca="false">K365-P365</f>
        <v>90</v>
      </c>
      <c r="R365" s="42"/>
      <c r="S365" s="50" t="n">
        <f aca="false">G365+S364</f>
        <v>10</v>
      </c>
      <c r="T365" s="23" t="n">
        <f aca="false">IF(A365=1,L365,G365)</f>
        <v>0</v>
      </c>
      <c r="U365" s="24" t="n">
        <f aca="false">T365+U364</f>
        <v>9</v>
      </c>
      <c r="V365" s="23" t="n">
        <f aca="false">S365-U365</f>
        <v>1</v>
      </c>
    </row>
    <row r="366" customFormat="false" ht="17.7" hidden="false" customHeight="false" outlineLevel="0" collapsed="false">
      <c r="A366" s="47"/>
      <c r="B366" s="48" t="n">
        <f aca="false">B365+1</f>
        <v>44644</v>
      </c>
      <c r="C366" s="24" t="n">
        <f aca="false">IF(AND(WEEKDAY(B366) &lt;=6,WEEKDAY(B366) &gt;1),1,0)</f>
        <v>1</v>
      </c>
      <c r="D366" s="19" t="n">
        <f aca="false">IF(ISNA(VLOOKUP(B366,$X$9:$AA$56,4,FALSE())),0,1)</f>
        <v>0</v>
      </c>
      <c r="E366" s="24" t="n">
        <f aca="false">C366*(1-D366)</f>
        <v>1</v>
      </c>
      <c r="F366" s="24" t="n">
        <f aca="false">$C$7*E366</f>
        <v>8</v>
      </c>
      <c r="G366" s="37" t="n">
        <v>0</v>
      </c>
      <c r="H366" s="19" t="n">
        <f aca="false">E366*(1-G366)*F366</f>
        <v>8</v>
      </c>
      <c r="I366" s="26" t="n">
        <f aca="false">H366+I365</f>
        <v>1856</v>
      </c>
      <c r="J366" s="37"/>
      <c r="K366" s="26" t="n">
        <f aca="false">H366+J366+K365</f>
        <v>2043</v>
      </c>
      <c r="L366" s="37" t="n">
        <v>0</v>
      </c>
      <c r="M366" s="38"/>
      <c r="N366" s="39" t="n">
        <f aca="false">IF(A366=1,(F366*(1-L366)+M366),H366)</f>
        <v>8</v>
      </c>
      <c r="O366" s="49"/>
      <c r="P366" s="41" t="n">
        <f aca="false">N366+P365</f>
        <v>1953</v>
      </c>
      <c r="Q366" s="39" t="n">
        <f aca="false">K366-P366</f>
        <v>90</v>
      </c>
      <c r="R366" s="42"/>
      <c r="S366" s="50" t="n">
        <f aca="false">G366+S365</f>
        <v>10</v>
      </c>
      <c r="T366" s="23" t="n">
        <f aca="false">IF(A366=1,L366,G366)</f>
        <v>0</v>
      </c>
      <c r="U366" s="24" t="n">
        <f aca="false">T366+U365</f>
        <v>9</v>
      </c>
      <c r="V366" s="23" t="n">
        <f aca="false">S366-U366</f>
        <v>1</v>
      </c>
    </row>
    <row r="367" customFormat="false" ht="17.7" hidden="false" customHeight="false" outlineLevel="0" collapsed="false">
      <c r="A367" s="47"/>
      <c r="B367" s="48" t="n">
        <f aca="false">B366+1</f>
        <v>44645</v>
      </c>
      <c r="C367" s="24" t="n">
        <f aca="false">IF(AND(WEEKDAY(B367) &lt;=6,WEEKDAY(B367) &gt;1),1,0)</f>
        <v>1</v>
      </c>
      <c r="D367" s="19" t="n">
        <f aca="false">IF(ISNA(VLOOKUP(B367,$X$9:$AA$56,4,FALSE())),0,1)</f>
        <v>0</v>
      </c>
      <c r="E367" s="24" t="n">
        <f aca="false">C367*(1-D367)</f>
        <v>1</v>
      </c>
      <c r="F367" s="24" t="n">
        <f aca="false">$C$7*E367</f>
        <v>8</v>
      </c>
      <c r="G367" s="37" t="n">
        <v>0</v>
      </c>
      <c r="H367" s="19" t="n">
        <f aca="false">E367*(1-G367)*F367</f>
        <v>8</v>
      </c>
      <c r="I367" s="26" t="n">
        <f aca="false">H367+I366</f>
        <v>1864</v>
      </c>
      <c r="J367" s="37"/>
      <c r="K367" s="26" t="n">
        <f aca="false">H367+J367+K366</f>
        <v>2051</v>
      </c>
      <c r="L367" s="37" t="n">
        <v>0</v>
      </c>
      <c r="M367" s="38"/>
      <c r="N367" s="39" t="n">
        <f aca="false">IF(A367=1,(F367*(1-L367)+M367),H367)</f>
        <v>8</v>
      </c>
      <c r="O367" s="49"/>
      <c r="P367" s="41" t="n">
        <f aca="false">N367+P366</f>
        <v>1961</v>
      </c>
      <c r="Q367" s="39" t="n">
        <f aca="false">K367-P367</f>
        <v>90</v>
      </c>
      <c r="R367" s="42"/>
      <c r="S367" s="50" t="n">
        <f aca="false">G367+S366</f>
        <v>10</v>
      </c>
      <c r="T367" s="23" t="n">
        <f aca="false">IF(A367=1,L367,G367)</f>
        <v>0</v>
      </c>
      <c r="U367" s="24" t="n">
        <f aca="false">T367+U366</f>
        <v>9</v>
      </c>
      <c r="V367" s="23" t="n">
        <f aca="false">S367-U367</f>
        <v>1</v>
      </c>
    </row>
    <row r="368" customFormat="false" ht="17.7" hidden="false" customHeight="false" outlineLevel="0" collapsed="false">
      <c r="A368" s="47"/>
      <c r="B368" s="48" t="n">
        <f aca="false">B367+1</f>
        <v>44646</v>
      </c>
      <c r="C368" s="24" t="n">
        <f aca="false">IF(AND(WEEKDAY(B368) &lt;=6,WEEKDAY(B368) &gt;1),1,0)</f>
        <v>0</v>
      </c>
      <c r="D368" s="19" t="n">
        <f aca="false">IF(ISNA(VLOOKUP(B368,$X$9:$AA$56,4,FALSE())),0,1)</f>
        <v>0</v>
      </c>
      <c r="E368" s="24" t="n">
        <f aca="false">C368*(1-D368)</f>
        <v>0</v>
      </c>
      <c r="F368" s="24" t="n">
        <f aca="false">$C$7*E368</f>
        <v>0</v>
      </c>
      <c r="G368" s="37" t="n">
        <v>0</v>
      </c>
      <c r="H368" s="19" t="n">
        <f aca="false">E368*(1-G368)*F368</f>
        <v>0</v>
      </c>
      <c r="I368" s="26" t="n">
        <f aca="false">H368+I367</f>
        <v>1864</v>
      </c>
      <c r="J368" s="37"/>
      <c r="K368" s="26" t="n">
        <f aca="false">H368+J368+K367</f>
        <v>2051</v>
      </c>
      <c r="L368" s="37" t="n">
        <v>0</v>
      </c>
      <c r="M368" s="38"/>
      <c r="N368" s="39" t="n">
        <f aca="false">IF(A368=1,(F368*(1-L368)+M368),H368)</f>
        <v>0</v>
      </c>
      <c r="O368" s="49"/>
      <c r="P368" s="41" t="n">
        <f aca="false">N368+P367</f>
        <v>1961</v>
      </c>
      <c r="Q368" s="39" t="n">
        <f aca="false">K368-P368</f>
        <v>90</v>
      </c>
      <c r="R368" s="42"/>
      <c r="S368" s="50" t="n">
        <f aca="false">G368+S367</f>
        <v>10</v>
      </c>
      <c r="T368" s="23" t="n">
        <f aca="false">IF(A368=1,L368,G368)</f>
        <v>0</v>
      </c>
      <c r="U368" s="24" t="n">
        <f aca="false">T368+U367</f>
        <v>9</v>
      </c>
      <c r="V368" s="23" t="n">
        <f aca="false">S368-U368</f>
        <v>1</v>
      </c>
    </row>
    <row r="369" customFormat="false" ht="17.7" hidden="false" customHeight="false" outlineLevel="0" collapsed="false">
      <c r="A369" s="47"/>
      <c r="B369" s="48" t="n">
        <f aca="false">B368+1</f>
        <v>44647</v>
      </c>
      <c r="C369" s="24" t="n">
        <f aca="false">IF(AND(WEEKDAY(B369) &lt;=6,WEEKDAY(B369) &gt;1),1,0)</f>
        <v>0</v>
      </c>
      <c r="D369" s="19" t="n">
        <f aca="false">IF(ISNA(VLOOKUP(B369,$X$9:$AA$56,4,FALSE())),0,1)</f>
        <v>0</v>
      </c>
      <c r="E369" s="24" t="n">
        <f aca="false">C369*(1-D369)</f>
        <v>0</v>
      </c>
      <c r="F369" s="24" t="n">
        <f aca="false">$C$7*E369</f>
        <v>0</v>
      </c>
      <c r="G369" s="37" t="n">
        <v>0</v>
      </c>
      <c r="H369" s="19" t="n">
        <f aca="false">E369*(1-G369)*F369</f>
        <v>0</v>
      </c>
      <c r="I369" s="26" t="n">
        <f aca="false">H369+I368</f>
        <v>1864</v>
      </c>
      <c r="J369" s="37"/>
      <c r="K369" s="26" t="n">
        <f aca="false">H369+J369+K368</f>
        <v>2051</v>
      </c>
      <c r="L369" s="37" t="n">
        <v>0</v>
      </c>
      <c r="M369" s="38"/>
      <c r="N369" s="39" t="n">
        <f aca="false">IF(A369=1,(F369*(1-L369)+M369),H369)</f>
        <v>0</v>
      </c>
      <c r="O369" s="49"/>
      <c r="P369" s="41" t="n">
        <f aca="false">N369+P368</f>
        <v>1961</v>
      </c>
      <c r="Q369" s="39" t="n">
        <f aca="false">K369-P369</f>
        <v>90</v>
      </c>
      <c r="R369" s="42"/>
      <c r="S369" s="50" t="n">
        <f aca="false">G369+S368</f>
        <v>10</v>
      </c>
      <c r="T369" s="23" t="n">
        <f aca="false">IF(A369=1,L369,G369)</f>
        <v>0</v>
      </c>
      <c r="U369" s="24" t="n">
        <f aca="false">T369+U368</f>
        <v>9</v>
      </c>
      <c r="V369" s="23" t="n">
        <f aca="false">S369-U369</f>
        <v>1</v>
      </c>
    </row>
    <row r="370" customFormat="false" ht="17.7" hidden="false" customHeight="false" outlineLevel="0" collapsed="false">
      <c r="A370" s="47"/>
      <c r="B370" s="48" t="n">
        <f aca="false">B369+1</f>
        <v>44648</v>
      </c>
      <c r="C370" s="24" t="n">
        <f aca="false">IF(AND(WEEKDAY(B370) &lt;=6,WEEKDAY(B370) &gt;1),1,0)</f>
        <v>1</v>
      </c>
      <c r="D370" s="19" t="n">
        <f aca="false">IF(ISNA(VLOOKUP(B370,$X$9:$AA$56,4,FALSE())),0,1)</f>
        <v>0</v>
      </c>
      <c r="E370" s="24" t="n">
        <f aca="false">C370*(1-D370)</f>
        <v>1</v>
      </c>
      <c r="F370" s="24" t="n">
        <f aca="false">$C$7*E370</f>
        <v>8</v>
      </c>
      <c r="G370" s="37" t="n">
        <v>0</v>
      </c>
      <c r="H370" s="19" t="n">
        <f aca="false">E370*(1-G370)*F370</f>
        <v>8</v>
      </c>
      <c r="I370" s="26" t="n">
        <f aca="false">H370+I369</f>
        <v>1872</v>
      </c>
      <c r="J370" s="37"/>
      <c r="K370" s="26" t="n">
        <f aca="false">H370+J370+K369</f>
        <v>2059</v>
      </c>
      <c r="L370" s="37" t="n">
        <v>0</v>
      </c>
      <c r="M370" s="38"/>
      <c r="N370" s="39" t="n">
        <f aca="false">IF(A370=1,(F370*(1-L370)+M370),H370)</f>
        <v>8</v>
      </c>
      <c r="O370" s="49"/>
      <c r="P370" s="41" t="n">
        <f aca="false">N370+P369</f>
        <v>1969</v>
      </c>
      <c r="Q370" s="39" t="n">
        <f aca="false">K370-P370</f>
        <v>90</v>
      </c>
      <c r="R370" s="42"/>
      <c r="S370" s="50" t="n">
        <f aca="false">G370+S369</f>
        <v>10</v>
      </c>
      <c r="T370" s="23" t="n">
        <f aca="false">IF(A370=1,L370,G370)</f>
        <v>0</v>
      </c>
      <c r="U370" s="24" t="n">
        <f aca="false">T370+U369</f>
        <v>9</v>
      </c>
      <c r="V370" s="23" t="n">
        <f aca="false">S370-U370</f>
        <v>1</v>
      </c>
    </row>
    <row r="371" customFormat="false" ht="17.7" hidden="false" customHeight="false" outlineLevel="0" collapsed="false">
      <c r="A371" s="47"/>
      <c r="B371" s="48" t="n">
        <f aca="false">B370+1</f>
        <v>44649</v>
      </c>
      <c r="C371" s="24" t="n">
        <f aca="false">IF(AND(WEEKDAY(B371) &lt;=6,WEEKDAY(B371) &gt;1),1,0)</f>
        <v>1</v>
      </c>
      <c r="D371" s="19" t="n">
        <f aca="false">IF(ISNA(VLOOKUP(B371,$X$9:$AA$56,4,FALSE())),0,1)</f>
        <v>0</v>
      </c>
      <c r="E371" s="24" t="n">
        <f aca="false">C371*(1-D371)</f>
        <v>1</v>
      </c>
      <c r="F371" s="24" t="n">
        <f aca="false">$C$7*E371</f>
        <v>8</v>
      </c>
      <c r="G371" s="37" t="n">
        <v>0</v>
      </c>
      <c r="H371" s="19" t="n">
        <f aca="false">E371*(1-G371)*F371</f>
        <v>8</v>
      </c>
      <c r="I371" s="26" t="n">
        <f aca="false">H371+I370</f>
        <v>1880</v>
      </c>
      <c r="J371" s="37"/>
      <c r="K371" s="26" t="n">
        <f aca="false">H371+J371+K370</f>
        <v>2067</v>
      </c>
      <c r="L371" s="37" t="n">
        <v>0</v>
      </c>
      <c r="M371" s="38"/>
      <c r="N371" s="39" t="n">
        <f aca="false">IF(A371=1,(F371*(1-L371)+M371),H371)</f>
        <v>8</v>
      </c>
      <c r="O371" s="49"/>
      <c r="P371" s="41" t="n">
        <f aca="false">N371+P370</f>
        <v>1977</v>
      </c>
      <c r="Q371" s="39" t="n">
        <f aca="false">K371-P371</f>
        <v>90</v>
      </c>
      <c r="R371" s="42"/>
      <c r="S371" s="50" t="n">
        <f aca="false">G371+S370</f>
        <v>10</v>
      </c>
      <c r="T371" s="23" t="n">
        <f aca="false">IF(A371=1,L371,G371)</f>
        <v>0</v>
      </c>
      <c r="U371" s="24" t="n">
        <f aca="false">T371+U370</f>
        <v>9</v>
      </c>
      <c r="V371" s="23" t="n">
        <f aca="false">S371-U371</f>
        <v>1</v>
      </c>
    </row>
    <row r="372" customFormat="false" ht="17.7" hidden="false" customHeight="false" outlineLevel="0" collapsed="false">
      <c r="A372" s="47"/>
      <c r="B372" s="48" t="n">
        <f aca="false">B371+1</f>
        <v>44650</v>
      </c>
      <c r="C372" s="24" t="n">
        <f aca="false">IF(AND(WEEKDAY(B372) &lt;=6,WEEKDAY(B372) &gt;1),1,0)</f>
        <v>1</v>
      </c>
      <c r="D372" s="19" t="n">
        <f aca="false">IF(ISNA(VLOOKUP(B372,$X$9:$AA$56,4,FALSE())),0,1)</f>
        <v>0</v>
      </c>
      <c r="E372" s="24" t="n">
        <f aca="false">C372*(1-D372)</f>
        <v>1</v>
      </c>
      <c r="F372" s="24" t="n">
        <f aca="false">$C$7*E372</f>
        <v>8</v>
      </c>
      <c r="G372" s="37" t="n">
        <v>0</v>
      </c>
      <c r="H372" s="19" t="n">
        <f aca="false">E372*(1-G372)*F372</f>
        <v>8</v>
      </c>
      <c r="I372" s="26" t="n">
        <f aca="false">H372+I371</f>
        <v>1888</v>
      </c>
      <c r="J372" s="37"/>
      <c r="K372" s="26" t="n">
        <f aca="false">H372+J372+K371</f>
        <v>2075</v>
      </c>
      <c r="L372" s="37" t="n">
        <v>0</v>
      </c>
      <c r="M372" s="38"/>
      <c r="N372" s="39" t="n">
        <f aca="false">IF(A372=1,(F372*(1-L372)+M372),H372)</f>
        <v>8</v>
      </c>
      <c r="O372" s="49"/>
      <c r="P372" s="41" t="n">
        <f aca="false">N372+P371</f>
        <v>1985</v>
      </c>
      <c r="Q372" s="39" t="n">
        <f aca="false">K372-P372</f>
        <v>90</v>
      </c>
      <c r="R372" s="42"/>
      <c r="S372" s="50" t="n">
        <f aca="false">G372+S371</f>
        <v>10</v>
      </c>
      <c r="T372" s="23" t="n">
        <f aca="false">IF(A372=1,L372,G372)</f>
        <v>0</v>
      </c>
      <c r="U372" s="24" t="n">
        <f aca="false">T372+U371</f>
        <v>9</v>
      </c>
      <c r="V372" s="23" t="n">
        <f aca="false">S372-U372</f>
        <v>1</v>
      </c>
    </row>
    <row r="373" customFormat="false" ht="17.7" hidden="false" customHeight="false" outlineLevel="0" collapsed="false">
      <c r="A373" s="47"/>
      <c r="B373" s="48" t="n">
        <f aca="false">B372+1</f>
        <v>44651</v>
      </c>
      <c r="C373" s="24" t="n">
        <f aca="false">IF(AND(WEEKDAY(B373) &lt;=6,WEEKDAY(B373) &gt;1),1,0)</f>
        <v>1</v>
      </c>
      <c r="D373" s="19" t="n">
        <f aca="false">IF(ISNA(VLOOKUP(B373,$X$9:$AA$56,4,FALSE())),0,1)</f>
        <v>0</v>
      </c>
      <c r="E373" s="24" t="n">
        <f aca="false">C373*(1-D373)</f>
        <v>1</v>
      </c>
      <c r="F373" s="24" t="n">
        <f aca="false">$C$7*E373</f>
        <v>8</v>
      </c>
      <c r="G373" s="37" t="n">
        <v>0</v>
      </c>
      <c r="H373" s="19" t="n">
        <f aca="false">E373*(1-G373)*F373</f>
        <v>8</v>
      </c>
      <c r="I373" s="26" t="n">
        <f aca="false">H373+I372</f>
        <v>1896</v>
      </c>
      <c r="J373" s="54" t="n">
        <f aca="false">($I$374-$H$374)/12</f>
        <v>17</v>
      </c>
      <c r="K373" s="26" t="n">
        <f aca="false">H373+J373+K372</f>
        <v>2100</v>
      </c>
      <c r="L373" s="37" t="n">
        <v>0</v>
      </c>
      <c r="M373" s="38"/>
      <c r="N373" s="39" t="n">
        <f aca="false">IF(A373=1,(F373*(1-L373)+M373),H373)</f>
        <v>8</v>
      </c>
      <c r="O373" s="49"/>
      <c r="P373" s="41" t="n">
        <f aca="false">N373+P372</f>
        <v>1993</v>
      </c>
      <c r="Q373" s="39" t="n">
        <f aca="false">K373-P373</f>
        <v>107</v>
      </c>
      <c r="R373" s="42"/>
      <c r="S373" s="50" t="n">
        <f aca="false">G373+S372</f>
        <v>10</v>
      </c>
      <c r="T373" s="23" t="n">
        <f aca="false">IF(A373=1,L373,G373)</f>
        <v>0</v>
      </c>
      <c r="U373" s="24" t="n">
        <f aca="false">T373+U372</f>
        <v>9</v>
      </c>
      <c r="V373" s="23" t="n">
        <f aca="false">S373-U373</f>
        <v>1</v>
      </c>
    </row>
    <row r="374" customFormat="false" ht="16.3" hidden="false" customHeight="false" outlineLevel="0" collapsed="false">
      <c r="A374" s="7" t="s">
        <v>98</v>
      </c>
      <c r="B374" s="59" t="n">
        <f aca="false">COUNTA(B9:B373)</f>
        <v>365</v>
      </c>
      <c r="E374" s="6" t="n">
        <f aca="false">SUM(E9:E373)</f>
        <v>247</v>
      </c>
      <c r="F374" s="6" t="n">
        <f aca="false">SUM(F9:F373)</f>
        <v>1976</v>
      </c>
      <c r="H374" s="6" t="n">
        <f aca="false">SUM(H9:H373)</f>
        <v>1896</v>
      </c>
      <c r="I374" s="60" t="n">
        <f aca="false">$I$3</f>
        <v>2100</v>
      </c>
      <c r="J374" s="7" t="s">
        <v>98</v>
      </c>
      <c r="K374" s="7" t="s">
        <v>98</v>
      </c>
      <c r="L374" s="6" t="n">
        <f aca="false">SUM(L9:L373)</f>
        <v>1</v>
      </c>
      <c r="M374" s="61" t="n">
        <f aca="false">SUM(M9:M373)</f>
        <v>89</v>
      </c>
      <c r="N374" s="7" t="s">
        <v>98</v>
      </c>
      <c r="O374" s="9"/>
      <c r="P374" s="7" t="s">
        <v>98</v>
      </c>
      <c r="Q374" s="7" t="s">
        <v>98</v>
      </c>
      <c r="R374" s="7" t="s">
        <v>98</v>
      </c>
      <c r="S374" s="7" t="s">
        <v>98</v>
      </c>
      <c r="T374" s="7" t="s">
        <v>98</v>
      </c>
      <c r="U374" s="7" t="s">
        <v>98</v>
      </c>
      <c r="V374" s="7" t="s">
        <v>98</v>
      </c>
    </row>
    <row r="375" customFormat="false" ht="13.8" hidden="false" customHeight="false" outlineLevel="0" collapsed="false">
      <c r="R375" s="11"/>
      <c r="S375" s="11"/>
      <c r="T375" s="11"/>
      <c r="V375" s="11"/>
    </row>
    <row r="376" customFormat="false" ht="13.8" hidden="false" customHeight="false" outlineLevel="0" collapsed="false">
      <c r="R376" s="11"/>
      <c r="S376" s="11"/>
      <c r="T376" s="11"/>
      <c r="V376" s="11"/>
    </row>
    <row r="377" customFormat="false" ht="13.8" hidden="false" customHeight="false" outlineLevel="0" collapsed="false">
      <c r="R377" s="11"/>
      <c r="S377" s="11"/>
      <c r="T377" s="11"/>
      <c r="V377" s="11"/>
    </row>
    <row r="378" customFormat="false" ht="13.8" hidden="false" customHeight="false" outlineLevel="0" collapsed="false">
      <c r="R378" s="11"/>
      <c r="S378" s="11"/>
      <c r="T378" s="11"/>
      <c r="V378" s="11"/>
    </row>
    <row r="379" customFormat="false" ht="13.8" hidden="false" customHeight="false" outlineLevel="0" collapsed="false">
      <c r="R379" s="11"/>
      <c r="S379" s="11"/>
      <c r="T379" s="11"/>
      <c r="V379" s="11"/>
    </row>
    <row r="380" customFormat="false" ht="13.8" hidden="false" customHeight="false" outlineLevel="0" collapsed="false">
      <c r="R380" s="11"/>
      <c r="S380" s="11"/>
      <c r="T380" s="11"/>
      <c r="V380" s="11"/>
    </row>
    <row r="381" customFormat="false" ht="13.8" hidden="false" customHeight="false" outlineLevel="0" collapsed="false">
      <c r="R381" s="11"/>
      <c r="S381" s="11"/>
      <c r="T381" s="11"/>
      <c r="V381" s="11"/>
    </row>
    <row r="382" customFormat="false" ht="13.8" hidden="false" customHeight="false" outlineLevel="0" collapsed="false">
      <c r="R382" s="11"/>
      <c r="S382" s="11"/>
      <c r="T382" s="11"/>
      <c r="V382" s="11"/>
    </row>
    <row r="383" customFormat="false" ht="13.8" hidden="false" customHeight="false" outlineLevel="0" collapsed="false">
      <c r="R383" s="11"/>
      <c r="S383" s="11"/>
      <c r="T383" s="11"/>
      <c r="V383" s="11"/>
    </row>
    <row r="384" customFormat="false" ht="13.8" hidden="false" customHeight="false" outlineLevel="0" collapsed="false">
      <c r="R384" s="11"/>
      <c r="S384" s="11"/>
      <c r="T384" s="11"/>
      <c r="V384" s="11"/>
    </row>
    <row r="385" customFormat="false" ht="13.8" hidden="false" customHeight="false" outlineLevel="0" collapsed="false">
      <c r="R385" s="11"/>
      <c r="S385" s="11"/>
      <c r="T385" s="11"/>
      <c r="V385" s="11"/>
    </row>
    <row r="386" customFormat="false" ht="13.8" hidden="false" customHeight="false" outlineLevel="0" collapsed="false">
      <c r="R386" s="11"/>
      <c r="S386" s="11"/>
      <c r="T386" s="11"/>
      <c r="V386" s="11"/>
    </row>
    <row r="387" customFormat="false" ht="13.8" hidden="false" customHeight="false" outlineLevel="0" collapsed="false">
      <c r="R387" s="11"/>
      <c r="S387" s="11"/>
      <c r="T387" s="11"/>
      <c r="V387" s="11"/>
    </row>
    <row r="388" customFormat="false" ht="13.8" hidden="false" customHeight="false" outlineLevel="0" collapsed="false">
      <c r="R388" s="11"/>
      <c r="S388" s="11"/>
      <c r="T388" s="11"/>
      <c r="V388" s="11"/>
    </row>
    <row r="389" customFormat="false" ht="13.8" hidden="false" customHeight="false" outlineLevel="0" collapsed="false">
      <c r="R389" s="11"/>
      <c r="S389" s="11"/>
      <c r="T389" s="11"/>
      <c r="V389" s="11"/>
    </row>
    <row r="390" customFormat="false" ht="13.8" hidden="false" customHeight="false" outlineLevel="0" collapsed="false">
      <c r="R390" s="11"/>
      <c r="S390" s="11"/>
      <c r="T390" s="11"/>
      <c r="V390" s="11"/>
    </row>
    <row r="391" customFormat="false" ht="13.8" hidden="false" customHeight="false" outlineLevel="0" collapsed="false">
      <c r="R391" s="11"/>
      <c r="S391" s="11"/>
      <c r="T391" s="11"/>
      <c r="V391" s="11"/>
    </row>
    <row r="392" customFormat="false" ht="13.8" hidden="false" customHeight="false" outlineLevel="0" collapsed="false">
      <c r="R392" s="11"/>
      <c r="S392" s="11"/>
      <c r="T392" s="11"/>
      <c r="V392" s="11"/>
    </row>
    <row r="393" customFormat="false" ht="13.8" hidden="false" customHeight="false" outlineLevel="0" collapsed="false">
      <c r="R393" s="11"/>
      <c r="S393" s="11"/>
      <c r="T393" s="11"/>
      <c r="V393" s="11"/>
    </row>
    <row r="394" customFormat="false" ht="13.8" hidden="false" customHeight="false" outlineLevel="0" collapsed="false">
      <c r="R394" s="11"/>
      <c r="S394" s="11"/>
      <c r="T394" s="11"/>
      <c r="V394" s="11"/>
    </row>
    <row r="395" customFormat="false" ht="13.8" hidden="false" customHeight="false" outlineLevel="0" collapsed="false">
      <c r="R395" s="11"/>
      <c r="S395" s="11"/>
      <c r="T395" s="11"/>
      <c r="V395" s="11"/>
    </row>
    <row r="396" customFormat="false" ht="13.8" hidden="false" customHeight="false" outlineLevel="0" collapsed="false">
      <c r="R396" s="11"/>
      <c r="S396" s="11"/>
      <c r="T396" s="11"/>
      <c r="V396" s="11"/>
    </row>
    <row r="397" customFormat="false" ht="13.8" hidden="false" customHeight="false" outlineLevel="0" collapsed="false">
      <c r="R397" s="11"/>
      <c r="S397" s="11"/>
      <c r="T397" s="11"/>
      <c r="V397" s="11"/>
    </row>
    <row r="398" customFormat="false" ht="13.8" hidden="false" customHeight="false" outlineLevel="0" collapsed="false">
      <c r="R398" s="11"/>
      <c r="S398" s="11"/>
      <c r="T398" s="11"/>
      <c r="V398" s="11"/>
    </row>
    <row r="399" customFormat="false" ht="13.8" hidden="false" customHeight="false" outlineLevel="0" collapsed="false">
      <c r="R399" s="11"/>
      <c r="S399" s="11"/>
      <c r="T399" s="11"/>
      <c r="V399" s="11"/>
    </row>
    <row r="400" customFormat="false" ht="13.8" hidden="false" customHeight="false" outlineLevel="0" collapsed="false">
      <c r="R400" s="11"/>
      <c r="S400" s="11"/>
      <c r="T400" s="11"/>
      <c r="V400" s="11"/>
    </row>
    <row r="401" customFormat="false" ht="13.8" hidden="false" customHeight="false" outlineLevel="0" collapsed="false">
      <c r="R401" s="11"/>
      <c r="S401" s="11"/>
      <c r="T401" s="11"/>
      <c r="V401" s="11"/>
    </row>
    <row r="402" customFormat="false" ht="13.8" hidden="false" customHeight="false" outlineLevel="0" collapsed="false">
      <c r="R402" s="11"/>
      <c r="S402" s="11"/>
      <c r="T402" s="11"/>
      <c r="V402" s="11"/>
    </row>
    <row r="403" customFormat="false" ht="13.8" hidden="false" customHeight="false" outlineLevel="0" collapsed="false">
      <c r="R403" s="11"/>
      <c r="S403" s="11"/>
      <c r="T403" s="11"/>
      <c r="V403" s="11"/>
    </row>
    <row r="404" customFormat="false" ht="13.8" hidden="false" customHeight="false" outlineLevel="0" collapsed="false">
      <c r="R404" s="11"/>
      <c r="S404" s="11"/>
      <c r="T404" s="11"/>
      <c r="V404" s="11"/>
    </row>
    <row r="405" customFormat="false" ht="13.8" hidden="false" customHeight="false" outlineLevel="0" collapsed="false">
      <c r="R405" s="11"/>
      <c r="S405" s="11"/>
      <c r="T405" s="11"/>
      <c r="V405" s="11"/>
    </row>
    <row r="406" customFormat="false" ht="13.8" hidden="false" customHeight="false" outlineLevel="0" collapsed="false">
      <c r="R406" s="11"/>
      <c r="S406" s="11"/>
      <c r="T406" s="11"/>
      <c r="V406" s="11"/>
    </row>
    <row r="407" customFormat="false" ht="13.8" hidden="false" customHeight="false" outlineLevel="0" collapsed="false">
      <c r="R407" s="11"/>
      <c r="S407" s="11"/>
      <c r="T407" s="11"/>
      <c r="V407" s="11"/>
    </row>
    <row r="408" customFormat="false" ht="13.8" hidden="false" customHeight="false" outlineLevel="0" collapsed="false">
      <c r="R408" s="11"/>
      <c r="S408" s="11"/>
      <c r="T408" s="11"/>
      <c r="V408" s="11"/>
    </row>
    <row r="409" customFormat="false" ht="13.8" hidden="false" customHeight="false" outlineLevel="0" collapsed="false">
      <c r="R409" s="11"/>
      <c r="S409" s="11"/>
      <c r="T409" s="11"/>
      <c r="V409" s="11"/>
    </row>
    <row r="410" customFormat="false" ht="13.8" hidden="false" customHeight="false" outlineLevel="0" collapsed="false">
      <c r="R410" s="11"/>
      <c r="S410" s="11"/>
      <c r="T410" s="11"/>
      <c r="V410" s="11"/>
    </row>
    <row r="411" customFormat="false" ht="13.8" hidden="false" customHeight="false" outlineLevel="0" collapsed="false">
      <c r="R411" s="11"/>
      <c r="S411" s="11"/>
      <c r="T411" s="11"/>
      <c r="V411" s="11"/>
    </row>
    <row r="412" customFormat="false" ht="13.8" hidden="false" customHeight="false" outlineLevel="0" collapsed="false">
      <c r="R412" s="11"/>
      <c r="S412" s="11"/>
      <c r="T412" s="11"/>
      <c r="V412" s="11"/>
    </row>
    <row r="413" customFormat="false" ht="13.8" hidden="false" customHeight="false" outlineLevel="0" collapsed="false">
      <c r="R413" s="11"/>
      <c r="S413" s="11"/>
      <c r="T413" s="11"/>
      <c r="V413" s="11"/>
    </row>
    <row r="414" customFormat="false" ht="13.8" hidden="false" customHeight="false" outlineLevel="0" collapsed="false">
      <c r="R414" s="11"/>
      <c r="S414" s="11"/>
      <c r="T414" s="11"/>
      <c r="V414" s="11"/>
    </row>
    <row r="415" customFormat="false" ht="13.8" hidden="false" customHeight="false" outlineLevel="0" collapsed="false">
      <c r="R415" s="11"/>
      <c r="S415" s="11"/>
      <c r="T415" s="11"/>
      <c r="V415" s="11"/>
    </row>
    <row r="416" customFormat="false" ht="13.8" hidden="false" customHeight="false" outlineLevel="0" collapsed="false">
      <c r="R416" s="11"/>
      <c r="S416" s="11"/>
      <c r="T416" s="11"/>
      <c r="V416" s="11"/>
    </row>
    <row r="417" customFormat="false" ht="13.8" hidden="false" customHeight="false" outlineLevel="0" collapsed="false">
      <c r="R417" s="11"/>
      <c r="S417" s="11"/>
      <c r="T417" s="11"/>
      <c r="V417" s="11"/>
    </row>
    <row r="418" customFormat="false" ht="13.8" hidden="false" customHeight="false" outlineLevel="0" collapsed="false">
      <c r="R418" s="11"/>
      <c r="S418" s="11"/>
      <c r="T418" s="11"/>
      <c r="V418" s="11"/>
    </row>
    <row r="419" customFormat="false" ht="13.8" hidden="false" customHeight="false" outlineLevel="0" collapsed="false">
      <c r="R419" s="11"/>
      <c r="S419" s="11"/>
      <c r="T419" s="11"/>
      <c r="V419" s="11"/>
    </row>
    <row r="420" customFormat="false" ht="13.8" hidden="false" customHeight="false" outlineLevel="0" collapsed="false">
      <c r="R420" s="11"/>
      <c r="S420" s="11"/>
      <c r="T420" s="11"/>
      <c r="V420" s="11"/>
    </row>
    <row r="421" customFormat="false" ht="13.8" hidden="false" customHeight="false" outlineLevel="0" collapsed="false">
      <c r="R421" s="11"/>
      <c r="S421" s="11"/>
      <c r="T421" s="11"/>
      <c r="V421" s="11"/>
    </row>
    <row r="422" customFormat="false" ht="13.8" hidden="false" customHeight="false" outlineLevel="0" collapsed="false">
      <c r="R422" s="11"/>
      <c r="S422" s="11"/>
      <c r="T422" s="11"/>
      <c r="V422" s="11"/>
    </row>
    <row r="423" customFormat="false" ht="13.8" hidden="false" customHeight="false" outlineLevel="0" collapsed="false">
      <c r="R423" s="11"/>
      <c r="S423" s="11"/>
      <c r="T423" s="11"/>
      <c r="V423" s="11"/>
    </row>
    <row r="424" customFormat="false" ht="13.8" hidden="false" customHeight="false" outlineLevel="0" collapsed="false">
      <c r="R424" s="11"/>
      <c r="S424" s="11"/>
      <c r="T424" s="11"/>
      <c r="V424" s="11"/>
    </row>
    <row r="425" customFormat="false" ht="13.8" hidden="false" customHeight="false" outlineLevel="0" collapsed="false">
      <c r="R425" s="11"/>
      <c r="S425" s="11"/>
      <c r="T425" s="11"/>
      <c r="V425" s="11"/>
    </row>
    <row r="426" customFormat="false" ht="13.8" hidden="false" customHeight="false" outlineLevel="0" collapsed="false">
      <c r="R426" s="11"/>
      <c r="S426" s="11"/>
      <c r="T426" s="11"/>
      <c r="V426" s="11"/>
    </row>
    <row r="427" customFormat="false" ht="13.8" hidden="false" customHeight="false" outlineLevel="0" collapsed="false">
      <c r="R427" s="11"/>
      <c r="S427" s="11"/>
      <c r="T427" s="11"/>
      <c r="V427" s="11"/>
    </row>
    <row r="428" customFormat="false" ht="13.8" hidden="false" customHeight="false" outlineLevel="0" collapsed="false">
      <c r="R428" s="11"/>
      <c r="S428" s="11"/>
      <c r="T428" s="11"/>
      <c r="V428" s="11"/>
    </row>
    <row r="429" customFormat="false" ht="13.8" hidden="false" customHeight="false" outlineLevel="0" collapsed="false">
      <c r="R429" s="11"/>
      <c r="S429" s="11"/>
      <c r="T429" s="11"/>
      <c r="V429" s="11"/>
    </row>
    <row r="430" customFormat="false" ht="13.8" hidden="false" customHeight="false" outlineLevel="0" collapsed="false">
      <c r="R430" s="11"/>
      <c r="S430" s="11"/>
      <c r="T430" s="11"/>
      <c r="V430" s="11"/>
    </row>
    <row r="431" customFormat="false" ht="13.8" hidden="false" customHeight="false" outlineLevel="0" collapsed="false">
      <c r="R431" s="11"/>
      <c r="S431" s="11"/>
      <c r="T431" s="11"/>
      <c r="V431" s="11"/>
    </row>
    <row r="432" customFormat="false" ht="13.8" hidden="false" customHeight="false" outlineLevel="0" collapsed="false">
      <c r="R432" s="11"/>
      <c r="S432" s="11"/>
      <c r="T432" s="11"/>
      <c r="V432" s="11"/>
    </row>
    <row r="433" customFormat="false" ht="13.8" hidden="false" customHeight="false" outlineLevel="0" collapsed="false">
      <c r="R433" s="11"/>
      <c r="S433" s="11"/>
      <c r="T433" s="11"/>
      <c r="V433" s="11"/>
    </row>
    <row r="434" customFormat="false" ht="13.8" hidden="false" customHeight="false" outlineLevel="0" collapsed="false">
      <c r="R434" s="11"/>
      <c r="S434" s="11"/>
      <c r="T434" s="11"/>
      <c r="V434" s="11"/>
    </row>
    <row r="435" customFormat="false" ht="13.8" hidden="false" customHeight="false" outlineLevel="0" collapsed="false">
      <c r="R435" s="11"/>
      <c r="S435" s="11"/>
      <c r="T435" s="11"/>
      <c r="V435" s="11"/>
    </row>
    <row r="436" customFormat="false" ht="13.8" hidden="false" customHeight="false" outlineLevel="0" collapsed="false">
      <c r="R436" s="11"/>
      <c r="S436" s="11"/>
      <c r="T436" s="11"/>
      <c r="V436" s="11"/>
    </row>
    <row r="437" customFormat="false" ht="13.8" hidden="false" customHeight="false" outlineLevel="0" collapsed="false">
      <c r="R437" s="11"/>
      <c r="S437" s="11"/>
      <c r="T437" s="11"/>
      <c r="V437" s="11"/>
    </row>
    <row r="438" customFormat="false" ht="13.8" hidden="false" customHeight="false" outlineLevel="0" collapsed="false">
      <c r="R438" s="11"/>
      <c r="S438" s="11"/>
      <c r="T438" s="11"/>
      <c r="V438" s="11"/>
    </row>
    <row r="439" customFormat="false" ht="13.8" hidden="false" customHeight="false" outlineLevel="0" collapsed="false">
      <c r="R439" s="11"/>
      <c r="S439" s="11"/>
      <c r="T439" s="11"/>
      <c r="V439" s="11"/>
    </row>
    <row r="440" customFormat="false" ht="13.8" hidden="false" customHeight="false" outlineLevel="0" collapsed="false">
      <c r="R440" s="11"/>
      <c r="S440" s="11"/>
      <c r="T440" s="11"/>
      <c r="V440" s="11"/>
    </row>
    <row r="441" customFormat="false" ht="13.8" hidden="false" customHeight="false" outlineLevel="0" collapsed="false">
      <c r="R441" s="11"/>
      <c r="S441" s="11"/>
      <c r="T441" s="11"/>
      <c r="V441" s="11"/>
    </row>
    <row r="442" customFormat="false" ht="13.8" hidden="false" customHeight="false" outlineLevel="0" collapsed="false">
      <c r="R442" s="11"/>
      <c r="S442" s="11"/>
      <c r="T442" s="11"/>
      <c r="V442" s="11"/>
    </row>
    <row r="443" customFormat="false" ht="13.8" hidden="false" customHeight="false" outlineLevel="0" collapsed="false">
      <c r="R443" s="11"/>
      <c r="S443" s="11"/>
      <c r="T443" s="11"/>
      <c r="V443" s="11"/>
    </row>
    <row r="444" customFormat="false" ht="13.8" hidden="false" customHeight="false" outlineLevel="0" collapsed="false">
      <c r="R444" s="11"/>
      <c r="S444" s="11"/>
      <c r="T444" s="11"/>
      <c r="V444" s="11"/>
    </row>
    <row r="445" customFormat="false" ht="13.8" hidden="false" customHeight="false" outlineLevel="0" collapsed="false">
      <c r="R445" s="11"/>
      <c r="S445" s="11"/>
      <c r="T445" s="11"/>
      <c r="V445" s="11"/>
    </row>
    <row r="446" customFormat="false" ht="13.8" hidden="false" customHeight="false" outlineLevel="0" collapsed="false">
      <c r="R446" s="11"/>
      <c r="S446" s="11"/>
      <c r="T446" s="11"/>
      <c r="V446" s="11"/>
    </row>
    <row r="447" customFormat="false" ht="13.8" hidden="false" customHeight="false" outlineLevel="0" collapsed="false">
      <c r="R447" s="11"/>
      <c r="S447" s="11"/>
      <c r="T447" s="11"/>
      <c r="V447" s="11"/>
    </row>
    <row r="448" customFormat="false" ht="13.8" hidden="false" customHeight="false" outlineLevel="0" collapsed="false">
      <c r="R448" s="11"/>
      <c r="S448" s="11"/>
      <c r="T448" s="11"/>
      <c r="V448" s="11"/>
    </row>
    <row r="449" customFormat="false" ht="13.8" hidden="false" customHeight="false" outlineLevel="0" collapsed="false">
      <c r="R449" s="11"/>
      <c r="S449" s="11"/>
      <c r="T449" s="11"/>
      <c r="V449" s="11"/>
    </row>
    <row r="450" customFormat="false" ht="13.8" hidden="false" customHeight="false" outlineLevel="0" collapsed="false">
      <c r="R450" s="11"/>
      <c r="S450" s="11"/>
      <c r="T450" s="11"/>
      <c r="V450" s="11"/>
    </row>
    <row r="451" customFormat="false" ht="13.8" hidden="false" customHeight="false" outlineLevel="0" collapsed="false">
      <c r="R451" s="11"/>
      <c r="S451" s="11"/>
      <c r="T451" s="11"/>
      <c r="V451" s="11"/>
    </row>
    <row r="452" customFormat="false" ht="13.8" hidden="false" customHeight="false" outlineLevel="0" collapsed="false">
      <c r="R452" s="11"/>
      <c r="S452" s="11"/>
      <c r="T452" s="11"/>
      <c r="V452" s="11"/>
    </row>
    <row r="453" customFormat="false" ht="13.8" hidden="false" customHeight="false" outlineLevel="0" collapsed="false">
      <c r="R453" s="11"/>
      <c r="S453" s="11"/>
      <c r="T453" s="11"/>
      <c r="V453" s="11"/>
    </row>
    <row r="454" customFormat="false" ht="13.8" hidden="false" customHeight="false" outlineLevel="0" collapsed="false">
      <c r="R454" s="11"/>
      <c r="S454" s="11"/>
      <c r="T454" s="11"/>
      <c r="V454" s="11"/>
    </row>
    <row r="455" customFormat="false" ht="13.8" hidden="false" customHeight="false" outlineLevel="0" collapsed="false">
      <c r="R455" s="11"/>
      <c r="S455" s="11"/>
      <c r="T455" s="11"/>
      <c r="V455" s="11"/>
    </row>
    <row r="456" customFormat="false" ht="13.8" hidden="false" customHeight="false" outlineLevel="0" collapsed="false">
      <c r="R456" s="11"/>
      <c r="S456" s="11"/>
      <c r="T456" s="11"/>
      <c r="V456" s="11"/>
    </row>
    <row r="457" customFormat="false" ht="13.8" hidden="false" customHeight="false" outlineLevel="0" collapsed="false">
      <c r="R457" s="11"/>
      <c r="S457" s="11"/>
      <c r="T457" s="11"/>
      <c r="V457" s="11"/>
    </row>
    <row r="458" customFormat="false" ht="13.8" hidden="false" customHeight="false" outlineLevel="0" collapsed="false">
      <c r="R458" s="11"/>
      <c r="S458" s="11"/>
      <c r="T458" s="11"/>
      <c r="V458" s="11"/>
    </row>
    <row r="459" customFormat="false" ht="13.8" hidden="false" customHeight="false" outlineLevel="0" collapsed="false">
      <c r="R459" s="11"/>
      <c r="S459" s="11"/>
      <c r="T459" s="11"/>
      <c r="V459" s="11"/>
    </row>
    <row r="460" customFormat="false" ht="13.8" hidden="false" customHeight="false" outlineLevel="0" collapsed="false">
      <c r="R460" s="11"/>
      <c r="S460" s="11"/>
      <c r="T460" s="11"/>
      <c r="V460" s="11"/>
    </row>
    <row r="461" customFormat="false" ht="13.8" hidden="false" customHeight="false" outlineLevel="0" collapsed="false">
      <c r="R461" s="11"/>
      <c r="S461" s="11"/>
      <c r="T461" s="11"/>
      <c r="V461" s="11"/>
    </row>
    <row r="462" customFormat="false" ht="13.8" hidden="false" customHeight="false" outlineLevel="0" collapsed="false">
      <c r="R462" s="11"/>
      <c r="S462" s="11"/>
      <c r="T462" s="11"/>
      <c r="V462" s="11"/>
    </row>
    <row r="463" customFormat="false" ht="13.8" hidden="false" customHeight="false" outlineLevel="0" collapsed="false">
      <c r="R463" s="11"/>
      <c r="S463" s="11"/>
      <c r="T463" s="11"/>
      <c r="V463" s="11"/>
    </row>
    <row r="464" customFormat="false" ht="13.8" hidden="false" customHeight="false" outlineLevel="0" collapsed="false">
      <c r="R464" s="11"/>
      <c r="S464" s="11"/>
      <c r="T464" s="11"/>
      <c r="V464" s="11"/>
    </row>
    <row r="465" customFormat="false" ht="13.8" hidden="false" customHeight="false" outlineLevel="0" collapsed="false">
      <c r="R465" s="11"/>
      <c r="S465" s="11"/>
      <c r="T465" s="11"/>
      <c r="V465" s="11"/>
    </row>
    <row r="466" customFormat="false" ht="13.8" hidden="false" customHeight="false" outlineLevel="0" collapsed="false">
      <c r="R466" s="11"/>
      <c r="S466" s="11"/>
      <c r="T466" s="11"/>
      <c r="V466" s="11"/>
    </row>
    <row r="467" customFormat="false" ht="13.8" hidden="false" customHeight="false" outlineLevel="0" collapsed="false">
      <c r="R467" s="11"/>
      <c r="S467" s="11"/>
      <c r="T467" s="11"/>
      <c r="V467" s="11"/>
    </row>
    <row r="468" customFormat="false" ht="13.8" hidden="false" customHeight="false" outlineLevel="0" collapsed="false">
      <c r="R468" s="11"/>
      <c r="S468" s="11"/>
      <c r="T468" s="11"/>
      <c r="V468" s="11"/>
    </row>
    <row r="469" customFormat="false" ht="13.8" hidden="false" customHeight="false" outlineLevel="0" collapsed="false">
      <c r="R469" s="11"/>
      <c r="S469" s="11"/>
      <c r="T469" s="11"/>
      <c r="V469" s="11"/>
    </row>
    <row r="470" customFormat="false" ht="13.8" hidden="false" customHeight="false" outlineLevel="0" collapsed="false">
      <c r="R470" s="11"/>
      <c r="S470" s="11"/>
      <c r="T470" s="11"/>
      <c r="V470" s="11"/>
    </row>
    <row r="471" customFormat="false" ht="13.8" hidden="false" customHeight="false" outlineLevel="0" collapsed="false">
      <c r="R471" s="11"/>
      <c r="S471" s="11"/>
      <c r="T471" s="11"/>
      <c r="V471" s="11"/>
    </row>
    <row r="472" customFormat="false" ht="13.8" hidden="false" customHeight="false" outlineLevel="0" collapsed="false">
      <c r="R472" s="11"/>
      <c r="S472" s="11"/>
      <c r="T472" s="11"/>
      <c r="V472" s="11"/>
    </row>
    <row r="473" customFormat="false" ht="13.8" hidden="false" customHeight="false" outlineLevel="0" collapsed="false">
      <c r="R473" s="11"/>
      <c r="S473" s="11"/>
      <c r="T473" s="11"/>
      <c r="V473" s="11"/>
    </row>
    <row r="474" customFormat="false" ht="13.8" hidden="false" customHeight="false" outlineLevel="0" collapsed="false">
      <c r="R474" s="11"/>
      <c r="S474" s="11"/>
      <c r="T474" s="11"/>
      <c r="V474" s="11"/>
    </row>
    <row r="475" customFormat="false" ht="13.8" hidden="false" customHeight="false" outlineLevel="0" collapsed="false">
      <c r="R475" s="11"/>
      <c r="S475" s="11"/>
      <c r="T475" s="11"/>
      <c r="V475" s="11"/>
    </row>
    <row r="476" customFormat="false" ht="13.8" hidden="false" customHeight="false" outlineLevel="0" collapsed="false">
      <c r="R476" s="11"/>
      <c r="S476" s="11"/>
      <c r="T476" s="11"/>
      <c r="V476" s="11"/>
    </row>
    <row r="477" customFormat="false" ht="13.8" hidden="false" customHeight="false" outlineLevel="0" collapsed="false">
      <c r="R477" s="11"/>
      <c r="S477" s="11"/>
      <c r="T477" s="11"/>
      <c r="V477" s="11"/>
    </row>
    <row r="478" customFormat="false" ht="13.8" hidden="false" customHeight="false" outlineLevel="0" collapsed="false">
      <c r="R478" s="11"/>
      <c r="S478" s="11"/>
      <c r="T478" s="11"/>
      <c r="V478" s="11"/>
    </row>
    <row r="479" customFormat="false" ht="13.8" hidden="false" customHeight="false" outlineLevel="0" collapsed="false">
      <c r="R479" s="11"/>
      <c r="S479" s="11"/>
      <c r="T479" s="11"/>
      <c r="V479" s="11"/>
    </row>
    <row r="480" customFormat="false" ht="13.8" hidden="false" customHeight="false" outlineLevel="0" collapsed="false">
      <c r="R480" s="11"/>
      <c r="S480" s="11"/>
      <c r="T480" s="11"/>
      <c r="V480" s="11"/>
    </row>
    <row r="481" customFormat="false" ht="13.8" hidden="false" customHeight="false" outlineLevel="0" collapsed="false">
      <c r="R481" s="11"/>
      <c r="S481" s="11"/>
      <c r="T481" s="11"/>
      <c r="V481" s="11"/>
    </row>
    <row r="482" customFormat="false" ht="13.8" hidden="false" customHeight="false" outlineLevel="0" collapsed="false">
      <c r="R482" s="11"/>
      <c r="S482" s="11"/>
      <c r="T482" s="11"/>
      <c r="V482" s="11"/>
    </row>
    <row r="483" customFormat="false" ht="13.8" hidden="false" customHeight="false" outlineLevel="0" collapsed="false">
      <c r="R483" s="11"/>
      <c r="S483" s="11"/>
      <c r="T483" s="11"/>
      <c r="V483" s="11"/>
    </row>
    <row r="484" customFormat="false" ht="13.8" hidden="false" customHeight="false" outlineLevel="0" collapsed="false">
      <c r="R484" s="11"/>
      <c r="S484" s="11"/>
      <c r="T484" s="11"/>
      <c r="V484" s="11"/>
    </row>
    <row r="485" customFormat="false" ht="13.8" hidden="false" customHeight="false" outlineLevel="0" collapsed="false">
      <c r="R485" s="11"/>
      <c r="S485" s="11"/>
      <c r="T485" s="11"/>
      <c r="V485" s="11"/>
    </row>
    <row r="486" customFormat="false" ht="13.8" hidden="false" customHeight="false" outlineLevel="0" collapsed="false">
      <c r="R486" s="11"/>
      <c r="S486" s="11"/>
      <c r="T486" s="11"/>
      <c r="V486" s="11"/>
    </row>
    <row r="487" customFormat="false" ht="13.8" hidden="false" customHeight="false" outlineLevel="0" collapsed="false">
      <c r="R487" s="11"/>
      <c r="S487" s="11"/>
      <c r="T487" s="11"/>
      <c r="V487" s="11"/>
    </row>
    <row r="488" customFormat="false" ht="13.8" hidden="false" customHeight="false" outlineLevel="0" collapsed="false">
      <c r="R488" s="11"/>
      <c r="S488" s="11"/>
      <c r="T488" s="11"/>
      <c r="V488" s="11"/>
    </row>
    <row r="489" customFormat="false" ht="13.8" hidden="false" customHeight="false" outlineLevel="0" collapsed="false">
      <c r="R489" s="11"/>
      <c r="S489" s="11"/>
      <c r="T489" s="11"/>
      <c r="V489" s="11"/>
    </row>
    <row r="490" customFormat="false" ht="13.8" hidden="false" customHeight="false" outlineLevel="0" collapsed="false">
      <c r="R490" s="11"/>
      <c r="S490" s="11"/>
      <c r="T490" s="11"/>
      <c r="V490" s="11"/>
    </row>
    <row r="491" customFormat="false" ht="13.8" hidden="false" customHeight="false" outlineLevel="0" collapsed="false">
      <c r="R491" s="11"/>
      <c r="S491" s="11"/>
      <c r="T491" s="11"/>
      <c r="V491" s="11"/>
    </row>
    <row r="492" customFormat="false" ht="13.8" hidden="false" customHeight="false" outlineLevel="0" collapsed="false">
      <c r="R492" s="11"/>
      <c r="S492" s="11"/>
      <c r="T492" s="11"/>
      <c r="V492" s="11"/>
    </row>
    <row r="493" customFormat="false" ht="13.8" hidden="false" customHeight="false" outlineLevel="0" collapsed="false">
      <c r="R493" s="11"/>
      <c r="S493" s="11"/>
      <c r="T493" s="11"/>
      <c r="V493" s="11"/>
    </row>
    <row r="494" customFormat="false" ht="13.8" hidden="false" customHeight="false" outlineLevel="0" collapsed="false">
      <c r="R494" s="11"/>
      <c r="S494" s="11"/>
      <c r="T494" s="11"/>
      <c r="V494" s="11"/>
    </row>
    <row r="495" customFormat="false" ht="13.8" hidden="false" customHeight="false" outlineLevel="0" collapsed="false">
      <c r="R495" s="11"/>
      <c r="S495" s="11"/>
      <c r="T495" s="11"/>
      <c r="V495" s="11"/>
    </row>
    <row r="496" customFormat="false" ht="13.8" hidden="false" customHeight="false" outlineLevel="0" collapsed="false">
      <c r="R496" s="11"/>
      <c r="S496" s="11"/>
      <c r="T496" s="11"/>
      <c r="V496" s="11"/>
    </row>
    <row r="497" customFormat="false" ht="13.8" hidden="false" customHeight="false" outlineLevel="0" collapsed="false">
      <c r="R497" s="11"/>
      <c r="S497" s="11"/>
      <c r="T497" s="11"/>
      <c r="V497" s="11"/>
    </row>
    <row r="498" customFormat="false" ht="13.8" hidden="false" customHeight="false" outlineLevel="0" collapsed="false">
      <c r="R498" s="11"/>
      <c r="S498" s="11"/>
      <c r="T498" s="11"/>
      <c r="V498" s="11"/>
    </row>
    <row r="499" customFormat="false" ht="13.8" hidden="false" customHeight="false" outlineLevel="0" collapsed="false">
      <c r="R499" s="11"/>
      <c r="S499" s="11"/>
      <c r="T499" s="11"/>
      <c r="V499" s="11"/>
    </row>
    <row r="500" customFormat="false" ht="13.8" hidden="false" customHeight="false" outlineLevel="0" collapsed="false">
      <c r="R500" s="11"/>
      <c r="S500" s="11"/>
      <c r="T500" s="11"/>
      <c r="V500" s="11"/>
    </row>
    <row r="501" customFormat="false" ht="13.8" hidden="false" customHeight="false" outlineLevel="0" collapsed="false">
      <c r="R501" s="11"/>
      <c r="S501" s="11"/>
      <c r="T501" s="11"/>
      <c r="V501" s="11"/>
    </row>
    <row r="502" customFormat="false" ht="13.8" hidden="false" customHeight="false" outlineLevel="0" collapsed="false">
      <c r="R502" s="11"/>
      <c r="S502" s="11"/>
      <c r="T502" s="11"/>
      <c r="V502" s="11"/>
    </row>
    <row r="503" customFormat="false" ht="13.8" hidden="false" customHeight="false" outlineLevel="0" collapsed="false">
      <c r="R503" s="11"/>
      <c r="S503" s="11"/>
      <c r="T503" s="11"/>
      <c r="V503" s="11"/>
    </row>
    <row r="504" customFormat="false" ht="13.8" hidden="false" customHeight="false" outlineLevel="0" collapsed="false">
      <c r="R504" s="11"/>
      <c r="S504" s="11"/>
      <c r="T504" s="11"/>
      <c r="V504" s="11"/>
    </row>
    <row r="505" customFormat="false" ht="13.8" hidden="false" customHeight="false" outlineLevel="0" collapsed="false">
      <c r="R505" s="11"/>
      <c r="S505" s="11"/>
      <c r="T505" s="11"/>
      <c r="V505" s="11"/>
    </row>
    <row r="506" customFormat="false" ht="13.8" hidden="false" customHeight="false" outlineLevel="0" collapsed="false">
      <c r="R506" s="11"/>
      <c r="S506" s="11"/>
      <c r="T506" s="11"/>
      <c r="V506" s="11"/>
    </row>
    <row r="507" customFormat="false" ht="13.8" hidden="false" customHeight="false" outlineLevel="0" collapsed="false">
      <c r="R507" s="11"/>
      <c r="S507" s="11"/>
      <c r="T507" s="11"/>
      <c r="V507" s="11"/>
    </row>
    <row r="508" customFormat="false" ht="13.8" hidden="false" customHeight="false" outlineLevel="0" collapsed="false">
      <c r="R508" s="11"/>
      <c r="S508" s="11"/>
      <c r="T508" s="11"/>
      <c r="V508" s="11"/>
    </row>
    <row r="509" customFormat="false" ht="13.8" hidden="false" customHeight="false" outlineLevel="0" collapsed="false">
      <c r="R509" s="11"/>
      <c r="S509" s="11"/>
      <c r="T509" s="11"/>
      <c r="V509" s="11"/>
    </row>
    <row r="510" customFormat="false" ht="13.8" hidden="false" customHeight="false" outlineLevel="0" collapsed="false">
      <c r="R510" s="11"/>
      <c r="S510" s="11"/>
      <c r="T510" s="11"/>
      <c r="V510" s="11"/>
    </row>
    <row r="511" customFormat="false" ht="13.8" hidden="false" customHeight="false" outlineLevel="0" collapsed="false">
      <c r="R511" s="11"/>
      <c r="S511" s="11"/>
      <c r="T511" s="11"/>
      <c r="V511" s="11"/>
    </row>
    <row r="512" customFormat="false" ht="13.8" hidden="false" customHeight="false" outlineLevel="0" collapsed="false">
      <c r="R512" s="11"/>
      <c r="S512" s="11"/>
      <c r="T512" s="11"/>
      <c r="V512" s="11"/>
    </row>
    <row r="513" customFormat="false" ht="13.8" hidden="false" customHeight="false" outlineLevel="0" collapsed="false">
      <c r="R513" s="11"/>
      <c r="S513" s="11"/>
      <c r="T513" s="11"/>
      <c r="V513" s="11"/>
    </row>
    <row r="514" customFormat="false" ht="13.8" hidden="false" customHeight="false" outlineLevel="0" collapsed="false">
      <c r="R514" s="11"/>
      <c r="S514" s="11"/>
      <c r="T514" s="11"/>
      <c r="V514" s="11"/>
    </row>
    <row r="515" customFormat="false" ht="13.8" hidden="false" customHeight="false" outlineLevel="0" collapsed="false">
      <c r="R515" s="11"/>
      <c r="S515" s="11"/>
      <c r="T515" s="11"/>
      <c r="V515" s="11"/>
    </row>
    <row r="516" customFormat="false" ht="13.8" hidden="false" customHeight="false" outlineLevel="0" collapsed="false">
      <c r="R516" s="11"/>
      <c r="S516" s="11"/>
      <c r="T516" s="11"/>
      <c r="V516" s="11"/>
    </row>
    <row r="517" customFormat="false" ht="13.8" hidden="false" customHeight="false" outlineLevel="0" collapsed="false">
      <c r="R517" s="11"/>
      <c r="S517" s="11"/>
      <c r="T517" s="11"/>
      <c r="V517" s="11"/>
    </row>
    <row r="518" customFormat="false" ht="13.8" hidden="false" customHeight="false" outlineLevel="0" collapsed="false">
      <c r="R518" s="11"/>
      <c r="S518" s="11"/>
      <c r="T518" s="11"/>
      <c r="V518" s="11"/>
    </row>
    <row r="519" customFormat="false" ht="13.8" hidden="false" customHeight="false" outlineLevel="0" collapsed="false">
      <c r="R519" s="11"/>
      <c r="S519" s="11"/>
      <c r="T519" s="11"/>
      <c r="V519" s="11"/>
    </row>
    <row r="520" customFormat="false" ht="13.8" hidden="false" customHeight="false" outlineLevel="0" collapsed="false">
      <c r="R520" s="11"/>
      <c r="S520" s="11"/>
      <c r="T520" s="11"/>
      <c r="V520" s="11"/>
    </row>
    <row r="521" customFormat="false" ht="13.8" hidden="false" customHeight="false" outlineLevel="0" collapsed="false">
      <c r="R521" s="11"/>
      <c r="S521" s="11"/>
      <c r="T521" s="11"/>
      <c r="V521" s="11"/>
    </row>
    <row r="522" customFormat="false" ht="13.8" hidden="false" customHeight="false" outlineLevel="0" collapsed="false">
      <c r="R522" s="11"/>
      <c r="S522" s="11"/>
      <c r="T522" s="11"/>
      <c r="V522" s="11"/>
    </row>
    <row r="523" customFormat="false" ht="13.8" hidden="false" customHeight="false" outlineLevel="0" collapsed="false">
      <c r="R523" s="11"/>
      <c r="S523" s="11"/>
      <c r="T523" s="11"/>
      <c r="V523" s="11"/>
    </row>
    <row r="524" customFormat="false" ht="13.8" hidden="false" customHeight="false" outlineLevel="0" collapsed="false">
      <c r="R524" s="11"/>
      <c r="S524" s="11"/>
      <c r="T524" s="11"/>
      <c r="V524" s="11"/>
    </row>
    <row r="525" customFormat="false" ht="13.8" hidden="false" customHeight="false" outlineLevel="0" collapsed="false">
      <c r="R525" s="11"/>
      <c r="S525" s="11"/>
      <c r="T525" s="11"/>
      <c r="V525" s="11"/>
    </row>
    <row r="526" customFormat="false" ht="13.8" hidden="false" customHeight="false" outlineLevel="0" collapsed="false">
      <c r="R526" s="11"/>
      <c r="S526" s="11"/>
      <c r="T526" s="11"/>
      <c r="V526" s="11"/>
    </row>
    <row r="527" customFormat="false" ht="13.8" hidden="false" customHeight="false" outlineLevel="0" collapsed="false">
      <c r="R527" s="11"/>
      <c r="S527" s="11"/>
      <c r="T527" s="11"/>
      <c r="V527" s="11"/>
    </row>
    <row r="528" customFormat="false" ht="13.8" hidden="false" customHeight="false" outlineLevel="0" collapsed="false">
      <c r="R528" s="11"/>
      <c r="S528" s="11"/>
      <c r="T528" s="11"/>
      <c r="V528" s="11"/>
    </row>
    <row r="529" customFormat="false" ht="13.8" hidden="false" customHeight="false" outlineLevel="0" collapsed="false">
      <c r="R529" s="11"/>
      <c r="S529" s="11"/>
      <c r="T529" s="11"/>
      <c r="V529" s="11"/>
    </row>
    <row r="530" customFormat="false" ht="13.8" hidden="false" customHeight="false" outlineLevel="0" collapsed="false">
      <c r="R530" s="11"/>
      <c r="S530" s="11"/>
      <c r="T530" s="11"/>
      <c r="V530" s="11"/>
    </row>
    <row r="531" customFormat="false" ht="13.8" hidden="false" customHeight="false" outlineLevel="0" collapsed="false">
      <c r="R531" s="11"/>
      <c r="S531" s="11"/>
      <c r="T531" s="11"/>
      <c r="V531" s="11"/>
    </row>
    <row r="532" customFormat="false" ht="13.8" hidden="false" customHeight="false" outlineLevel="0" collapsed="false">
      <c r="R532" s="11"/>
      <c r="S532" s="11"/>
      <c r="T532" s="11"/>
      <c r="V532" s="11"/>
    </row>
    <row r="533" customFormat="false" ht="13.8" hidden="false" customHeight="false" outlineLevel="0" collapsed="false">
      <c r="R533" s="11"/>
      <c r="S533" s="11"/>
      <c r="T533" s="11"/>
      <c r="V533" s="11"/>
    </row>
    <row r="534" customFormat="false" ht="13.8" hidden="false" customHeight="false" outlineLevel="0" collapsed="false">
      <c r="R534" s="11"/>
      <c r="S534" s="11"/>
      <c r="T534" s="11"/>
      <c r="V534" s="11"/>
    </row>
    <row r="535" customFormat="false" ht="13.8" hidden="false" customHeight="false" outlineLevel="0" collapsed="false">
      <c r="R535" s="11"/>
      <c r="S535" s="11"/>
      <c r="T535" s="11"/>
      <c r="V535" s="11"/>
    </row>
    <row r="536" customFormat="false" ht="13.8" hidden="false" customHeight="false" outlineLevel="0" collapsed="false">
      <c r="R536" s="11"/>
      <c r="S536" s="11"/>
      <c r="T536" s="11"/>
      <c r="V536" s="11"/>
    </row>
    <row r="537" customFormat="false" ht="13.8" hidden="false" customHeight="false" outlineLevel="0" collapsed="false">
      <c r="R537" s="11"/>
      <c r="S537" s="11"/>
      <c r="T537" s="11"/>
      <c r="V537" s="11"/>
    </row>
    <row r="538" customFormat="false" ht="13.8" hidden="false" customHeight="false" outlineLevel="0" collapsed="false">
      <c r="R538" s="11"/>
      <c r="S538" s="11"/>
      <c r="T538" s="11"/>
      <c r="V538" s="11"/>
    </row>
    <row r="539" customFormat="false" ht="13.8" hidden="false" customHeight="false" outlineLevel="0" collapsed="false">
      <c r="R539" s="11"/>
      <c r="S539" s="11"/>
      <c r="T539" s="11"/>
      <c r="V539" s="11"/>
    </row>
    <row r="540" customFormat="false" ht="13.8" hidden="false" customHeight="false" outlineLevel="0" collapsed="false">
      <c r="R540" s="11"/>
      <c r="S540" s="11"/>
      <c r="T540" s="11"/>
      <c r="V540" s="11"/>
    </row>
    <row r="541" customFormat="false" ht="13.8" hidden="false" customHeight="false" outlineLevel="0" collapsed="false">
      <c r="R541" s="11"/>
      <c r="S541" s="11"/>
      <c r="T541" s="11"/>
      <c r="V541" s="11"/>
    </row>
    <row r="542" customFormat="false" ht="13.8" hidden="false" customHeight="false" outlineLevel="0" collapsed="false">
      <c r="R542" s="11"/>
      <c r="S542" s="11"/>
      <c r="T542" s="11"/>
      <c r="V542" s="11"/>
    </row>
    <row r="543" customFormat="false" ht="13.8" hidden="false" customHeight="false" outlineLevel="0" collapsed="false">
      <c r="R543" s="11"/>
      <c r="S543" s="11"/>
      <c r="T543" s="11"/>
      <c r="V543" s="11"/>
    </row>
    <row r="544" customFormat="false" ht="13.8" hidden="false" customHeight="false" outlineLevel="0" collapsed="false">
      <c r="R544" s="11"/>
      <c r="S544" s="11"/>
      <c r="T544" s="11"/>
      <c r="V544" s="11"/>
    </row>
    <row r="545" customFormat="false" ht="13.8" hidden="false" customHeight="false" outlineLevel="0" collapsed="false">
      <c r="R545" s="11"/>
      <c r="S545" s="11"/>
      <c r="T545" s="11"/>
      <c r="V545" s="11"/>
    </row>
    <row r="546" customFormat="false" ht="13.8" hidden="false" customHeight="false" outlineLevel="0" collapsed="false">
      <c r="R546" s="11"/>
      <c r="S546" s="11"/>
      <c r="T546" s="11"/>
      <c r="V546" s="11"/>
    </row>
    <row r="547" customFormat="false" ht="13.8" hidden="false" customHeight="false" outlineLevel="0" collapsed="false">
      <c r="R547" s="11"/>
      <c r="S547" s="11"/>
      <c r="T547" s="11"/>
      <c r="V547" s="11"/>
    </row>
    <row r="548" customFormat="false" ht="13.8" hidden="false" customHeight="false" outlineLevel="0" collapsed="false">
      <c r="R548" s="11"/>
      <c r="S548" s="11"/>
      <c r="T548" s="11"/>
      <c r="V548" s="11"/>
    </row>
    <row r="549" customFormat="false" ht="13.8" hidden="false" customHeight="false" outlineLevel="0" collapsed="false">
      <c r="R549" s="11"/>
      <c r="S549" s="11"/>
      <c r="T549" s="11"/>
      <c r="V549" s="11"/>
    </row>
    <row r="550" customFormat="false" ht="13.8" hidden="false" customHeight="false" outlineLevel="0" collapsed="false">
      <c r="R550" s="11"/>
      <c r="S550" s="11"/>
      <c r="T550" s="11"/>
      <c r="V550" s="11"/>
    </row>
    <row r="551" customFormat="false" ht="13.8" hidden="false" customHeight="false" outlineLevel="0" collapsed="false">
      <c r="R551" s="11"/>
      <c r="S551" s="11"/>
      <c r="T551" s="11"/>
      <c r="V551" s="11"/>
    </row>
    <row r="552" customFormat="false" ht="13.8" hidden="false" customHeight="false" outlineLevel="0" collapsed="false">
      <c r="R552" s="11"/>
      <c r="S552" s="11"/>
      <c r="T552" s="11"/>
      <c r="V552" s="11"/>
    </row>
    <row r="553" customFormat="false" ht="13.8" hidden="false" customHeight="false" outlineLevel="0" collapsed="false">
      <c r="R553" s="11"/>
      <c r="S553" s="11"/>
      <c r="T553" s="11"/>
      <c r="V553" s="11"/>
    </row>
    <row r="554" customFormat="false" ht="13.8" hidden="false" customHeight="false" outlineLevel="0" collapsed="false">
      <c r="R554" s="11"/>
      <c r="S554" s="11"/>
      <c r="T554" s="11"/>
      <c r="V554" s="11"/>
    </row>
    <row r="555" customFormat="false" ht="13.8" hidden="false" customHeight="false" outlineLevel="0" collapsed="false">
      <c r="R555" s="11"/>
      <c r="S555" s="11"/>
      <c r="T555" s="11"/>
      <c r="V555" s="11"/>
    </row>
    <row r="556" customFormat="false" ht="13.8" hidden="false" customHeight="false" outlineLevel="0" collapsed="false">
      <c r="R556" s="11"/>
      <c r="S556" s="11"/>
      <c r="T556" s="11"/>
      <c r="V556" s="11"/>
    </row>
    <row r="557" customFormat="false" ht="13.8" hidden="false" customHeight="false" outlineLevel="0" collapsed="false">
      <c r="R557" s="11"/>
      <c r="S557" s="11"/>
      <c r="T557" s="11"/>
      <c r="V557" s="11"/>
    </row>
    <row r="558" customFormat="false" ht="13.8" hidden="false" customHeight="false" outlineLevel="0" collapsed="false">
      <c r="R558" s="11"/>
      <c r="S558" s="11"/>
      <c r="T558" s="11"/>
      <c r="V558" s="11"/>
    </row>
    <row r="559" customFormat="false" ht="13.8" hidden="false" customHeight="false" outlineLevel="0" collapsed="false">
      <c r="R559" s="11"/>
      <c r="S559" s="11"/>
      <c r="T559" s="11"/>
      <c r="V559" s="11"/>
    </row>
    <row r="560" customFormat="false" ht="13.8" hidden="false" customHeight="false" outlineLevel="0" collapsed="false">
      <c r="R560" s="11"/>
      <c r="S560" s="11"/>
      <c r="T560" s="11"/>
      <c r="V560" s="11"/>
    </row>
    <row r="561" customFormat="false" ht="13.8" hidden="false" customHeight="false" outlineLevel="0" collapsed="false">
      <c r="R561" s="11"/>
      <c r="S561" s="11"/>
      <c r="T561" s="11"/>
      <c r="V561" s="11"/>
    </row>
    <row r="562" customFormat="false" ht="13.8" hidden="false" customHeight="false" outlineLevel="0" collapsed="false">
      <c r="R562" s="11"/>
      <c r="S562" s="11"/>
      <c r="T562" s="11"/>
      <c r="V562" s="11"/>
    </row>
    <row r="563" customFormat="false" ht="13.8" hidden="false" customHeight="false" outlineLevel="0" collapsed="false">
      <c r="R563" s="11"/>
      <c r="S563" s="11"/>
      <c r="T563" s="11"/>
      <c r="V563" s="11"/>
    </row>
    <row r="564" customFormat="false" ht="13.8" hidden="false" customHeight="false" outlineLevel="0" collapsed="false">
      <c r="R564" s="11"/>
      <c r="S564" s="11"/>
      <c r="T564" s="11"/>
      <c r="V564" s="11"/>
    </row>
    <row r="565" customFormat="false" ht="13.8" hidden="false" customHeight="false" outlineLevel="0" collapsed="false">
      <c r="R565" s="11"/>
      <c r="S565" s="11"/>
      <c r="T565" s="11"/>
      <c r="V565" s="11"/>
    </row>
    <row r="566" customFormat="false" ht="13.8" hidden="false" customHeight="false" outlineLevel="0" collapsed="false">
      <c r="R566" s="11"/>
      <c r="S566" s="11"/>
      <c r="T566" s="11"/>
      <c r="V566" s="11"/>
    </row>
    <row r="567" customFormat="false" ht="13.8" hidden="false" customHeight="false" outlineLevel="0" collapsed="false">
      <c r="R567" s="11"/>
      <c r="S567" s="11"/>
      <c r="T567" s="11"/>
      <c r="V567" s="11"/>
    </row>
    <row r="568" customFormat="false" ht="13.8" hidden="false" customHeight="false" outlineLevel="0" collapsed="false">
      <c r="R568" s="11"/>
      <c r="S568" s="11"/>
      <c r="T568" s="11"/>
      <c r="V568" s="11"/>
    </row>
    <row r="569" customFormat="false" ht="13.8" hidden="false" customHeight="false" outlineLevel="0" collapsed="false">
      <c r="R569" s="11"/>
      <c r="S569" s="11"/>
      <c r="T569" s="11"/>
      <c r="V569" s="11"/>
    </row>
    <row r="570" customFormat="false" ht="13.8" hidden="false" customHeight="false" outlineLevel="0" collapsed="false">
      <c r="R570" s="11"/>
      <c r="S570" s="11"/>
      <c r="T570" s="11"/>
      <c r="V570" s="11"/>
    </row>
    <row r="571" customFormat="false" ht="13.8" hidden="false" customHeight="false" outlineLevel="0" collapsed="false">
      <c r="R571" s="11"/>
      <c r="S571" s="11"/>
      <c r="T571" s="11"/>
      <c r="V571" s="11"/>
    </row>
    <row r="572" customFormat="false" ht="13.8" hidden="false" customHeight="false" outlineLevel="0" collapsed="false">
      <c r="R572" s="11"/>
      <c r="S572" s="11"/>
      <c r="T572" s="11"/>
      <c r="V572" s="11"/>
    </row>
    <row r="573" customFormat="false" ht="13.8" hidden="false" customHeight="false" outlineLevel="0" collapsed="false">
      <c r="R573" s="11"/>
      <c r="S573" s="11"/>
      <c r="T573" s="11"/>
      <c r="V573" s="11"/>
    </row>
    <row r="574" customFormat="false" ht="13.8" hidden="false" customHeight="false" outlineLevel="0" collapsed="false">
      <c r="R574" s="11"/>
      <c r="S574" s="11"/>
      <c r="T574" s="11"/>
      <c r="V574" s="11"/>
    </row>
    <row r="575" customFormat="false" ht="13.8" hidden="false" customHeight="false" outlineLevel="0" collapsed="false">
      <c r="R575" s="11"/>
      <c r="S575" s="11"/>
      <c r="T575" s="11"/>
      <c r="V575" s="11"/>
    </row>
    <row r="576" customFormat="false" ht="13.8" hidden="false" customHeight="false" outlineLevel="0" collapsed="false">
      <c r="R576" s="11"/>
      <c r="S576" s="11"/>
      <c r="T576" s="11"/>
      <c r="V576" s="11"/>
    </row>
    <row r="577" customFormat="false" ht="13.8" hidden="false" customHeight="false" outlineLevel="0" collapsed="false">
      <c r="R577" s="11"/>
      <c r="S577" s="11"/>
      <c r="T577" s="11"/>
      <c r="V577" s="11"/>
    </row>
    <row r="578" customFormat="false" ht="13.8" hidden="false" customHeight="false" outlineLevel="0" collapsed="false">
      <c r="R578" s="11"/>
      <c r="S578" s="11"/>
      <c r="T578" s="11"/>
      <c r="V578" s="11"/>
    </row>
    <row r="579" customFormat="false" ht="13.8" hidden="false" customHeight="false" outlineLevel="0" collapsed="false">
      <c r="R579" s="11"/>
      <c r="S579" s="11"/>
      <c r="T579" s="11"/>
      <c r="V579" s="11"/>
    </row>
    <row r="580" customFormat="false" ht="13.8" hidden="false" customHeight="false" outlineLevel="0" collapsed="false">
      <c r="R580" s="11"/>
      <c r="S580" s="11"/>
      <c r="T580" s="11"/>
      <c r="V580" s="11"/>
    </row>
    <row r="581" customFormat="false" ht="13.8" hidden="false" customHeight="false" outlineLevel="0" collapsed="false">
      <c r="R581" s="11"/>
      <c r="S581" s="11"/>
      <c r="T581" s="11"/>
      <c r="V581" s="11"/>
    </row>
    <row r="582" customFormat="false" ht="13.8" hidden="false" customHeight="false" outlineLevel="0" collapsed="false">
      <c r="R582" s="11"/>
      <c r="S582" s="11"/>
      <c r="T582" s="11"/>
      <c r="V582" s="11"/>
    </row>
    <row r="583" customFormat="false" ht="13.8" hidden="false" customHeight="false" outlineLevel="0" collapsed="false">
      <c r="R583" s="11"/>
      <c r="S583" s="11"/>
      <c r="T583" s="11"/>
      <c r="V583" s="11"/>
    </row>
    <row r="584" customFormat="false" ht="13.8" hidden="false" customHeight="false" outlineLevel="0" collapsed="false">
      <c r="R584" s="11"/>
      <c r="S584" s="11"/>
      <c r="T584" s="11"/>
      <c r="V584" s="11"/>
    </row>
    <row r="585" customFormat="false" ht="13.8" hidden="false" customHeight="false" outlineLevel="0" collapsed="false">
      <c r="R585" s="11"/>
      <c r="S585" s="11"/>
      <c r="T585" s="11"/>
      <c r="V585" s="11"/>
    </row>
    <row r="586" customFormat="false" ht="13.8" hidden="false" customHeight="false" outlineLevel="0" collapsed="false">
      <c r="R586" s="11"/>
      <c r="S586" s="11"/>
      <c r="T586" s="11"/>
      <c r="V586" s="11"/>
    </row>
    <row r="587" customFormat="false" ht="13.8" hidden="false" customHeight="false" outlineLevel="0" collapsed="false">
      <c r="R587" s="11"/>
      <c r="S587" s="11"/>
      <c r="T587" s="11"/>
      <c r="V587" s="11"/>
    </row>
    <row r="588" customFormat="false" ht="13.8" hidden="false" customHeight="false" outlineLevel="0" collapsed="false">
      <c r="R588" s="11"/>
      <c r="S588" s="11"/>
      <c r="T588" s="11"/>
      <c r="V588" s="11"/>
    </row>
    <row r="589" customFormat="false" ht="13.8" hidden="false" customHeight="false" outlineLevel="0" collapsed="false">
      <c r="R589" s="11"/>
      <c r="S589" s="11"/>
      <c r="T589" s="11"/>
      <c r="V589" s="11"/>
    </row>
    <row r="590" customFormat="false" ht="13.8" hidden="false" customHeight="false" outlineLevel="0" collapsed="false">
      <c r="R590" s="11"/>
      <c r="S590" s="11"/>
      <c r="T590" s="11"/>
      <c r="V590" s="11"/>
    </row>
    <row r="591" customFormat="false" ht="13.8" hidden="false" customHeight="false" outlineLevel="0" collapsed="false">
      <c r="R591" s="11"/>
      <c r="S591" s="11"/>
      <c r="T591" s="11"/>
      <c r="V591" s="11"/>
    </row>
    <row r="592" customFormat="false" ht="13.8" hidden="false" customHeight="false" outlineLevel="0" collapsed="false">
      <c r="R592" s="11"/>
      <c r="S592" s="11"/>
      <c r="T592" s="11"/>
      <c r="V592" s="11"/>
    </row>
    <row r="593" customFormat="false" ht="13.8" hidden="false" customHeight="false" outlineLevel="0" collapsed="false">
      <c r="R593" s="11"/>
      <c r="S593" s="11"/>
      <c r="T593" s="11"/>
      <c r="V593" s="11"/>
    </row>
    <row r="594" customFormat="false" ht="13.8" hidden="false" customHeight="false" outlineLevel="0" collapsed="false">
      <c r="R594" s="11"/>
      <c r="S594" s="11"/>
      <c r="T594" s="11"/>
      <c r="V594" s="11"/>
    </row>
    <row r="595" customFormat="false" ht="13.8" hidden="false" customHeight="false" outlineLevel="0" collapsed="false">
      <c r="R595" s="11"/>
      <c r="S595" s="11"/>
      <c r="T595" s="11"/>
      <c r="V595" s="11"/>
    </row>
    <row r="596" customFormat="false" ht="13.8" hidden="false" customHeight="false" outlineLevel="0" collapsed="false">
      <c r="R596" s="11"/>
      <c r="S596" s="11"/>
      <c r="T596" s="11"/>
      <c r="V596" s="11"/>
    </row>
    <row r="597" customFormat="false" ht="13.8" hidden="false" customHeight="false" outlineLevel="0" collapsed="false">
      <c r="R597" s="11"/>
      <c r="S597" s="11"/>
      <c r="T597" s="11"/>
      <c r="V597" s="11"/>
    </row>
    <row r="598" customFormat="false" ht="13.8" hidden="false" customHeight="false" outlineLevel="0" collapsed="false">
      <c r="R598" s="11"/>
      <c r="S598" s="11"/>
      <c r="T598" s="11"/>
      <c r="V598" s="11"/>
    </row>
    <row r="599" customFormat="false" ht="13.8" hidden="false" customHeight="false" outlineLevel="0" collapsed="false">
      <c r="R599" s="11"/>
      <c r="S599" s="11"/>
      <c r="T599" s="11"/>
      <c r="V599" s="11"/>
    </row>
    <row r="600" customFormat="false" ht="13.8" hidden="false" customHeight="false" outlineLevel="0" collapsed="false">
      <c r="R600" s="11"/>
      <c r="S600" s="11"/>
      <c r="T600" s="11"/>
      <c r="V600" s="11"/>
    </row>
    <row r="601" customFormat="false" ht="13.8" hidden="false" customHeight="false" outlineLevel="0" collapsed="false">
      <c r="R601" s="11"/>
      <c r="S601" s="11"/>
      <c r="T601" s="11"/>
      <c r="V601" s="11"/>
    </row>
    <row r="602" customFormat="false" ht="13.8" hidden="false" customHeight="false" outlineLevel="0" collapsed="false">
      <c r="R602" s="11"/>
      <c r="S602" s="11"/>
      <c r="T602" s="11"/>
      <c r="V602" s="11"/>
    </row>
    <row r="603" customFormat="false" ht="13.8" hidden="false" customHeight="false" outlineLevel="0" collapsed="false">
      <c r="R603" s="11"/>
      <c r="S603" s="11"/>
      <c r="T603" s="11"/>
      <c r="V603" s="11"/>
    </row>
    <row r="604" customFormat="false" ht="13.8" hidden="false" customHeight="false" outlineLevel="0" collapsed="false">
      <c r="R604" s="11"/>
      <c r="S604" s="11"/>
      <c r="T604" s="11"/>
      <c r="V604" s="11"/>
    </row>
    <row r="605" customFormat="false" ht="13.8" hidden="false" customHeight="false" outlineLevel="0" collapsed="false">
      <c r="R605" s="11"/>
      <c r="S605" s="11"/>
      <c r="T605" s="11"/>
      <c r="V605" s="11"/>
    </row>
    <row r="606" customFormat="false" ht="13.8" hidden="false" customHeight="false" outlineLevel="0" collapsed="false">
      <c r="R606" s="11"/>
      <c r="S606" s="11"/>
      <c r="T606" s="11"/>
      <c r="V606" s="11"/>
    </row>
    <row r="607" customFormat="false" ht="13.8" hidden="false" customHeight="false" outlineLevel="0" collapsed="false">
      <c r="R607" s="11"/>
      <c r="S607" s="11"/>
      <c r="T607" s="11"/>
      <c r="V607" s="11"/>
    </row>
    <row r="608" customFormat="false" ht="13.8" hidden="false" customHeight="false" outlineLevel="0" collapsed="false">
      <c r="R608" s="11"/>
      <c r="S608" s="11"/>
      <c r="T608" s="11"/>
      <c r="V608" s="11"/>
    </row>
    <row r="609" customFormat="false" ht="13.8" hidden="false" customHeight="false" outlineLevel="0" collapsed="false">
      <c r="R609" s="11"/>
      <c r="S609" s="11"/>
      <c r="T609" s="11"/>
      <c r="V609" s="11"/>
    </row>
    <row r="610" customFormat="false" ht="13.8" hidden="false" customHeight="false" outlineLevel="0" collapsed="false">
      <c r="R610" s="11"/>
      <c r="S610" s="11"/>
      <c r="T610" s="11"/>
      <c r="V610" s="11"/>
    </row>
    <row r="611" customFormat="false" ht="13.8" hidden="false" customHeight="false" outlineLevel="0" collapsed="false">
      <c r="R611" s="11"/>
      <c r="S611" s="11"/>
      <c r="T611" s="11"/>
      <c r="V611" s="11"/>
    </row>
    <row r="612" customFormat="false" ht="13.8" hidden="false" customHeight="false" outlineLevel="0" collapsed="false">
      <c r="R612" s="11"/>
      <c r="S612" s="11"/>
      <c r="T612" s="11"/>
      <c r="V612" s="11"/>
    </row>
    <row r="613" customFormat="false" ht="13.8" hidden="false" customHeight="false" outlineLevel="0" collapsed="false">
      <c r="R613" s="11"/>
      <c r="S613" s="11"/>
      <c r="T613" s="11"/>
      <c r="V613" s="11"/>
    </row>
    <row r="614" customFormat="false" ht="13.8" hidden="false" customHeight="false" outlineLevel="0" collapsed="false">
      <c r="R614" s="11"/>
      <c r="S614" s="11"/>
      <c r="T614" s="11"/>
      <c r="V614" s="11"/>
    </row>
    <row r="615" customFormat="false" ht="13.8" hidden="false" customHeight="false" outlineLevel="0" collapsed="false">
      <c r="R615" s="11"/>
      <c r="S615" s="11"/>
      <c r="T615" s="11"/>
      <c r="V615" s="11"/>
    </row>
    <row r="616" customFormat="false" ht="13.8" hidden="false" customHeight="false" outlineLevel="0" collapsed="false">
      <c r="R616" s="11"/>
      <c r="S616" s="11"/>
      <c r="T616" s="11"/>
      <c r="V616" s="11"/>
    </row>
    <row r="617" customFormat="false" ht="13.8" hidden="false" customHeight="false" outlineLevel="0" collapsed="false">
      <c r="R617" s="11"/>
      <c r="S617" s="11"/>
      <c r="T617" s="11"/>
      <c r="V617" s="11"/>
    </row>
    <row r="618" customFormat="false" ht="13.8" hidden="false" customHeight="false" outlineLevel="0" collapsed="false">
      <c r="R618" s="11"/>
      <c r="S618" s="11"/>
      <c r="T618" s="11"/>
      <c r="V618" s="11"/>
    </row>
    <row r="619" customFormat="false" ht="13.8" hidden="false" customHeight="false" outlineLevel="0" collapsed="false">
      <c r="R619" s="11"/>
      <c r="S619" s="11"/>
      <c r="T619" s="11"/>
      <c r="V619" s="11"/>
    </row>
    <row r="620" customFormat="false" ht="13.8" hidden="false" customHeight="false" outlineLevel="0" collapsed="false">
      <c r="R620" s="11"/>
      <c r="S620" s="11"/>
      <c r="T620" s="11"/>
      <c r="V620" s="11"/>
    </row>
    <row r="621" customFormat="false" ht="13.8" hidden="false" customHeight="false" outlineLevel="0" collapsed="false">
      <c r="R621" s="11"/>
      <c r="S621" s="11"/>
      <c r="T621" s="11"/>
      <c r="V621" s="11"/>
    </row>
    <row r="622" customFormat="false" ht="13.8" hidden="false" customHeight="false" outlineLevel="0" collapsed="false">
      <c r="R622" s="11"/>
      <c r="S622" s="11"/>
      <c r="T622" s="11"/>
      <c r="V622" s="11"/>
    </row>
    <row r="623" customFormat="false" ht="13.8" hidden="false" customHeight="false" outlineLevel="0" collapsed="false">
      <c r="R623" s="11"/>
      <c r="S623" s="11"/>
      <c r="T623" s="11"/>
      <c r="V623" s="11"/>
    </row>
    <row r="624" customFormat="false" ht="13.8" hidden="false" customHeight="false" outlineLevel="0" collapsed="false">
      <c r="R624" s="11"/>
      <c r="S624" s="11"/>
      <c r="T624" s="11"/>
      <c r="V624" s="11"/>
    </row>
    <row r="625" customFormat="false" ht="13.8" hidden="false" customHeight="false" outlineLevel="0" collapsed="false">
      <c r="R625" s="11"/>
      <c r="S625" s="11"/>
      <c r="T625" s="11"/>
      <c r="V625" s="11"/>
    </row>
    <row r="626" customFormat="false" ht="13.8" hidden="false" customHeight="false" outlineLevel="0" collapsed="false">
      <c r="R626" s="11"/>
      <c r="S626" s="11"/>
      <c r="T626" s="11"/>
      <c r="V626" s="11"/>
    </row>
    <row r="627" customFormat="false" ht="13.8" hidden="false" customHeight="false" outlineLevel="0" collapsed="false">
      <c r="R627" s="11"/>
      <c r="S627" s="11"/>
      <c r="T627" s="11"/>
      <c r="V627" s="11"/>
    </row>
    <row r="628" customFormat="false" ht="13.8" hidden="false" customHeight="false" outlineLevel="0" collapsed="false">
      <c r="R628" s="11"/>
      <c r="S628" s="11"/>
      <c r="T628" s="11"/>
      <c r="V628" s="11"/>
    </row>
    <row r="629" customFormat="false" ht="13.8" hidden="false" customHeight="false" outlineLevel="0" collapsed="false">
      <c r="R629" s="11"/>
      <c r="S629" s="11"/>
      <c r="T629" s="11"/>
      <c r="V629" s="11"/>
    </row>
    <row r="630" customFormat="false" ht="13.8" hidden="false" customHeight="false" outlineLevel="0" collapsed="false">
      <c r="R630" s="11"/>
      <c r="S630" s="11"/>
      <c r="T630" s="11"/>
      <c r="V630" s="11"/>
    </row>
    <row r="631" customFormat="false" ht="13.8" hidden="false" customHeight="false" outlineLevel="0" collapsed="false">
      <c r="R631" s="11"/>
      <c r="S631" s="11"/>
      <c r="T631" s="11"/>
      <c r="V631" s="11"/>
    </row>
    <row r="632" customFormat="false" ht="13.8" hidden="false" customHeight="false" outlineLevel="0" collapsed="false">
      <c r="R632" s="11"/>
      <c r="S632" s="11"/>
      <c r="T632" s="11"/>
      <c r="V632" s="11"/>
    </row>
    <row r="633" customFormat="false" ht="13.8" hidden="false" customHeight="false" outlineLevel="0" collapsed="false">
      <c r="R633" s="11"/>
      <c r="S633" s="11"/>
      <c r="T633" s="11"/>
      <c r="V633" s="11"/>
    </row>
    <row r="634" customFormat="false" ht="13.8" hidden="false" customHeight="false" outlineLevel="0" collapsed="false">
      <c r="R634" s="11"/>
      <c r="S634" s="11"/>
      <c r="T634" s="11"/>
      <c r="V634" s="11"/>
    </row>
    <row r="635" customFormat="false" ht="13.8" hidden="false" customHeight="false" outlineLevel="0" collapsed="false">
      <c r="R635" s="11"/>
      <c r="S635" s="11"/>
      <c r="T635" s="11"/>
      <c r="V635" s="11"/>
    </row>
    <row r="636" customFormat="false" ht="13.8" hidden="false" customHeight="false" outlineLevel="0" collapsed="false">
      <c r="R636" s="11"/>
      <c r="S636" s="11"/>
      <c r="T636" s="11"/>
      <c r="V636" s="11"/>
    </row>
    <row r="637" customFormat="false" ht="13.8" hidden="false" customHeight="false" outlineLevel="0" collapsed="false">
      <c r="R637" s="11"/>
      <c r="S637" s="11"/>
      <c r="T637" s="11"/>
      <c r="V637" s="11"/>
    </row>
    <row r="638" customFormat="false" ht="13.8" hidden="false" customHeight="false" outlineLevel="0" collapsed="false">
      <c r="R638" s="11"/>
      <c r="S638" s="11"/>
      <c r="T638" s="11"/>
      <c r="V638" s="11"/>
    </row>
    <row r="639" customFormat="false" ht="13.8" hidden="false" customHeight="false" outlineLevel="0" collapsed="false">
      <c r="R639" s="11"/>
      <c r="S639" s="11"/>
      <c r="T639" s="11"/>
      <c r="V639" s="11"/>
    </row>
    <row r="640" customFormat="false" ht="13.8" hidden="false" customHeight="false" outlineLevel="0" collapsed="false">
      <c r="R640" s="11"/>
      <c r="S640" s="11"/>
      <c r="T640" s="11"/>
      <c r="V640" s="11"/>
    </row>
    <row r="641" customFormat="false" ht="13.8" hidden="false" customHeight="false" outlineLevel="0" collapsed="false">
      <c r="R641" s="11"/>
      <c r="S641" s="11"/>
      <c r="T641" s="11"/>
      <c r="V641" s="11"/>
    </row>
    <row r="642" customFormat="false" ht="13.8" hidden="false" customHeight="false" outlineLevel="0" collapsed="false">
      <c r="R642" s="11"/>
      <c r="S642" s="11"/>
      <c r="T642" s="11"/>
      <c r="V642" s="11"/>
    </row>
    <row r="643" customFormat="false" ht="13.8" hidden="false" customHeight="false" outlineLevel="0" collapsed="false">
      <c r="R643" s="11"/>
      <c r="S643" s="11"/>
      <c r="T643" s="11"/>
      <c r="V643" s="11"/>
    </row>
    <row r="644" customFormat="false" ht="13.8" hidden="false" customHeight="false" outlineLevel="0" collapsed="false">
      <c r="R644" s="11"/>
      <c r="S644" s="11"/>
      <c r="T644" s="11"/>
      <c r="V644" s="11"/>
    </row>
    <row r="645" customFormat="false" ht="13.8" hidden="false" customHeight="false" outlineLevel="0" collapsed="false">
      <c r="R645" s="11"/>
      <c r="S645" s="11"/>
      <c r="T645" s="11"/>
      <c r="V645" s="11"/>
    </row>
    <row r="646" customFormat="false" ht="13.8" hidden="false" customHeight="false" outlineLevel="0" collapsed="false">
      <c r="R646" s="11"/>
      <c r="S646" s="11"/>
      <c r="T646" s="11"/>
      <c r="V646" s="11"/>
    </row>
    <row r="647" customFormat="false" ht="13.8" hidden="false" customHeight="false" outlineLevel="0" collapsed="false">
      <c r="R647" s="11"/>
      <c r="S647" s="11"/>
      <c r="T647" s="11"/>
      <c r="V647" s="11"/>
    </row>
    <row r="648" customFormat="false" ht="13.8" hidden="false" customHeight="false" outlineLevel="0" collapsed="false">
      <c r="R648" s="11"/>
      <c r="S648" s="11"/>
      <c r="T648" s="11"/>
      <c r="V648" s="11"/>
    </row>
    <row r="649" customFormat="false" ht="13.8" hidden="false" customHeight="false" outlineLevel="0" collapsed="false">
      <c r="R649" s="11"/>
      <c r="S649" s="11"/>
      <c r="T649" s="11"/>
      <c r="V649" s="11"/>
    </row>
    <row r="650" customFormat="false" ht="13.8" hidden="false" customHeight="false" outlineLevel="0" collapsed="false">
      <c r="R650" s="11"/>
      <c r="S650" s="11"/>
      <c r="T650" s="11"/>
      <c r="V650" s="11"/>
    </row>
    <row r="651" customFormat="false" ht="13.8" hidden="false" customHeight="false" outlineLevel="0" collapsed="false">
      <c r="R651" s="11"/>
      <c r="S651" s="11"/>
      <c r="T651" s="11"/>
      <c r="V651" s="11"/>
    </row>
    <row r="652" customFormat="false" ht="13.8" hidden="false" customHeight="false" outlineLevel="0" collapsed="false">
      <c r="R652" s="11"/>
      <c r="S652" s="11"/>
      <c r="T652" s="11"/>
      <c r="V652" s="11"/>
    </row>
    <row r="653" customFormat="false" ht="13.8" hidden="false" customHeight="false" outlineLevel="0" collapsed="false">
      <c r="R653" s="11"/>
      <c r="S653" s="11"/>
      <c r="T653" s="11"/>
      <c r="V653" s="11"/>
    </row>
    <row r="654" customFormat="false" ht="13.8" hidden="false" customHeight="false" outlineLevel="0" collapsed="false">
      <c r="R654" s="11"/>
      <c r="S654" s="11"/>
      <c r="T654" s="11"/>
      <c r="V654" s="11"/>
    </row>
    <row r="655" customFormat="false" ht="13.8" hidden="false" customHeight="false" outlineLevel="0" collapsed="false">
      <c r="R655" s="11"/>
      <c r="S655" s="11"/>
      <c r="T655" s="11"/>
      <c r="V655" s="11"/>
    </row>
    <row r="656" customFormat="false" ht="13.8" hidden="false" customHeight="false" outlineLevel="0" collapsed="false">
      <c r="R656" s="11"/>
      <c r="S656" s="11"/>
      <c r="T656" s="11"/>
      <c r="V656" s="11"/>
    </row>
    <row r="657" customFormat="false" ht="13.8" hidden="false" customHeight="false" outlineLevel="0" collapsed="false">
      <c r="R657" s="11"/>
      <c r="S657" s="11"/>
      <c r="T657" s="11"/>
      <c r="V657" s="11"/>
    </row>
    <row r="658" customFormat="false" ht="13.8" hidden="false" customHeight="false" outlineLevel="0" collapsed="false">
      <c r="R658" s="11"/>
      <c r="S658" s="11"/>
      <c r="T658" s="11"/>
      <c r="V658" s="11"/>
    </row>
    <row r="659" customFormat="false" ht="13.8" hidden="false" customHeight="false" outlineLevel="0" collapsed="false">
      <c r="R659" s="11"/>
      <c r="S659" s="11"/>
      <c r="T659" s="11"/>
      <c r="V659" s="11"/>
    </row>
    <row r="660" customFormat="false" ht="13.8" hidden="false" customHeight="false" outlineLevel="0" collapsed="false">
      <c r="R660" s="11"/>
      <c r="S660" s="11"/>
      <c r="T660" s="11"/>
      <c r="V660" s="11"/>
    </row>
    <row r="661" customFormat="false" ht="13.8" hidden="false" customHeight="false" outlineLevel="0" collapsed="false">
      <c r="R661" s="11"/>
      <c r="S661" s="11"/>
      <c r="T661" s="11"/>
      <c r="V661" s="11"/>
    </row>
    <row r="662" customFormat="false" ht="13.8" hidden="false" customHeight="false" outlineLevel="0" collapsed="false">
      <c r="R662" s="11"/>
      <c r="S662" s="11"/>
      <c r="T662" s="11"/>
      <c r="V662" s="11"/>
    </row>
    <row r="663" customFormat="false" ht="13.8" hidden="false" customHeight="false" outlineLevel="0" collapsed="false">
      <c r="R663" s="11"/>
      <c r="S663" s="11"/>
      <c r="T663" s="11"/>
      <c r="V663" s="11"/>
    </row>
    <row r="664" customFormat="false" ht="13.8" hidden="false" customHeight="false" outlineLevel="0" collapsed="false">
      <c r="R664" s="11"/>
      <c r="S664" s="11"/>
      <c r="T664" s="11"/>
      <c r="V664" s="11"/>
    </row>
    <row r="665" customFormat="false" ht="13.8" hidden="false" customHeight="false" outlineLevel="0" collapsed="false">
      <c r="R665" s="11"/>
      <c r="S665" s="11"/>
      <c r="T665" s="11"/>
      <c r="V665" s="11"/>
    </row>
    <row r="666" customFormat="false" ht="13.8" hidden="false" customHeight="false" outlineLevel="0" collapsed="false">
      <c r="R666" s="11"/>
      <c r="S666" s="11"/>
      <c r="T666" s="11"/>
      <c r="V666" s="11"/>
    </row>
    <row r="667" customFormat="false" ht="13.8" hidden="false" customHeight="false" outlineLevel="0" collapsed="false">
      <c r="R667" s="11"/>
      <c r="S667" s="11"/>
      <c r="T667" s="11"/>
      <c r="V667" s="11"/>
    </row>
    <row r="668" customFormat="false" ht="13.8" hidden="false" customHeight="false" outlineLevel="0" collapsed="false">
      <c r="R668" s="11"/>
      <c r="S668" s="11"/>
      <c r="T668" s="11"/>
      <c r="V668" s="11"/>
    </row>
    <row r="669" customFormat="false" ht="13.8" hidden="false" customHeight="false" outlineLevel="0" collapsed="false">
      <c r="R669" s="11"/>
      <c r="S669" s="11"/>
      <c r="T669" s="11"/>
      <c r="V669" s="11"/>
    </row>
    <row r="670" customFormat="false" ht="13.8" hidden="false" customHeight="false" outlineLevel="0" collapsed="false">
      <c r="R670" s="11"/>
      <c r="S670" s="11"/>
      <c r="T670" s="11"/>
      <c r="V670" s="11"/>
    </row>
    <row r="671" customFormat="false" ht="13.8" hidden="false" customHeight="false" outlineLevel="0" collapsed="false">
      <c r="R671" s="11"/>
      <c r="S671" s="11"/>
      <c r="T671" s="11"/>
      <c r="V671" s="11"/>
    </row>
    <row r="672" customFormat="false" ht="13.8" hidden="false" customHeight="false" outlineLevel="0" collapsed="false">
      <c r="R672" s="11"/>
      <c r="S672" s="11"/>
      <c r="T672" s="11"/>
      <c r="V672" s="11"/>
    </row>
    <row r="673" customFormat="false" ht="13.8" hidden="false" customHeight="false" outlineLevel="0" collapsed="false">
      <c r="R673" s="11"/>
      <c r="S673" s="11"/>
      <c r="T673" s="11"/>
      <c r="V673" s="11"/>
    </row>
    <row r="674" customFormat="false" ht="13.8" hidden="false" customHeight="false" outlineLevel="0" collapsed="false">
      <c r="R674" s="11"/>
      <c r="S674" s="11"/>
      <c r="T674" s="11"/>
      <c r="V674" s="11"/>
    </row>
    <row r="675" customFormat="false" ht="13.8" hidden="false" customHeight="false" outlineLevel="0" collapsed="false">
      <c r="R675" s="11"/>
      <c r="S675" s="11"/>
      <c r="T675" s="11"/>
      <c r="V675" s="11"/>
    </row>
    <row r="676" customFormat="false" ht="13.8" hidden="false" customHeight="false" outlineLevel="0" collapsed="false">
      <c r="R676" s="11"/>
      <c r="S676" s="11"/>
      <c r="T676" s="11"/>
      <c r="V676" s="11"/>
    </row>
    <row r="677" customFormat="false" ht="13.8" hidden="false" customHeight="false" outlineLevel="0" collapsed="false">
      <c r="R677" s="11"/>
      <c r="S677" s="11"/>
      <c r="T677" s="11"/>
      <c r="V677" s="11"/>
    </row>
    <row r="678" customFormat="false" ht="13.8" hidden="false" customHeight="false" outlineLevel="0" collapsed="false">
      <c r="R678" s="11"/>
      <c r="S678" s="11"/>
      <c r="T678" s="11"/>
      <c r="V678" s="11"/>
    </row>
    <row r="679" customFormat="false" ht="13.8" hidden="false" customHeight="false" outlineLevel="0" collapsed="false">
      <c r="R679" s="11"/>
      <c r="S679" s="11"/>
      <c r="T679" s="11"/>
      <c r="V679" s="11"/>
    </row>
    <row r="680" customFormat="false" ht="13.8" hidden="false" customHeight="false" outlineLevel="0" collapsed="false">
      <c r="R680" s="11"/>
      <c r="S680" s="11"/>
      <c r="T680" s="11"/>
      <c r="V680" s="11"/>
    </row>
    <row r="681" customFormat="false" ht="13.8" hidden="false" customHeight="false" outlineLevel="0" collapsed="false">
      <c r="R681" s="11"/>
      <c r="S681" s="11"/>
      <c r="T681" s="11"/>
      <c r="V681" s="11"/>
    </row>
    <row r="682" customFormat="false" ht="13.8" hidden="false" customHeight="false" outlineLevel="0" collapsed="false">
      <c r="R682" s="11"/>
      <c r="S682" s="11"/>
      <c r="T682" s="11"/>
      <c r="V682" s="11"/>
    </row>
    <row r="683" customFormat="false" ht="13.8" hidden="false" customHeight="false" outlineLevel="0" collapsed="false">
      <c r="R683" s="11"/>
      <c r="S683" s="11"/>
      <c r="T683" s="11"/>
      <c r="V683" s="11"/>
    </row>
    <row r="684" customFormat="false" ht="13.8" hidden="false" customHeight="false" outlineLevel="0" collapsed="false">
      <c r="R684" s="11"/>
      <c r="S684" s="11"/>
      <c r="T684" s="11"/>
      <c r="V684" s="11"/>
    </row>
    <row r="685" customFormat="false" ht="13.8" hidden="false" customHeight="false" outlineLevel="0" collapsed="false">
      <c r="R685" s="11"/>
      <c r="S685" s="11"/>
      <c r="T685" s="11"/>
      <c r="V685" s="11"/>
    </row>
    <row r="686" customFormat="false" ht="13.8" hidden="false" customHeight="false" outlineLevel="0" collapsed="false">
      <c r="R686" s="11"/>
      <c r="S686" s="11"/>
      <c r="T686" s="11"/>
      <c r="V686" s="11"/>
    </row>
    <row r="687" customFormat="false" ht="13.8" hidden="false" customHeight="false" outlineLevel="0" collapsed="false">
      <c r="R687" s="11"/>
      <c r="S687" s="11"/>
      <c r="T687" s="11"/>
      <c r="V687" s="11"/>
    </row>
    <row r="688" customFormat="false" ht="13.8" hidden="false" customHeight="false" outlineLevel="0" collapsed="false">
      <c r="R688" s="11"/>
      <c r="S688" s="11"/>
      <c r="T688" s="11"/>
      <c r="V688" s="11"/>
    </row>
    <row r="689" customFormat="false" ht="13.8" hidden="false" customHeight="false" outlineLevel="0" collapsed="false">
      <c r="R689" s="11"/>
      <c r="S689" s="11"/>
      <c r="T689" s="11"/>
      <c r="V689" s="11"/>
    </row>
    <row r="690" customFormat="false" ht="13.8" hidden="false" customHeight="false" outlineLevel="0" collapsed="false">
      <c r="R690" s="11"/>
      <c r="S690" s="11"/>
      <c r="T690" s="11"/>
      <c r="V690" s="11"/>
    </row>
    <row r="691" customFormat="false" ht="13.8" hidden="false" customHeight="false" outlineLevel="0" collapsed="false">
      <c r="R691" s="11"/>
      <c r="S691" s="11"/>
      <c r="T691" s="11"/>
      <c r="V691" s="11"/>
    </row>
    <row r="692" customFormat="false" ht="13.8" hidden="false" customHeight="false" outlineLevel="0" collapsed="false">
      <c r="R692" s="11"/>
      <c r="S692" s="11"/>
      <c r="T692" s="11"/>
      <c r="V692" s="11"/>
    </row>
    <row r="693" customFormat="false" ht="13.8" hidden="false" customHeight="false" outlineLevel="0" collapsed="false">
      <c r="R693" s="11"/>
      <c r="S693" s="11"/>
      <c r="T693" s="11"/>
      <c r="V693" s="11"/>
    </row>
    <row r="694" customFormat="false" ht="13.8" hidden="false" customHeight="false" outlineLevel="0" collapsed="false">
      <c r="R694" s="11"/>
      <c r="S694" s="11"/>
      <c r="T694" s="11"/>
      <c r="V694" s="11"/>
    </row>
    <row r="695" customFormat="false" ht="13.8" hidden="false" customHeight="false" outlineLevel="0" collapsed="false">
      <c r="R695" s="11"/>
      <c r="S695" s="11"/>
      <c r="T695" s="11"/>
      <c r="V695" s="11"/>
    </row>
    <row r="696" customFormat="false" ht="13.8" hidden="false" customHeight="false" outlineLevel="0" collapsed="false">
      <c r="R696" s="11"/>
      <c r="S696" s="11"/>
      <c r="T696" s="11"/>
      <c r="V696" s="11"/>
    </row>
    <row r="697" customFormat="false" ht="13.8" hidden="false" customHeight="false" outlineLevel="0" collapsed="false">
      <c r="R697" s="11"/>
      <c r="S697" s="11"/>
      <c r="T697" s="11"/>
      <c r="V697" s="11"/>
    </row>
    <row r="698" customFormat="false" ht="13.8" hidden="false" customHeight="false" outlineLevel="0" collapsed="false">
      <c r="R698" s="11"/>
      <c r="S698" s="11"/>
      <c r="T698" s="11"/>
      <c r="V698" s="11"/>
    </row>
    <row r="699" customFormat="false" ht="13.8" hidden="false" customHeight="false" outlineLevel="0" collapsed="false">
      <c r="R699" s="11"/>
      <c r="S699" s="11"/>
      <c r="T699" s="11"/>
      <c r="V699" s="11"/>
    </row>
    <row r="700" customFormat="false" ht="13.8" hidden="false" customHeight="false" outlineLevel="0" collapsed="false">
      <c r="R700" s="11"/>
      <c r="S700" s="11"/>
      <c r="T700" s="11"/>
      <c r="V700" s="11"/>
    </row>
    <row r="701" customFormat="false" ht="13.8" hidden="false" customHeight="false" outlineLevel="0" collapsed="false">
      <c r="R701" s="11"/>
      <c r="S701" s="11"/>
      <c r="T701" s="11"/>
      <c r="V701" s="11"/>
    </row>
    <row r="702" customFormat="false" ht="13.8" hidden="false" customHeight="false" outlineLevel="0" collapsed="false">
      <c r="R702" s="11"/>
      <c r="S702" s="11"/>
      <c r="T702" s="11"/>
      <c r="V702" s="11"/>
    </row>
    <row r="703" customFormat="false" ht="13.8" hidden="false" customHeight="false" outlineLevel="0" collapsed="false">
      <c r="R703" s="11"/>
      <c r="S703" s="11"/>
      <c r="T703" s="11"/>
      <c r="V703" s="11"/>
    </row>
    <row r="704" customFormat="false" ht="13.8" hidden="false" customHeight="false" outlineLevel="0" collapsed="false">
      <c r="R704" s="11"/>
      <c r="S704" s="11"/>
      <c r="T704" s="11"/>
      <c r="V704" s="11"/>
    </row>
    <row r="705" customFormat="false" ht="13.8" hidden="false" customHeight="false" outlineLevel="0" collapsed="false">
      <c r="R705" s="11"/>
      <c r="S705" s="11"/>
      <c r="T705" s="11"/>
      <c r="V705" s="11"/>
    </row>
    <row r="706" customFormat="false" ht="13.8" hidden="false" customHeight="false" outlineLevel="0" collapsed="false">
      <c r="R706" s="11"/>
      <c r="S706" s="11"/>
      <c r="T706" s="11"/>
      <c r="V706" s="11"/>
    </row>
    <row r="707" customFormat="false" ht="13.8" hidden="false" customHeight="false" outlineLevel="0" collapsed="false">
      <c r="R707" s="11"/>
      <c r="S707" s="11"/>
      <c r="T707" s="11"/>
      <c r="V707" s="11"/>
    </row>
    <row r="708" customFormat="false" ht="13.8" hidden="false" customHeight="false" outlineLevel="0" collapsed="false">
      <c r="R708" s="11"/>
      <c r="S708" s="11"/>
      <c r="T708" s="11"/>
      <c r="V708" s="11"/>
    </row>
    <row r="709" customFormat="false" ht="13.8" hidden="false" customHeight="false" outlineLevel="0" collapsed="false">
      <c r="R709" s="11"/>
      <c r="S709" s="11"/>
      <c r="T709" s="11"/>
      <c r="V709" s="11"/>
    </row>
    <row r="710" customFormat="false" ht="13.8" hidden="false" customHeight="false" outlineLevel="0" collapsed="false">
      <c r="R710" s="11"/>
      <c r="S710" s="11"/>
      <c r="T710" s="11"/>
      <c r="V710" s="11"/>
    </row>
    <row r="711" customFormat="false" ht="13.8" hidden="false" customHeight="false" outlineLevel="0" collapsed="false">
      <c r="R711" s="11"/>
      <c r="S711" s="11"/>
      <c r="T711" s="11"/>
      <c r="V711" s="11"/>
    </row>
    <row r="712" customFormat="false" ht="13.8" hidden="false" customHeight="false" outlineLevel="0" collapsed="false">
      <c r="R712" s="11"/>
      <c r="S712" s="11"/>
      <c r="T712" s="11"/>
      <c r="V712" s="11"/>
    </row>
    <row r="713" customFormat="false" ht="13.8" hidden="false" customHeight="false" outlineLevel="0" collapsed="false">
      <c r="R713" s="11"/>
      <c r="S713" s="11"/>
      <c r="T713" s="11"/>
      <c r="V713" s="11"/>
    </row>
    <row r="714" customFormat="false" ht="13.8" hidden="false" customHeight="false" outlineLevel="0" collapsed="false">
      <c r="R714" s="11"/>
      <c r="S714" s="11"/>
      <c r="T714" s="11"/>
      <c r="V714" s="11"/>
    </row>
    <row r="715" customFormat="false" ht="13.8" hidden="false" customHeight="false" outlineLevel="0" collapsed="false">
      <c r="R715" s="11"/>
      <c r="S715" s="11"/>
      <c r="T715" s="11"/>
      <c r="V715" s="11"/>
    </row>
    <row r="716" customFormat="false" ht="13.8" hidden="false" customHeight="false" outlineLevel="0" collapsed="false">
      <c r="R716" s="11"/>
      <c r="S716" s="11"/>
      <c r="T716" s="11"/>
      <c r="V716" s="11"/>
    </row>
    <row r="717" customFormat="false" ht="13.8" hidden="false" customHeight="false" outlineLevel="0" collapsed="false">
      <c r="R717" s="11"/>
      <c r="S717" s="11"/>
      <c r="T717" s="11"/>
      <c r="V717" s="11"/>
    </row>
    <row r="718" customFormat="false" ht="13.8" hidden="false" customHeight="false" outlineLevel="0" collapsed="false">
      <c r="R718" s="11"/>
      <c r="S718" s="11"/>
      <c r="T718" s="11"/>
      <c r="V718" s="11"/>
    </row>
    <row r="719" customFormat="false" ht="13.8" hidden="false" customHeight="false" outlineLevel="0" collapsed="false">
      <c r="R719" s="11"/>
      <c r="S719" s="11"/>
      <c r="T719" s="11"/>
      <c r="V719" s="11"/>
    </row>
    <row r="720" customFormat="false" ht="13.8" hidden="false" customHeight="false" outlineLevel="0" collapsed="false">
      <c r="R720" s="11"/>
      <c r="S720" s="11"/>
      <c r="T720" s="11"/>
      <c r="V720" s="11"/>
    </row>
    <row r="721" customFormat="false" ht="13.8" hidden="false" customHeight="false" outlineLevel="0" collapsed="false">
      <c r="R721" s="11"/>
      <c r="S721" s="11"/>
      <c r="T721" s="11"/>
      <c r="V721" s="11"/>
    </row>
    <row r="722" customFormat="false" ht="13.8" hidden="false" customHeight="false" outlineLevel="0" collapsed="false">
      <c r="R722" s="11"/>
      <c r="S722" s="11"/>
      <c r="T722" s="11"/>
      <c r="V722" s="11"/>
    </row>
    <row r="723" customFormat="false" ht="13.8" hidden="false" customHeight="false" outlineLevel="0" collapsed="false">
      <c r="R723" s="11"/>
      <c r="S723" s="11"/>
      <c r="T723" s="11"/>
      <c r="V723" s="11"/>
    </row>
    <row r="724" customFormat="false" ht="13.8" hidden="false" customHeight="false" outlineLevel="0" collapsed="false">
      <c r="R724" s="11"/>
      <c r="S724" s="11"/>
      <c r="T724" s="11"/>
      <c r="V724" s="11"/>
    </row>
    <row r="725" customFormat="false" ht="13.8" hidden="false" customHeight="false" outlineLevel="0" collapsed="false">
      <c r="R725" s="11"/>
      <c r="S725" s="11"/>
      <c r="T725" s="11"/>
      <c r="V725" s="11"/>
    </row>
    <row r="726" customFormat="false" ht="13.8" hidden="false" customHeight="false" outlineLevel="0" collapsed="false">
      <c r="R726" s="11"/>
      <c r="S726" s="11"/>
      <c r="T726" s="11"/>
      <c r="V726" s="11"/>
    </row>
    <row r="727" customFormat="false" ht="13.8" hidden="false" customHeight="false" outlineLevel="0" collapsed="false">
      <c r="R727" s="11"/>
      <c r="S727" s="11"/>
      <c r="T727" s="11"/>
      <c r="V727" s="11"/>
    </row>
    <row r="728" customFormat="false" ht="13.8" hidden="false" customHeight="false" outlineLevel="0" collapsed="false">
      <c r="R728" s="11"/>
      <c r="S728" s="11"/>
      <c r="T728" s="11"/>
      <c r="V728" s="11"/>
    </row>
    <row r="729" customFormat="false" ht="13.8" hidden="false" customHeight="false" outlineLevel="0" collapsed="false">
      <c r="R729" s="11"/>
      <c r="S729" s="11"/>
      <c r="T729" s="11"/>
      <c r="V729" s="11"/>
    </row>
    <row r="730" customFormat="false" ht="13.8" hidden="false" customHeight="false" outlineLevel="0" collapsed="false">
      <c r="R730" s="11"/>
      <c r="S730" s="11"/>
      <c r="T730" s="11"/>
      <c r="V730" s="11"/>
    </row>
    <row r="731" customFormat="false" ht="13.8" hidden="false" customHeight="false" outlineLevel="0" collapsed="false">
      <c r="R731" s="11"/>
      <c r="S731" s="11"/>
      <c r="T731" s="11"/>
      <c r="V731" s="11"/>
    </row>
    <row r="732" customFormat="false" ht="13.8" hidden="false" customHeight="false" outlineLevel="0" collapsed="false">
      <c r="R732" s="11"/>
      <c r="S732" s="11"/>
      <c r="T732" s="11"/>
      <c r="V732" s="11"/>
    </row>
    <row r="733" customFormat="false" ht="13.8" hidden="false" customHeight="false" outlineLevel="0" collapsed="false">
      <c r="R733" s="11"/>
      <c r="S733" s="11"/>
      <c r="T733" s="11"/>
      <c r="V733" s="11"/>
    </row>
    <row r="734" customFormat="false" ht="13.8" hidden="false" customHeight="false" outlineLevel="0" collapsed="false">
      <c r="R734" s="11"/>
      <c r="S734" s="11"/>
      <c r="T734" s="11"/>
      <c r="V734" s="11"/>
    </row>
    <row r="735" customFormat="false" ht="13.8" hidden="false" customHeight="false" outlineLevel="0" collapsed="false">
      <c r="R735" s="11"/>
      <c r="S735" s="11"/>
      <c r="T735" s="11"/>
      <c r="V735" s="11"/>
    </row>
    <row r="736" customFormat="false" ht="13.8" hidden="false" customHeight="false" outlineLevel="0" collapsed="false">
      <c r="R736" s="11"/>
      <c r="S736" s="11"/>
      <c r="T736" s="11"/>
      <c r="V736" s="11"/>
    </row>
    <row r="737" customFormat="false" ht="13.8" hidden="false" customHeight="false" outlineLevel="0" collapsed="false">
      <c r="R737" s="11"/>
      <c r="S737" s="11"/>
      <c r="T737" s="11"/>
      <c r="V737" s="11"/>
    </row>
    <row r="738" customFormat="false" ht="13.8" hidden="false" customHeight="false" outlineLevel="0" collapsed="false">
      <c r="R738" s="11"/>
      <c r="S738" s="11"/>
      <c r="T738" s="11"/>
      <c r="V738" s="11"/>
    </row>
    <row r="739" customFormat="false" ht="13.8" hidden="false" customHeight="false" outlineLevel="0" collapsed="false">
      <c r="R739" s="11"/>
      <c r="S739" s="11"/>
      <c r="T739" s="11"/>
      <c r="V739" s="11"/>
    </row>
    <row r="740" customFormat="false" ht="13.8" hidden="false" customHeight="false" outlineLevel="0" collapsed="false">
      <c r="R740" s="11"/>
      <c r="S740" s="11"/>
      <c r="T740" s="11"/>
      <c r="V740" s="11"/>
    </row>
    <row r="741" customFormat="false" ht="13.8" hidden="false" customHeight="false" outlineLevel="0" collapsed="false">
      <c r="R741" s="11"/>
      <c r="S741" s="11"/>
      <c r="T741" s="11"/>
      <c r="V741" s="11"/>
    </row>
    <row r="742" customFormat="false" ht="13.8" hidden="false" customHeight="false" outlineLevel="0" collapsed="false">
      <c r="R742" s="11"/>
      <c r="S742" s="11"/>
      <c r="T742" s="11"/>
      <c r="V742" s="11"/>
    </row>
    <row r="743" customFormat="false" ht="13.8" hidden="false" customHeight="false" outlineLevel="0" collapsed="false">
      <c r="R743" s="11"/>
      <c r="S743" s="11"/>
      <c r="T743" s="11"/>
      <c r="V743" s="11"/>
    </row>
    <row r="744" customFormat="false" ht="13.8" hidden="false" customHeight="false" outlineLevel="0" collapsed="false">
      <c r="R744" s="11"/>
      <c r="S744" s="11"/>
      <c r="T744" s="11"/>
      <c r="V744" s="11"/>
    </row>
    <row r="745" customFormat="false" ht="13.8" hidden="false" customHeight="false" outlineLevel="0" collapsed="false">
      <c r="R745" s="11"/>
      <c r="S745" s="11"/>
      <c r="T745" s="11"/>
      <c r="V745" s="11"/>
    </row>
    <row r="746" customFormat="false" ht="13.8" hidden="false" customHeight="false" outlineLevel="0" collapsed="false">
      <c r="R746" s="11"/>
      <c r="S746" s="11"/>
      <c r="T746" s="11"/>
      <c r="V746" s="11"/>
    </row>
    <row r="747" customFormat="false" ht="13.8" hidden="false" customHeight="false" outlineLevel="0" collapsed="false">
      <c r="R747" s="11"/>
      <c r="S747" s="11"/>
      <c r="T747" s="11"/>
      <c r="V747" s="11"/>
    </row>
    <row r="748" customFormat="false" ht="13.8" hidden="false" customHeight="false" outlineLevel="0" collapsed="false">
      <c r="R748" s="11"/>
      <c r="S748" s="11"/>
      <c r="T748" s="11"/>
      <c r="V748" s="11"/>
    </row>
    <row r="749" customFormat="false" ht="13.8" hidden="false" customHeight="false" outlineLevel="0" collapsed="false">
      <c r="R749" s="11"/>
      <c r="S749" s="11"/>
      <c r="T749" s="11"/>
      <c r="V749" s="11"/>
    </row>
    <row r="750" customFormat="false" ht="13.8" hidden="false" customHeight="false" outlineLevel="0" collapsed="false">
      <c r="R750" s="11"/>
      <c r="S750" s="11"/>
      <c r="T750" s="11"/>
      <c r="V750" s="11"/>
    </row>
    <row r="751" customFormat="false" ht="13.8" hidden="false" customHeight="false" outlineLevel="0" collapsed="false">
      <c r="R751" s="11"/>
      <c r="S751" s="11"/>
      <c r="T751" s="11"/>
      <c r="V751" s="11"/>
    </row>
    <row r="752" customFormat="false" ht="13.8" hidden="false" customHeight="false" outlineLevel="0" collapsed="false">
      <c r="R752" s="11"/>
      <c r="S752" s="11"/>
      <c r="T752" s="11"/>
      <c r="V752" s="11"/>
    </row>
    <row r="753" customFormat="false" ht="13.8" hidden="false" customHeight="false" outlineLevel="0" collapsed="false">
      <c r="R753" s="11"/>
      <c r="S753" s="11"/>
      <c r="T753" s="11"/>
      <c r="V753" s="11"/>
    </row>
    <row r="754" customFormat="false" ht="13.8" hidden="false" customHeight="false" outlineLevel="0" collapsed="false">
      <c r="R754" s="11"/>
      <c r="S754" s="11"/>
      <c r="T754" s="11"/>
      <c r="V754" s="11"/>
    </row>
    <row r="755" customFormat="false" ht="13.8" hidden="false" customHeight="false" outlineLevel="0" collapsed="false">
      <c r="R755" s="11"/>
      <c r="S755" s="11"/>
      <c r="T755" s="11"/>
      <c r="V755" s="11"/>
    </row>
    <row r="756" customFormat="false" ht="13.8" hidden="false" customHeight="false" outlineLevel="0" collapsed="false">
      <c r="R756" s="11"/>
      <c r="S756" s="11"/>
      <c r="T756" s="11"/>
      <c r="V756" s="11"/>
    </row>
    <row r="757" customFormat="false" ht="13.8" hidden="false" customHeight="false" outlineLevel="0" collapsed="false">
      <c r="R757" s="11"/>
      <c r="S757" s="11"/>
      <c r="T757" s="11"/>
      <c r="V757" s="11"/>
    </row>
    <row r="758" customFormat="false" ht="13.8" hidden="false" customHeight="false" outlineLevel="0" collapsed="false">
      <c r="R758" s="11"/>
      <c r="S758" s="11"/>
      <c r="T758" s="11"/>
      <c r="V758" s="11"/>
    </row>
    <row r="759" customFormat="false" ht="13.8" hidden="false" customHeight="false" outlineLevel="0" collapsed="false">
      <c r="R759" s="11"/>
      <c r="S759" s="11"/>
      <c r="T759" s="11"/>
      <c r="V759" s="11"/>
    </row>
    <row r="760" customFormat="false" ht="13.8" hidden="false" customHeight="false" outlineLevel="0" collapsed="false">
      <c r="R760" s="11"/>
      <c r="S760" s="11"/>
      <c r="T760" s="11"/>
      <c r="V760" s="11"/>
    </row>
    <row r="761" customFormat="false" ht="13.8" hidden="false" customHeight="false" outlineLevel="0" collapsed="false">
      <c r="R761" s="11"/>
      <c r="S761" s="11"/>
      <c r="T761" s="11"/>
      <c r="V761" s="11"/>
    </row>
    <row r="762" customFormat="false" ht="13.8" hidden="false" customHeight="false" outlineLevel="0" collapsed="false">
      <c r="R762" s="11"/>
      <c r="S762" s="11"/>
      <c r="T762" s="11"/>
      <c r="V762" s="11"/>
    </row>
    <row r="763" customFormat="false" ht="13.8" hidden="false" customHeight="false" outlineLevel="0" collapsed="false">
      <c r="R763" s="11"/>
      <c r="S763" s="11"/>
      <c r="T763" s="11"/>
      <c r="V763" s="11"/>
    </row>
    <row r="764" customFormat="false" ht="13.8" hidden="false" customHeight="false" outlineLevel="0" collapsed="false">
      <c r="R764" s="11"/>
      <c r="S764" s="11"/>
      <c r="T764" s="11"/>
      <c r="V764" s="11"/>
    </row>
    <row r="765" customFormat="false" ht="13.8" hidden="false" customHeight="false" outlineLevel="0" collapsed="false">
      <c r="R765" s="11"/>
      <c r="S765" s="11"/>
      <c r="T765" s="11"/>
      <c r="V765" s="11"/>
    </row>
    <row r="766" customFormat="false" ht="13.8" hidden="false" customHeight="false" outlineLevel="0" collapsed="false">
      <c r="R766" s="11"/>
      <c r="S766" s="11"/>
      <c r="T766" s="11"/>
      <c r="V766" s="11"/>
    </row>
    <row r="767" customFormat="false" ht="13.8" hidden="false" customHeight="false" outlineLevel="0" collapsed="false">
      <c r="R767" s="11"/>
      <c r="S767" s="11"/>
      <c r="T767" s="11"/>
      <c r="V767" s="11"/>
    </row>
    <row r="768" customFormat="false" ht="13.8" hidden="false" customHeight="false" outlineLevel="0" collapsed="false">
      <c r="R768" s="11"/>
      <c r="S768" s="11"/>
      <c r="T768" s="11"/>
      <c r="V768" s="11"/>
    </row>
    <row r="769" customFormat="false" ht="13.8" hidden="false" customHeight="false" outlineLevel="0" collapsed="false">
      <c r="R769" s="11"/>
      <c r="S769" s="11"/>
      <c r="T769" s="11"/>
      <c r="V769" s="11"/>
    </row>
    <row r="770" customFormat="false" ht="13.8" hidden="false" customHeight="false" outlineLevel="0" collapsed="false">
      <c r="R770" s="11"/>
      <c r="S770" s="11"/>
      <c r="T770" s="11"/>
      <c r="V770" s="11"/>
    </row>
    <row r="771" customFormat="false" ht="13.8" hidden="false" customHeight="false" outlineLevel="0" collapsed="false">
      <c r="R771" s="11"/>
      <c r="S771" s="11"/>
      <c r="T771" s="11"/>
      <c r="V771" s="11"/>
    </row>
    <row r="772" customFormat="false" ht="13.8" hidden="false" customHeight="false" outlineLevel="0" collapsed="false">
      <c r="R772" s="11"/>
      <c r="S772" s="11"/>
      <c r="T772" s="11"/>
      <c r="V772" s="11"/>
    </row>
    <row r="773" customFormat="false" ht="13.8" hidden="false" customHeight="false" outlineLevel="0" collapsed="false">
      <c r="R773" s="11"/>
      <c r="S773" s="11"/>
      <c r="T773" s="11"/>
      <c r="V773" s="11"/>
    </row>
    <row r="774" customFormat="false" ht="13.8" hidden="false" customHeight="false" outlineLevel="0" collapsed="false">
      <c r="R774" s="11"/>
      <c r="S774" s="11"/>
      <c r="T774" s="11"/>
      <c r="V774" s="11"/>
    </row>
    <row r="775" customFormat="false" ht="13.8" hidden="false" customHeight="false" outlineLevel="0" collapsed="false">
      <c r="R775" s="11"/>
      <c r="S775" s="11"/>
      <c r="T775" s="11"/>
      <c r="V775" s="11"/>
    </row>
    <row r="776" customFormat="false" ht="13.8" hidden="false" customHeight="false" outlineLevel="0" collapsed="false">
      <c r="R776" s="11"/>
      <c r="S776" s="11"/>
      <c r="T776" s="11"/>
      <c r="V776" s="11"/>
    </row>
    <row r="777" customFormat="false" ht="13.8" hidden="false" customHeight="false" outlineLevel="0" collapsed="false">
      <c r="R777" s="11"/>
      <c r="S777" s="11"/>
      <c r="T777" s="11"/>
      <c r="V777" s="11"/>
    </row>
    <row r="778" customFormat="false" ht="13.8" hidden="false" customHeight="false" outlineLevel="0" collapsed="false">
      <c r="R778" s="11"/>
      <c r="S778" s="11"/>
      <c r="T778" s="11"/>
      <c r="V778" s="11"/>
    </row>
    <row r="779" customFormat="false" ht="13.8" hidden="false" customHeight="false" outlineLevel="0" collapsed="false">
      <c r="R779" s="11"/>
      <c r="S779" s="11"/>
      <c r="T779" s="11"/>
      <c r="V779" s="11"/>
    </row>
    <row r="780" customFormat="false" ht="13.8" hidden="false" customHeight="false" outlineLevel="0" collapsed="false">
      <c r="R780" s="11"/>
      <c r="S780" s="11"/>
      <c r="T780" s="11"/>
      <c r="V780" s="11"/>
    </row>
    <row r="781" customFormat="false" ht="13.8" hidden="false" customHeight="false" outlineLevel="0" collapsed="false">
      <c r="R781" s="11"/>
      <c r="S781" s="11"/>
      <c r="T781" s="11"/>
      <c r="V781" s="11"/>
    </row>
    <row r="782" customFormat="false" ht="13.8" hidden="false" customHeight="false" outlineLevel="0" collapsed="false">
      <c r="R782" s="11"/>
      <c r="S782" s="11"/>
      <c r="T782" s="11"/>
      <c r="V782" s="11"/>
    </row>
    <row r="783" customFormat="false" ht="13.8" hidden="false" customHeight="false" outlineLevel="0" collapsed="false">
      <c r="R783" s="11"/>
      <c r="S783" s="11"/>
      <c r="T783" s="11"/>
      <c r="V783" s="11"/>
    </row>
    <row r="784" customFormat="false" ht="13.8" hidden="false" customHeight="false" outlineLevel="0" collapsed="false">
      <c r="R784" s="11"/>
      <c r="S784" s="11"/>
      <c r="T784" s="11"/>
      <c r="V784" s="11"/>
    </row>
    <row r="785" customFormat="false" ht="13.8" hidden="false" customHeight="false" outlineLevel="0" collapsed="false">
      <c r="R785" s="11"/>
      <c r="S785" s="11"/>
      <c r="T785" s="11"/>
      <c r="V785" s="11"/>
    </row>
    <row r="786" customFormat="false" ht="13.8" hidden="false" customHeight="false" outlineLevel="0" collapsed="false">
      <c r="R786" s="11"/>
      <c r="S786" s="11"/>
      <c r="T786" s="11"/>
      <c r="V786" s="11"/>
    </row>
    <row r="787" customFormat="false" ht="13.8" hidden="false" customHeight="false" outlineLevel="0" collapsed="false">
      <c r="R787" s="11"/>
      <c r="S787" s="11"/>
      <c r="T787" s="11"/>
      <c r="V787" s="11"/>
    </row>
    <row r="788" customFormat="false" ht="13.8" hidden="false" customHeight="false" outlineLevel="0" collapsed="false">
      <c r="R788" s="11"/>
      <c r="S788" s="11"/>
      <c r="T788" s="11"/>
      <c r="V788" s="11"/>
    </row>
    <row r="789" customFormat="false" ht="13.8" hidden="false" customHeight="false" outlineLevel="0" collapsed="false">
      <c r="R789" s="11"/>
      <c r="S789" s="11"/>
      <c r="T789" s="11"/>
      <c r="V789" s="11"/>
    </row>
    <row r="790" customFormat="false" ht="13.8" hidden="false" customHeight="false" outlineLevel="0" collapsed="false">
      <c r="R790" s="11"/>
      <c r="S790" s="11"/>
      <c r="T790" s="11"/>
      <c r="V790" s="11"/>
    </row>
    <row r="791" customFormat="false" ht="13.8" hidden="false" customHeight="false" outlineLevel="0" collapsed="false">
      <c r="R791" s="11"/>
      <c r="S791" s="11"/>
      <c r="T791" s="11"/>
      <c r="V791" s="11"/>
    </row>
    <row r="792" customFormat="false" ht="13.8" hidden="false" customHeight="false" outlineLevel="0" collapsed="false">
      <c r="R792" s="11"/>
      <c r="S792" s="11"/>
      <c r="T792" s="11"/>
      <c r="V792" s="11"/>
    </row>
    <row r="793" customFormat="false" ht="13.8" hidden="false" customHeight="false" outlineLevel="0" collapsed="false">
      <c r="R793" s="11"/>
      <c r="S793" s="11"/>
      <c r="T793" s="11"/>
      <c r="V793" s="11"/>
    </row>
    <row r="794" customFormat="false" ht="13.8" hidden="false" customHeight="false" outlineLevel="0" collapsed="false">
      <c r="R794" s="11"/>
      <c r="S794" s="11"/>
      <c r="T794" s="11"/>
      <c r="V794" s="11"/>
    </row>
    <row r="795" customFormat="false" ht="13.8" hidden="false" customHeight="false" outlineLevel="0" collapsed="false">
      <c r="R795" s="11"/>
      <c r="S795" s="11"/>
      <c r="T795" s="11"/>
      <c r="V795" s="11"/>
    </row>
    <row r="796" customFormat="false" ht="13.8" hidden="false" customHeight="false" outlineLevel="0" collapsed="false">
      <c r="R796" s="11"/>
      <c r="S796" s="11"/>
      <c r="T796" s="11"/>
      <c r="V796" s="11"/>
    </row>
    <row r="797" customFormat="false" ht="13.8" hidden="false" customHeight="false" outlineLevel="0" collapsed="false">
      <c r="R797" s="11"/>
      <c r="S797" s="11"/>
      <c r="T797" s="11"/>
      <c r="V797" s="11"/>
    </row>
    <row r="798" customFormat="false" ht="13.8" hidden="false" customHeight="false" outlineLevel="0" collapsed="false">
      <c r="R798" s="11"/>
      <c r="S798" s="11"/>
      <c r="T798" s="11"/>
      <c r="V798" s="11"/>
    </row>
    <row r="799" customFormat="false" ht="13.8" hidden="false" customHeight="false" outlineLevel="0" collapsed="false">
      <c r="R799" s="11"/>
      <c r="S799" s="11"/>
      <c r="T799" s="11"/>
      <c r="V799" s="11"/>
    </row>
    <row r="800" customFormat="false" ht="13.8" hidden="false" customHeight="false" outlineLevel="0" collapsed="false">
      <c r="R800" s="11"/>
      <c r="S800" s="11"/>
      <c r="T800" s="11"/>
      <c r="V800" s="11"/>
    </row>
    <row r="801" customFormat="false" ht="13.8" hidden="false" customHeight="false" outlineLevel="0" collapsed="false">
      <c r="R801" s="11"/>
      <c r="S801" s="11"/>
      <c r="T801" s="11"/>
      <c r="V801" s="11"/>
    </row>
    <row r="802" customFormat="false" ht="13.8" hidden="false" customHeight="false" outlineLevel="0" collapsed="false">
      <c r="R802" s="11"/>
      <c r="S802" s="11"/>
      <c r="T802" s="11"/>
      <c r="V802" s="11"/>
    </row>
    <row r="803" customFormat="false" ht="13.8" hidden="false" customHeight="false" outlineLevel="0" collapsed="false">
      <c r="R803" s="11"/>
      <c r="S803" s="11"/>
      <c r="T803" s="11"/>
      <c r="V803" s="11"/>
    </row>
    <row r="804" customFormat="false" ht="13.8" hidden="false" customHeight="false" outlineLevel="0" collapsed="false">
      <c r="R804" s="11"/>
      <c r="S804" s="11"/>
      <c r="T804" s="11"/>
      <c r="V804" s="11"/>
    </row>
    <row r="805" customFormat="false" ht="13.8" hidden="false" customHeight="false" outlineLevel="0" collapsed="false">
      <c r="R805" s="11"/>
      <c r="S805" s="11"/>
      <c r="T805" s="11"/>
      <c r="V805" s="11"/>
    </row>
    <row r="806" customFormat="false" ht="13.8" hidden="false" customHeight="false" outlineLevel="0" collapsed="false">
      <c r="R806" s="11"/>
      <c r="S806" s="11"/>
      <c r="T806" s="11"/>
      <c r="V806" s="11"/>
    </row>
    <row r="807" customFormat="false" ht="13.8" hidden="false" customHeight="false" outlineLevel="0" collapsed="false">
      <c r="R807" s="11"/>
      <c r="S807" s="11"/>
      <c r="T807" s="11"/>
      <c r="V807" s="11"/>
    </row>
    <row r="808" customFormat="false" ht="13.8" hidden="false" customHeight="false" outlineLevel="0" collapsed="false">
      <c r="R808" s="11"/>
      <c r="S808" s="11"/>
      <c r="T808" s="11"/>
      <c r="V808" s="11"/>
    </row>
    <row r="809" customFormat="false" ht="13.8" hidden="false" customHeight="false" outlineLevel="0" collapsed="false">
      <c r="R809" s="11"/>
      <c r="S809" s="11"/>
      <c r="T809" s="11"/>
      <c r="V809" s="11"/>
    </row>
    <row r="810" customFormat="false" ht="13.8" hidden="false" customHeight="false" outlineLevel="0" collapsed="false">
      <c r="R810" s="11"/>
      <c r="S810" s="11"/>
      <c r="T810" s="11"/>
      <c r="V810" s="11"/>
    </row>
    <row r="811" customFormat="false" ht="13.8" hidden="false" customHeight="false" outlineLevel="0" collapsed="false">
      <c r="R811" s="11"/>
      <c r="S811" s="11"/>
      <c r="T811" s="11"/>
      <c r="V811" s="11"/>
    </row>
    <row r="812" customFormat="false" ht="13.8" hidden="false" customHeight="false" outlineLevel="0" collapsed="false">
      <c r="R812" s="11"/>
      <c r="S812" s="11"/>
      <c r="T812" s="11"/>
      <c r="V812" s="11"/>
    </row>
    <row r="813" customFormat="false" ht="13.8" hidden="false" customHeight="false" outlineLevel="0" collapsed="false">
      <c r="R813" s="11"/>
      <c r="S813" s="11"/>
      <c r="T813" s="11"/>
      <c r="V813" s="11"/>
    </row>
    <row r="814" customFormat="false" ht="13.8" hidden="false" customHeight="false" outlineLevel="0" collapsed="false">
      <c r="R814" s="11"/>
      <c r="S814" s="11"/>
      <c r="T814" s="11"/>
      <c r="V814" s="11"/>
    </row>
    <row r="815" customFormat="false" ht="13.8" hidden="false" customHeight="false" outlineLevel="0" collapsed="false">
      <c r="R815" s="11"/>
      <c r="S815" s="11"/>
      <c r="T815" s="11"/>
      <c r="V815" s="11"/>
    </row>
    <row r="816" customFormat="false" ht="13.8" hidden="false" customHeight="false" outlineLevel="0" collapsed="false">
      <c r="R816" s="11"/>
      <c r="S816" s="11"/>
      <c r="T816" s="11"/>
      <c r="V816" s="11"/>
    </row>
    <row r="817" customFormat="false" ht="13.8" hidden="false" customHeight="false" outlineLevel="0" collapsed="false">
      <c r="R817" s="11"/>
      <c r="S817" s="11"/>
      <c r="T817" s="11"/>
      <c r="V817" s="11"/>
    </row>
    <row r="818" customFormat="false" ht="13.8" hidden="false" customHeight="false" outlineLevel="0" collapsed="false">
      <c r="R818" s="11"/>
      <c r="S818" s="11"/>
      <c r="T818" s="11"/>
      <c r="V818" s="11"/>
    </row>
    <row r="819" customFormat="false" ht="13.8" hidden="false" customHeight="false" outlineLevel="0" collapsed="false">
      <c r="R819" s="11"/>
      <c r="S819" s="11"/>
      <c r="T819" s="11"/>
      <c r="V819" s="11"/>
    </row>
    <row r="820" customFormat="false" ht="13.8" hidden="false" customHeight="false" outlineLevel="0" collapsed="false">
      <c r="R820" s="11"/>
      <c r="S820" s="11"/>
      <c r="T820" s="11"/>
      <c r="V820" s="11"/>
    </row>
    <row r="821" customFormat="false" ht="13.8" hidden="false" customHeight="false" outlineLevel="0" collapsed="false">
      <c r="R821" s="11"/>
      <c r="S821" s="11"/>
      <c r="T821" s="11"/>
      <c r="V821" s="11"/>
    </row>
    <row r="822" customFormat="false" ht="13.8" hidden="false" customHeight="false" outlineLevel="0" collapsed="false">
      <c r="R822" s="11"/>
      <c r="S822" s="11"/>
      <c r="T822" s="11"/>
      <c r="V822" s="11"/>
    </row>
    <row r="823" customFormat="false" ht="13.8" hidden="false" customHeight="false" outlineLevel="0" collapsed="false">
      <c r="R823" s="11"/>
      <c r="S823" s="11"/>
      <c r="T823" s="11"/>
      <c r="V823" s="11"/>
    </row>
    <row r="824" customFormat="false" ht="13.8" hidden="false" customHeight="false" outlineLevel="0" collapsed="false">
      <c r="R824" s="11"/>
      <c r="S824" s="11"/>
      <c r="T824" s="11"/>
      <c r="V824" s="11"/>
    </row>
    <row r="825" customFormat="false" ht="13.8" hidden="false" customHeight="false" outlineLevel="0" collapsed="false">
      <c r="R825" s="11"/>
      <c r="S825" s="11"/>
      <c r="T825" s="11"/>
      <c r="V825" s="11"/>
    </row>
    <row r="826" customFormat="false" ht="13.8" hidden="false" customHeight="false" outlineLevel="0" collapsed="false">
      <c r="R826" s="11"/>
      <c r="S826" s="11"/>
      <c r="T826" s="11"/>
      <c r="V826" s="11"/>
    </row>
    <row r="827" customFormat="false" ht="13.8" hidden="false" customHeight="false" outlineLevel="0" collapsed="false">
      <c r="R827" s="11"/>
      <c r="S827" s="11"/>
      <c r="T827" s="11"/>
      <c r="V827" s="11"/>
    </row>
    <row r="828" customFormat="false" ht="13.8" hidden="false" customHeight="false" outlineLevel="0" collapsed="false">
      <c r="R828" s="11"/>
      <c r="S828" s="11"/>
      <c r="T828" s="11"/>
      <c r="V828" s="11"/>
    </row>
    <row r="829" customFormat="false" ht="13.8" hidden="false" customHeight="false" outlineLevel="0" collapsed="false">
      <c r="R829" s="11"/>
      <c r="S829" s="11"/>
      <c r="T829" s="11"/>
      <c r="V829" s="11"/>
    </row>
    <row r="830" customFormat="false" ht="13.8" hidden="false" customHeight="false" outlineLevel="0" collapsed="false">
      <c r="R830" s="11"/>
      <c r="S830" s="11"/>
      <c r="T830" s="11"/>
      <c r="V830" s="11"/>
    </row>
    <row r="831" customFormat="false" ht="13.8" hidden="false" customHeight="false" outlineLevel="0" collapsed="false">
      <c r="R831" s="11"/>
      <c r="S831" s="11"/>
      <c r="T831" s="11"/>
      <c r="V831" s="11"/>
    </row>
    <row r="832" customFormat="false" ht="13.8" hidden="false" customHeight="false" outlineLevel="0" collapsed="false">
      <c r="R832" s="11"/>
      <c r="S832" s="11"/>
      <c r="T832" s="11"/>
      <c r="V832" s="11"/>
    </row>
    <row r="833" customFormat="false" ht="13.8" hidden="false" customHeight="false" outlineLevel="0" collapsed="false">
      <c r="R833" s="11"/>
      <c r="S833" s="11"/>
      <c r="T833" s="11"/>
      <c r="V833" s="11"/>
    </row>
    <row r="834" customFormat="false" ht="13.8" hidden="false" customHeight="false" outlineLevel="0" collapsed="false">
      <c r="R834" s="11"/>
      <c r="S834" s="11"/>
      <c r="T834" s="11"/>
      <c r="V834" s="11"/>
    </row>
    <row r="835" customFormat="false" ht="13.8" hidden="false" customHeight="false" outlineLevel="0" collapsed="false">
      <c r="R835" s="11"/>
      <c r="S835" s="11"/>
      <c r="T835" s="11"/>
      <c r="V835" s="11"/>
    </row>
    <row r="836" customFormat="false" ht="13.8" hidden="false" customHeight="false" outlineLevel="0" collapsed="false">
      <c r="R836" s="11"/>
      <c r="S836" s="11"/>
      <c r="T836" s="11"/>
      <c r="V836" s="11"/>
    </row>
    <row r="837" customFormat="false" ht="13.8" hidden="false" customHeight="false" outlineLevel="0" collapsed="false">
      <c r="R837" s="11"/>
      <c r="S837" s="11"/>
      <c r="T837" s="11"/>
      <c r="V837" s="11"/>
    </row>
    <row r="838" customFormat="false" ht="13.8" hidden="false" customHeight="false" outlineLevel="0" collapsed="false">
      <c r="R838" s="11"/>
      <c r="S838" s="11"/>
      <c r="T838" s="11"/>
      <c r="V838" s="11"/>
    </row>
    <row r="839" customFormat="false" ht="13.8" hidden="false" customHeight="false" outlineLevel="0" collapsed="false">
      <c r="R839" s="11"/>
      <c r="S839" s="11"/>
      <c r="T839" s="11"/>
      <c r="V839" s="11"/>
    </row>
    <row r="840" customFormat="false" ht="13.8" hidden="false" customHeight="false" outlineLevel="0" collapsed="false">
      <c r="R840" s="11"/>
      <c r="S840" s="11"/>
      <c r="T840" s="11"/>
      <c r="V840" s="11"/>
    </row>
    <row r="841" customFormat="false" ht="13.8" hidden="false" customHeight="false" outlineLevel="0" collapsed="false">
      <c r="R841" s="11"/>
      <c r="S841" s="11"/>
      <c r="T841" s="11"/>
      <c r="V841" s="11"/>
    </row>
    <row r="842" customFormat="false" ht="13.8" hidden="false" customHeight="false" outlineLevel="0" collapsed="false">
      <c r="R842" s="11"/>
      <c r="S842" s="11"/>
      <c r="T842" s="11"/>
      <c r="V842" s="11"/>
    </row>
    <row r="843" customFormat="false" ht="13.8" hidden="false" customHeight="false" outlineLevel="0" collapsed="false">
      <c r="R843" s="11"/>
      <c r="S843" s="11"/>
      <c r="T843" s="11"/>
      <c r="V843" s="11"/>
    </row>
    <row r="844" customFormat="false" ht="13.8" hidden="false" customHeight="false" outlineLevel="0" collapsed="false">
      <c r="R844" s="11"/>
      <c r="S844" s="11"/>
      <c r="T844" s="11"/>
      <c r="V844" s="11"/>
    </row>
    <row r="845" customFormat="false" ht="13.8" hidden="false" customHeight="false" outlineLevel="0" collapsed="false">
      <c r="R845" s="11"/>
      <c r="S845" s="11"/>
      <c r="T845" s="11"/>
      <c r="V845" s="11"/>
    </row>
    <row r="846" customFormat="false" ht="13.8" hidden="false" customHeight="false" outlineLevel="0" collapsed="false">
      <c r="R846" s="11"/>
      <c r="S846" s="11"/>
      <c r="T846" s="11"/>
      <c r="V846" s="11"/>
    </row>
  </sheetData>
  <conditionalFormatting sqref="B9:B374">
    <cfRule type="timePeriod" priority="2" timePeriod="today" dxfId="0"/>
  </conditionalFormatting>
  <conditionalFormatting sqref="D9:D374">
    <cfRule type="cellIs" priority="3" operator="equal" aboveAverage="0" equalAverage="0" bottom="0" percent="0" rank="0" text="" dxfId="1">
      <formula>1</formula>
    </cfRule>
  </conditionalFormatting>
  <conditionalFormatting sqref="G9:G373">
    <cfRule type="cellIs" priority="4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2021-05-30T19:52:39Z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