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F1B7EDCC-FFDB-4E1B-B492-6032B6F1898F}" xr6:coauthVersionLast="47" xr6:coauthVersionMax="47" xr10:uidLastSave="{00000000-0000-0000-0000-000000000000}"/>
  <bookViews>
    <workbookView xWindow="-120" yWindow="-120" windowWidth="29040" windowHeight="15840" tabRatio="500" firstSheet="5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43" i="13" l="1"/>
  <c r="F644" i="13"/>
  <c r="F645" i="13"/>
  <c r="F646" i="13"/>
  <c r="F647" i="13"/>
  <c r="F648" i="13"/>
  <c r="F887" i="12"/>
  <c r="F1094" i="7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I647" i="13"/>
  <c r="H647" i="13"/>
  <c r="I646" i="13"/>
  <c r="H646" i="13"/>
  <c r="I645" i="13"/>
  <c r="H645" i="13"/>
  <c r="I644" i="13"/>
  <c r="H644" i="13"/>
  <c r="I643" i="13"/>
  <c r="H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<sst xmlns="http://schemas.openxmlformats.org/spreadsheetml/2006/main" count="59718" uniqueCount="4007">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</sst>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1" applyBorder="1"/>
    <xf numFmtId="0" fontId="3" fillId="0" borderId="1" xfId="1" applyBorder="1"/>
    <xf numFmtId="0" fontId="2" fillId="0" borderId="6" xfId="1" applyFont="1" applyBorder="1"/>
    <xf numFmtId="0" fontId="3" fillId="0" borderId="8" xfId="1" applyBorder="1"/>
    <xf numFmtId="0" fontId="3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1" xfId="1" applyBorder="1"/>
    <xf numFmtId="0" fontId="2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1" xfId="1" applyFont="1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>
    <filterColumn colId="4">
      <filters>
        <filter val="محمدجواد جعفری راد"/>
      </filters>
    </filterColumn>
    <filterColumn colId="6">
      <filters>
        <filter val="مجتبی ضیایی اردکانی پور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>
    <filterColumn colId="4">
      <filters>
        <filter val="مهدی ناظمی زاده اردکانی"/>
      </filters>
    </filterColumn>
  </autoFilter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F18" sqref="F18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6.7109375" style="1" customWidth="1"/>
    <col min="4" max="4" width="44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F1101" sqref="F1101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1261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1261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1261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8</v>
      </c>
      <c r="F502" s="2" t="str">
        <f>VLOOKUP(Table10[[#This Row],[نام کارشناس دفتر فنی]],Table1[],3,0)</f>
        <v>کارشناس بازرسی وبرنامه ریزی تعمیرات مکانیک(16)</v>
      </c>
      <c r="G502" s="2" t="s">
        <v>1261</v>
      </c>
      <c r="H502" s="2" t="str">
        <f>VLOOKUP(Table10[[#This Row],[نام شخص کارشناس نظارت]],Table1[],3,0)</f>
        <v>کارشناس مکانیک نظارت (1)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zoomScaleNormal="100" workbookViewId="0">
      <selection activeCell="C14" sqref="C1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33.42578125" bestFit="1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384</v>
      </c>
      <c r="F14" s="2" t="str">
        <f>VLOOKUP(Table11[[#This Row],[نام کارشناس دفتر فنی]],Table1[],3,0)</f>
        <v>کارشناس بازرسی وبرنامه ریزی تعمیرات مکانیک (1)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384</v>
      </c>
      <c r="F15" s="2" t="str">
        <f>VLOOKUP(Table11[[#This Row],[نام کارشناس دفتر فنی]],Table1[],3,0)</f>
        <v>کارشناس بازرسی وبرنامه ریزی تعمیرات مکانیک (1)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384</v>
      </c>
      <c r="F48" s="2" t="str">
        <f>VLOOKUP(Table11[[#This Row],[نام کارشناس دفتر فنی]],Table1[],3,0)</f>
        <v>کارشناس بازرسی وبرنامه ریزی تعمیرات مکانیک (1)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384</v>
      </c>
      <c r="F135" s="2" t="str">
        <f>VLOOKUP(Table11[[#This Row],[نام کارشناس دفتر فنی]],Table1[],3,0)</f>
        <v>کارشناس بازرسی وبرنامه ریزی تعمیرات مکانیک (1)</v>
      </c>
      <c r="G135" s="2" t="s">
        <v>465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384</v>
      </c>
      <c r="F163" s="2" t="str">
        <f>VLOOKUP(Table11[[#This Row],[نام کارشناس دفتر فنی]],Table1[],3,0)</f>
        <v>کارشناس بازرسی وبرنامه ریزی تعمیرات مکانیک (1)</v>
      </c>
      <c r="G163" s="2" t="s">
        <v>465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384</v>
      </c>
      <c r="F178" s="2" t="str">
        <f>VLOOKUP(Table11[[#This Row],[نام کارشناس دفتر فنی]],Table1[],3,0)</f>
        <v>کارشناس بازرسی وبرنامه ریزی تعمیرات مکانیک (1)</v>
      </c>
      <c r="G178" s="2" t="s">
        <v>465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384</v>
      </c>
      <c r="F179" s="2" t="str">
        <f>VLOOKUP(Table11[[#This Row],[نام کارشناس دفتر فنی]],Table1[],3,0)</f>
        <v>کارشناس بازرسی وبرنامه ریزی تعمیرات مکانیک (1)</v>
      </c>
      <c r="G179" s="2" t="s">
        <v>465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384</v>
      </c>
      <c r="F180" s="2" t="str">
        <f>VLOOKUP(Table11[[#This Row],[نام کارشناس دفتر فنی]],Table1[],3,0)</f>
        <v>کارشناس بازرسی وبرنامه ریزی تعمیرات مکانیک (1)</v>
      </c>
      <c r="G180" s="2" t="s">
        <v>465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384</v>
      </c>
      <c r="F181" s="2" t="str">
        <f>VLOOKUP(Table11[[#This Row],[نام کارشناس دفتر فنی]],Table1[],3,0)</f>
        <v>کارشناس بازرسی وبرنامه ریزی تعمیرات مکانیک (1)</v>
      </c>
      <c r="G181" s="2" t="s">
        <v>465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384</v>
      </c>
      <c r="F182" s="2" t="str">
        <f>VLOOKUP(Table11[[#This Row],[نام کارشناس دفتر فنی]],Table1[],3,0)</f>
        <v>کارشناس بازرسی وبرنامه ریزی تعمیرات مکانیک (1)</v>
      </c>
      <c r="G182" s="2" t="s">
        <v>465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384</v>
      </c>
      <c r="F183" s="2" t="str">
        <f>VLOOKUP(Table11[[#This Row],[نام کارشناس دفتر فنی]],Table1[],3,0)</f>
        <v>کارشناس بازرسی وبرنامه ریزی تعمیرات مکانیک (1)</v>
      </c>
      <c r="G183" s="2" t="s">
        <v>465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384</v>
      </c>
      <c r="F184" s="2" t="str">
        <f>VLOOKUP(Table11[[#This Row],[نام کارشناس دفتر فنی]],Table1[],3,0)</f>
        <v>کارشناس بازرسی وبرنامه ریزی تعمیرات مکانیک (1)</v>
      </c>
      <c r="G184" s="2" t="s">
        <v>465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384</v>
      </c>
      <c r="F185" s="2" t="str">
        <f>VLOOKUP(Table11[[#This Row],[نام کارشناس دفتر فنی]],Table1[],3,0)</f>
        <v>کارشناس بازرسی وبرنامه ریزی تعمیرات مکانیک (1)</v>
      </c>
      <c r="G185" s="2" t="s">
        <v>465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384</v>
      </c>
      <c r="F186" s="2" t="str">
        <f>VLOOKUP(Table11[[#This Row],[نام کارشناس دفتر فنی]],Table1[],3,0)</f>
        <v>کارشناس بازرسی وبرنامه ریزی تعمیرات مکانیک (1)</v>
      </c>
      <c r="G186" s="2" t="s">
        <v>465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384</v>
      </c>
      <c r="F221" s="2" t="str">
        <f>VLOOKUP(Table11[[#This Row],[نام کارشناس دفتر فنی]],Table1[],3,0)</f>
        <v>کارشناس بازرسی وبرنامه ریزی تعمیرات مکانیک (1)</v>
      </c>
      <c r="G221" s="2" t="s">
        <v>465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384</v>
      </c>
      <c r="F248" s="2" t="str">
        <f>VLOOKUP(Table11[[#This Row],[نام کارشناس دفتر فنی]],Table1[],3,0)</f>
        <v>کارشناس بازرسی وبرنامه ریزی تعمیرات مکانیک (1)</v>
      </c>
      <c r="G248" s="2" t="s">
        <v>465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384</v>
      </c>
      <c r="F370" s="2" t="str">
        <f>VLOOKUP(Table11[[#This Row],[نام کارشناس دفتر فنی]],Table1[],3,0)</f>
        <v>کارشناس بازرسی وبرنامه ریزی تعمیرات مکانیک (1)</v>
      </c>
      <c r="G370" s="2" t="s">
        <v>465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384</v>
      </c>
      <c r="F371" s="2" t="str">
        <f>VLOOKUP(Table11[[#This Row],[نام کارشناس دفتر فنی]],Table1[],3,0)</f>
        <v>کارشناس بازرسی وبرنامه ریزی تعمیرات مکانیک (1)</v>
      </c>
      <c r="G371" s="2" t="s">
        <v>465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384</v>
      </c>
      <c r="F463" s="2" t="str">
        <f>VLOOKUP(Table11[[#This Row],[نام کارشناس دفتر فنی]],Table1[],3,0)</f>
        <v>کارشناس بازرسی وبرنامه ریزی تعمیرات مکانیک (1)</v>
      </c>
      <c r="G463" s="2" t="s">
        <v>465</v>
      </c>
      <c r="H463" s="2" t="str">
        <f>VLOOKUP(Table11[[#This Row],[نام شخص کارشناس نظارت]],Table1[],3,0)</f>
        <v>کارشناس تاسیسات نظارت (1)</v>
      </c>
      <c r="I463" s="8">
        <f>COUNTIF(Table2[کد سیستم],Table11[[#This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1663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1663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1663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34</v>
      </c>
      <c r="H476" s="2" t="str">
        <f>VLOOKUP(Table11[[#This Row],[نام شخص کارشناس نظارت]],Table1[],3,0)</f>
        <v>کارشناس تاسیسات نظارت (3)</v>
      </c>
      <c r="I476" s="8">
        <f>COUNTIF(Table2[کد سیستم],Table11[[#This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384</v>
      </c>
      <c r="F512" s="2" t="str">
        <f>VLOOKUP(Table11[[#This Row],[نام کارشناس دفتر فنی]],Table1[],3,0)</f>
        <v>کارشناس بازرسی وبرنامه ریزی تعمیرات مکانیک (1)</v>
      </c>
      <c r="G512" s="2" t="s">
        <v>465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465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465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465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465</v>
      </c>
      <c r="H522" s="2" t="str">
        <f>VLOOKUP(Table11[[#This Row],[نام شخص کارشناس نظارت]],Table1[],3,0)</f>
        <v>کارشناس تاسیسات نظارت (1)</v>
      </c>
      <c r="I522" s="8">
        <f>COUNTIF(Table2[کد سیستم],Table11[[#This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465</v>
      </c>
      <c r="H523" s="2" t="str">
        <f>VLOOKUP(Table11[[#This Row],[نام شخص کارشناس نظارت]],Table1[],3,0)</f>
        <v>کارشناس تاسیسات نظارت (1)</v>
      </c>
      <c r="I523" s="8">
        <f>COUNTIF(Table2[کد سیستم],Table11[[#This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384</v>
      </c>
      <c r="F554" s="2" t="str">
        <f>VLOOKUP(Table11[[#This Row],[نام کارشناس دفتر فنی]],Table1[],3,0)</f>
        <v>کارشناس بازرسی وبرنامه ریزی تعمیرات مکانیک (1)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384</v>
      </c>
      <c r="F556" s="2" t="str">
        <f>VLOOKUP(Table11[[#This Row],[نام کارشناس دفتر فنی]],Table1[],3,0)</f>
        <v>کارشناس بازرسی وبرنامه ریزی تعمیرات مکانیک (1)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384</v>
      </c>
      <c r="F557" s="2" t="str">
        <f>VLOOKUP(Table11[[#This Row],[نام کارشناس دفتر فنی]],Table1[],3,0)</f>
        <v>کارشناس بازرسی وبرنامه ریزی تعمیرات مکانیک (1)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384</v>
      </c>
      <c r="F558" s="2" t="str">
        <f>VLOOKUP(Table11[[#This Row],[نام کارشناس دفتر فنی]],Table1[],3,0)</f>
        <v>کارشناس بازرسی وبرنامه ریزی تعمیرات مکانیک (1)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384</v>
      </c>
      <c r="F559" s="2" t="str">
        <f>VLOOKUP(Table11[[#This Row],[نام کارشناس دفتر فنی]],Table1[],3,0)</f>
        <v>کارشناس بازرسی وبرنامه ریزی تعمیرات مکانیک (1)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384</v>
      </c>
      <c r="F560" s="2" t="str">
        <f>VLOOKUP(Table11[[#This Row],[نام کارشناس دفتر فنی]],Table1[],3,0)</f>
        <v>کارشناس بازرسی وبرنامه ریزی تعمیرات مکانیک (1)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384</v>
      </c>
      <c r="F561" s="2" t="str">
        <f>VLOOKUP(Table11[[#This Row],[نام کارشناس دفتر فنی]],Table1[],3,0)</f>
        <v>کارشناس بازرسی وبرنامه ریزی تعمیرات مکانیک (1)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1663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1663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1663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1663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1663</v>
      </c>
      <c r="F577" s="2" t="str">
        <f>VLOOKUP(Table11[[#This Row],[نام کارشناس دفتر فنی]],Table1[],3,0)</f>
        <v>کارشناس بازرسی وبرنامه ریزی تعمیرات مکانیک(7)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1663</v>
      </c>
      <c r="F578" s="2" t="str">
        <f>VLOOKUP(Table11[[#This Row],[نام کارشناس دفتر فنی]],Table1[],3,0)</f>
        <v>کارشناس بازرسی وبرنامه ریزی تعمیرات مکانیک(7)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465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465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465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465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384</v>
      </c>
      <c r="F590" s="2" t="str">
        <f>VLOOKUP(Table11[[#This Row],[نام کارشناس دفتر فنی]],Table1[],3,0)</f>
        <v>کارشناس بازرسی وبرنامه ریزی تعمیرات مکانیک (1)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384</v>
      </c>
      <c r="F591" s="2" t="str">
        <f>VLOOKUP(Table11[[#This Row],[نام کارشناس دفتر فنی]],Table1[],3,0)</f>
        <v>کارشناس بازرسی وبرنامه ریزی تعمیرات مکانیک (1)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384</v>
      </c>
      <c r="F592" s="2" t="str">
        <f>VLOOKUP(Table11[[#This Row],[نام کارشناس دفتر فنی]],Table1[],3,0)</f>
        <v>کارشناس بازرسی وبرنامه ریزی تعمیرات مکانیک (1)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384</v>
      </c>
      <c r="F609" s="2" t="str">
        <f>VLOOKUP(Table11[[#This Row],[نام کارشناس دفتر فنی]],Table1[],3,0)</f>
        <v>کارشناس بازرسی وبرنامه ریزی تعمیرات مکانیک (1)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339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339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339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339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339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339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339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465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339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339</v>
      </c>
      <c r="F688" s="2" t="str">
        <f>VLOOKUP(Table11[[#This Row],[نام کارشناس دفتر فنی]],Table1[],3,0)</f>
        <v>کارشناس بازرسی وبرنامه ریزی تعمیرات مکانیک(5)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384</v>
      </c>
      <c r="F689" s="2" t="str">
        <f>VLOOKUP(Table11[[#This Row],[نام کارشناس دفتر فنی]],Table1[],3,0)</f>
        <v>کارشناس بازرسی وبرنامه ریزی تعمیرات مکانیک (1)</v>
      </c>
      <c r="G689" s="2" t="s">
        <v>465</v>
      </c>
      <c r="H689" s="2" t="str">
        <f>VLOOKUP(Table11[[#This Row],[نام شخص کارشناس نظارت]],Table1[],3,0)</f>
        <v>کارشناس تاسیسات نظارت (1)</v>
      </c>
      <c r="I689" s="8">
        <f>COUNTIF(Table2[کد سیستم],Table11[[#This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384</v>
      </c>
      <c r="F690" s="2" t="str">
        <f>VLOOKUP(Table11[[#This Row],[نام کارشناس دفتر فنی]],Table1[],3,0)</f>
        <v>کارشناس بازرسی وبرنامه ریزی تعمیرات مکانیک (1)</v>
      </c>
      <c r="G690" s="2" t="s">
        <v>465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384</v>
      </c>
      <c r="F691" s="2" t="str">
        <f>VLOOKUP(Table11[[#This Row],[نام کارشناس دفتر فنی]],Table1[],3,0)</f>
        <v>کارشناس بازرسی وبرنامه ریزی تعمیرات مکانیک (1)</v>
      </c>
      <c r="G691" s="2" t="s">
        <v>465</v>
      </c>
      <c r="H691" s="2" t="str">
        <f>VLOOKUP(Table11[[#This Row],[نام شخص کارشناس نظارت]],Table1[],3,0)</f>
        <v>کارشناس تاسیسات نظارت (1)</v>
      </c>
      <c r="I691" s="8">
        <f>COUNTIF(Table2[کد سیستم],Table11[[#This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856" zoomScaleNormal="100" workbookViewId="0">
      <selection activeCell="C597" sqref="C597:C617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4006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633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621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447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447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1583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1583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447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447</v>
      </c>
      <c r="F386" s="2" t="str">
        <f>VLOOKUP(Table4[[#This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633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633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633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633</v>
      </c>
      <c r="F477" s="2" t="str">
        <f>VLOOKUP(Table4[[#This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479</v>
      </c>
      <c r="B480" s="12" t="s">
        <v>2648</v>
      </c>
      <c r="C480" s="26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483</v>
      </c>
      <c r="B484" s="12" t="s">
        <v>2656</v>
      </c>
      <c r="C484" s="26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VLOOKUP(Table4[[#This Row],[نام شخص کارشناس نظارت]],Table1[],3,0)</f>
        <v>کارشناس برق و ابزار دقیق نظارت (3)</v>
      </c>
      <c r="I491" s="8">
        <f>COUNTIF(Table2[کد سیستم],Table4[[#This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492</v>
      </c>
      <c r="B493" s="12" t="s">
        <v>2674</v>
      </c>
      <c r="C493" s="26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621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633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621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633</v>
      </c>
      <c r="F508" s="2" t="str">
        <f>VLOOKUP(Table4[[#This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510</v>
      </c>
      <c r="B511" s="12" t="s">
        <v>2710</v>
      </c>
      <c r="C511" s="26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511</v>
      </c>
      <c r="B512" s="12" t="s">
        <v>2712</v>
      </c>
      <c r="C512" s="26" t="s">
        <v>2712</v>
      </c>
      <c r="D512" s="2" t="s">
        <v>3873</v>
      </c>
      <c r="E512" s="2" t="s">
        <v>621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633</v>
      </c>
      <c r="F518" s="2" t="str">
        <f>VLOOKUP(Table4[[#This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520</v>
      </c>
      <c r="B521" s="12" t="s">
        <v>2730</v>
      </c>
      <c r="C521" s="26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523</v>
      </c>
      <c r="B524" s="12" t="s">
        <v>2736</v>
      </c>
      <c r="C524" s="26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552</v>
      </c>
      <c r="B553" s="12" t="s">
        <v>2794</v>
      </c>
      <c r="C553" s="26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553</v>
      </c>
      <c r="B554" s="12" t="s">
        <v>2796</v>
      </c>
      <c r="C554" s="26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hidden="1" x14ac:dyDescent="0.25">
      <c r="A580" s="7">
        <v>579</v>
      </c>
      <c r="B580" s="12" t="s">
        <v>2847</v>
      </c>
      <c r="C580" s="26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1287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2" t="str">
        <f>VLOOKUP(Table4[[#This Row],[نام شخص کارشناس نظارت]],Table1[],3,0)</f>
        <v>کارشناس برق و ابزار دقیق نظارت (3)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2" t="str">
        <f>VLOOKUP(Table4[[#This Row],[نام شخص کارشناس نظارت]],Table1[],3,0)</f>
        <v>کارشناس برق و ابزار دقیق نظارت (3)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2" t="str">
        <f>VLOOKUP(Table4[[#This Row],[نام شخص کارشناس نظارت]],Table1[],3,0)</f>
        <v>کارشناس برق و ابزار دقیق نظارت (3)</v>
      </c>
      <c r="I586" s="8">
        <f>COUNTIF(Table2[کد سیستم],Table4[[#This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1583</v>
      </c>
      <c r="F587" s="2" t="str">
        <f>VLOOKUP(Table4[[#This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633</v>
      </c>
      <c r="F593" s="2" t="str">
        <f>VLOOKUP(Table4[[#This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VLOOKUP(Table4[[#This Row],[نام شخص کارشناس نظارت]],Table1[],3,0)</f>
        <v>کارشناس برق و ابزار دقیق نظارت (1)</v>
      </c>
      <c r="I646" s="8">
        <f>COUNTIF(Table2[کد سیستم],Table4[[#This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VLOOKUP(Table4[[#This Row],[نام شخص کارشناس نظارت]],Table1[],3,0)</f>
        <v>کارشناس برق و ابزار دقیق نظارت (1)</v>
      </c>
      <c r="I647" s="8">
        <f>COUNTIF(Table2[کد سیستم],Table4[[#This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VLOOKUP(Table4[[#This Row],[نام شخص کارشناس نظارت]],Table1[],3,0)</f>
        <v>کارشناس برق و ابزار دقیق نظارت (1)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621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VLOOKUP(Table4[[#This Row],[نام شخص کارشناس نظارت]],Table1[],3,0)</f>
        <v>کارشناس برق و ابزار دقیق نظارت (3)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VLOOKUP(Table4[[#This Row],[نام شخص کارشناس نظارت]],Table1[],3,0)</f>
        <v>کارشناس برق و ابزار دقیق نظارت (3)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VLOOKUP(Table4[[#This Row],[نام شخص کارشناس نظارت]],Table1[],3,0)</f>
        <v>کارشناس برق و ابزار دقیق نظارت (3)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VLOOKUP(Table4[[#This Row],[نام شخص کارشناس نظارت]],Table1[],3,0)</f>
        <v>کارشناس برق و ابزار دقیق نظارت (3)</v>
      </c>
      <c r="I691" s="8">
        <f>COUNTIF(Table2[کد سیستم],Table4[[#This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633</v>
      </c>
      <c r="F692" s="2" t="str">
        <f>VLOOKUP(Table4[[#This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621</v>
      </c>
      <c r="F693" s="2" t="str">
        <f>VLOOKUP(Table4[[#This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621</v>
      </c>
      <c r="F694" s="2" t="str">
        <f>VLOOKUP(Table4[[#This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621</v>
      </c>
      <c r="F695" s="2" t="str">
        <f>VLOOKUP(Table4[[#This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621</v>
      </c>
      <c r="F696" s="2" t="str">
        <f>VLOOKUP(Table4[[#This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447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447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447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447</v>
      </c>
      <c r="F702" s="2" t="str">
        <f>VLOOKUP(Table4[[#This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1583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1583</v>
      </c>
      <c r="F706" s="2" t="str">
        <f>VLOOKUP(Table4[[#This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1583</v>
      </c>
      <c r="F707" s="2" t="str">
        <f>VLOOKUP(Table4[[#This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1583</v>
      </c>
      <c r="F708" s="2" t="str">
        <f>VLOOKUP(Table4[[#This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1583</v>
      </c>
      <c r="F709" s="2" t="str">
        <f>VLOOKUP(Table4[[#This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447</v>
      </c>
      <c r="F710" s="2" t="str">
        <f>VLOOKUP(Table4[[#This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447</v>
      </c>
      <c r="F711" s="2" t="str">
        <f>VLOOKUP(Table4[[#This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447</v>
      </c>
      <c r="F712" s="2" t="str">
        <f>VLOOKUP(Table4[[#This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447</v>
      </c>
      <c r="F713" s="2" t="str">
        <f>VLOOKUP(Table4[[#This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633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633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633</v>
      </c>
      <c r="F716" s="2" t="str">
        <f>VLOOKUP(Table4[[#This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633</v>
      </c>
      <c r="F717" s="2" t="str">
        <f>VLOOKUP(Table4[[#This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633</v>
      </c>
      <c r="F718" s="2" t="str">
        <f>VLOOKUP(Table4[[#This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633</v>
      </c>
      <c r="F719" s="2" t="str">
        <f>VLOOKUP(Table4[[#This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719</v>
      </c>
      <c r="B720" s="12" t="s">
        <v>3125</v>
      </c>
      <c r="C720" s="26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26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hidden="1" x14ac:dyDescent="0.25">
      <c r="A723" s="7">
        <v>722</v>
      </c>
      <c r="B723" s="26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2" t="str">
        <f>VLOOKUP(Table4[[#This Row],[نام شخص کارشناس نظارت]],Table1[],3,0)</f>
        <v>کارشناس برق و ابزار دقیق نظارت (3)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VLOOKUP(Table4[[#This Row],[نام شخص کارشناس نظارت]],Table1[],3,0)</f>
        <v>کارشناس برق و ابزار دقیق نظارت (3)</v>
      </c>
      <c r="I728" s="8">
        <f>COUNTIF(Table2[کد سیستم],Table4[[#This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VLOOKUP(Table4[[#This Row],[نام شخص کارشناس نظارت]],Table1[],3,0)</f>
        <v>کارشناس برق و ابزار دقیق نظارت (3)</v>
      </c>
      <c r="I737" s="8">
        <f>COUNTIF(Table2[کد سیستم],Table4[[#This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738</v>
      </c>
      <c r="B739" s="12" t="s">
        <v>3171</v>
      </c>
      <c r="C739" s="26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740</v>
      </c>
      <c r="B741" s="26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741</v>
      </c>
      <c r="B742" s="26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621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621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621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621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621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621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621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621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621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447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447</v>
      </c>
      <c r="F850" s="2" t="str">
        <f>VLOOKUP(Table4[[#This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VLOOKUP(Table4[[#This Row],[نام شخص کارشناس نظارت]],Table1[],3,0)</f>
        <v>کارشناس برق و ابزار دقیق نظارت (1)</v>
      </c>
      <c r="I850" s="8">
        <f>COUNTIF(Table2[کد سیستم],Table4[[#This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447</v>
      </c>
      <c r="F851" s="2" t="str">
        <f>VLOOKUP(Table4[[#This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VLOOKUP(Table4[[#This Row],[نام شخص کارشناس نظارت]],Table1[],3,0)</f>
        <v>کارشناس برق و ابزار دقیق نظارت (1)</v>
      </c>
      <c r="I851" s="8">
        <f>COUNTIF(Table2[کد سیستم],Table4[[#This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447</v>
      </c>
      <c r="F852" s="2" t="str">
        <f>VLOOKUP(Table4[[#This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VLOOKUP(Table4[[#This Row],[نام شخص کارشناس نظارت]],Table1[],3,0)</f>
        <v>کارشناس برق و ابزار دقیق نظارت (1)</v>
      </c>
      <c r="I852" s="8">
        <f>COUNTIF(Table2[کد سیستم],Table4[[#This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447</v>
      </c>
      <c r="F853" s="2" t="str">
        <f>VLOOKUP(Table4[[#This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VLOOKUP(Table4[[#This Row],[نام شخص کارشناس نظارت]],Table1[],3,0)</f>
        <v>کارشناس برق و ابزار دقیق نظارت (1)</v>
      </c>
      <c r="I853" s="8">
        <f>COUNTIF(Table2[کد سیستم],Table4[[#This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447</v>
      </c>
      <c r="F854" s="2" t="str">
        <f>VLOOKUP(Table4[[#This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VLOOKUP(Table4[[#This Row],[نام شخص کارشناس نظارت]],Table1[],3,0)</f>
        <v>کارشناس برق و ابزار دقیق نظارت (1)</v>
      </c>
      <c r="I854" s="8">
        <f>COUNTIF(Table2[کد سیستم],Table4[[#This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447</v>
      </c>
      <c r="F855" s="2" t="str">
        <f>VLOOKUP(Table4[[#This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VLOOKUP(Table4[[#This Row],[نام شخص کارشناس نظارت]],Table1[],3,0)</f>
        <v>کارشناس برق و ابزار دقیق نظارت (1)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621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621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621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621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621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621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621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621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621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621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621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621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621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621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621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621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621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621</v>
      </c>
      <c r="F882" s="2" t="str">
        <f>VLOOKUP(Table4[[#This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VLOOKUP(Table4[[#This Row],[نام شخص کارشناس نظارت]],Table1[],3,0)</f>
        <v>کارشناس برق و ابزار دقیق نظارت (3)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621</v>
      </c>
      <c r="F883" s="2" t="str">
        <f>VLOOKUP(Table4[[#This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VLOOKUP(Table4[[#This Row],[نام شخص کارشناس نظارت]],Table1[],3,0)</f>
        <v>کارشناس برق و ابزار دقیق نظارت (3)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621</v>
      </c>
      <c r="F884" s="2" t="str">
        <f>VLOOKUP(Table4[[#This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VLOOKUP(Table4[[#This Row],[نام شخص کارشناس نظارت]],Table1[],3,0)</f>
        <v>کارشناس برق و ابزار دقیق نظارت (3)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621</v>
      </c>
      <c r="F885" s="2" t="str">
        <f>VLOOKUP(Table4[[#This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VLOOKUP(Table4[[#This Row],[نام شخص کارشناس نظارت]],Table1[],3,0)</f>
        <v>کارشناس برق و ابزار دقیق نظارت (3)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621</v>
      </c>
      <c r="F886" s="2" t="str">
        <f>VLOOKUP(Table4[[#This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VLOOKUP(Table4[[#This Row],[نام شخص کارشناس نظارت]],Table1[],3,0)</f>
        <v>کارشناس برق و ابزار دقیق نظارت (3)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621</v>
      </c>
      <c r="F887" s="2" t="str">
        <f>VLOOKUP(Table4[[#This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VLOOKUP(Table4[[#This Row],[نام شخص کارشناس نظارت]],Table1[],3,0)</f>
        <v>کارشناس برق و ابزار دقیق نظارت (3)</v>
      </c>
      <c r="I887" s="8">
        <f>COUNTIF(Table2[کد سیستم],Table4[[#This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633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633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633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633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633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633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633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633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633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633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633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633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633</v>
      </c>
      <c r="F900" s="2" t="str">
        <f>VLOOKUP(Table4[[#This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633</v>
      </c>
      <c r="F901" s="2" t="str">
        <f>VLOOKUP(Table4[[#This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633</v>
      </c>
      <c r="F902" s="2" t="str">
        <f>VLOOKUP(Table4[[#This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633</v>
      </c>
      <c r="F903" s="2" t="str">
        <f>VLOOKUP(Table4[[#This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633</v>
      </c>
      <c r="F904" s="2" t="str">
        <f>VLOOKUP(Table4[[#This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633</v>
      </c>
      <c r="F905" s="2" t="str">
        <f>VLOOKUP(Table4[[#This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447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447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447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447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447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447</v>
      </c>
      <c r="F1036" s="2" t="str">
        <f>VLOOKUP(Table4[[#This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447</v>
      </c>
      <c r="F1037" s="2" t="str">
        <f>VLOOKUP(Table4[[#This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447</v>
      </c>
      <c r="F1038" s="2" t="str">
        <f>VLOOKUP(Table4[[#This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447</v>
      </c>
      <c r="F1039" s="2" t="str">
        <f>VLOOKUP(Table4[[#This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447</v>
      </c>
      <c r="F1040" s="2" t="str">
        <f>VLOOKUP(Table4[[#This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447</v>
      </c>
      <c r="F1041" s="2" t="str">
        <f>VLOOKUP(Table4[[#This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633</v>
      </c>
      <c r="F1082" s="2" t="str">
        <f>VLOOKUP(Table4[[#This Row],[نام کارشناس دفتر فنی]],Table1[],3,0)</f>
        <v>کارشناس بازرسی وبرنامه ریزی تعمیرات برق وابزاردقیق(2)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633</v>
      </c>
      <c r="F1084" s="2" t="str">
        <f>VLOOKUP(Table4[[#This Row],[نام کارشناس دفتر فنی]],Table1[],3,0)</f>
        <v>کارشناس بازرسی وبرنامه ریزی تعمیرات برق وابزاردقیق(2)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447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447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447</v>
      </c>
      <c r="F1087" s="2" t="str">
        <f>VLOOKUP(Table4[[#This Row],[نام کارشناس دفتر فنی]],Table1[],3,0)</f>
        <v>کارشناس بازرسی وبرنامه ریزی تعمیرات برق وابزاردقیق(1)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447</v>
      </c>
      <c r="F1088" s="2" t="str">
        <f>VLOOKUP(Table4[[#This Row],[نام کارشناس دفتر فنی]],Table1[],3,0)</f>
        <v>کارشناس بازرسی وبرنامه ریزی تعمیرات برق وابزاردقیق(1)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447</v>
      </c>
      <c r="F1089" s="2" t="str">
        <f>VLOOKUP(Table4[[#This Row],[نام کارشناس دفتر فنی]],Table1[],3,0)</f>
        <v>کارشناس بازرسی وبرنامه ریزی تعمیرات برق وابزاردقیق(1)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447</v>
      </c>
      <c r="F1090" s="2" t="str">
        <f>VLOOKUP(Table4[[#This Row],[نام کارشناس دفتر فنی]],Table1[],3,0)</f>
        <v>کارشناس بازرسی وبرنامه ریزی تعمیرات برق وابزاردقیق(1)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447</v>
      </c>
      <c r="F1091" s="2" t="str">
        <f>VLOOKUP(Table4[[#This Row],[نام کارشناس دفتر فنی]],Table1[],3,0)</f>
        <v>کارشناس بازرسی وبرنامه ریزی تعمیرات برق وابزاردقیق(1)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447</v>
      </c>
      <c r="F1092" s="2" t="str">
        <f>VLOOKUP(Table4[[#This Row],[نام کارشناس دفتر فنی]],Table1[],3,0)</f>
        <v>کارشناس بازرسی وبرنامه ریزی تعمیرات برق وابزاردقیق(1)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topLeftCell="A290" zoomScaleNormal="100" workbookViewId="0">
      <selection activeCell="C857" sqref="C857:G887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633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621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447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447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1583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1583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447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447</v>
      </c>
      <c r="F386" s="2" t="str">
        <f>VLOOKUP(Table5[[#This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633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633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633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633</v>
      </c>
      <c r="F477" s="2" t="str">
        <f>VLOOKUP(Table5[[#This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hidden="1" x14ac:dyDescent="0.25">
      <c r="A480" s="7">
        <v>479</v>
      </c>
      <c r="B480" s="12" t="s">
        <v>2648</v>
      </c>
      <c r="C480" s="26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VLOOKUP(Table5[[#This Row],[نام شخص کارشناس نظارت]],Table1[],3,0)</f>
        <v>کارشناس برق و ابزار دقیق نظارت (3)</v>
      </c>
      <c r="I491" s="8">
        <f>COUNTIF(Table2[کد سیستم],Table5[[#This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hidden="1" x14ac:dyDescent="0.25">
      <c r="A499" s="7">
        <v>498</v>
      </c>
      <c r="B499" s="26" t="s">
        <v>2686</v>
      </c>
      <c r="C499" s="12" t="s">
        <v>2686</v>
      </c>
      <c r="D499" s="2" t="s">
        <v>3875</v>
      </c>
      <c r="E499" s="2" t="s">
        <v>621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633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621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633</v>
      </c>
      <c r="F508" s="2" t="str">
        <f>VLOOKUP(Table5[[#This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hidden="1" x14ac:dyDescent="0.25">
      <c r="A512" s="7">
        <v>511</v>
      </c>
      <c r="B512" s="26" t="s">
        <v>2712</v>
      </c>
      <c r="C512" s="12" t="s">
        <v>2712</v>
      </c>
      <c r="D512" s="2" t="s">
        <v>3875</v>
      </c>
      <c r="E512" s="2" t="s">
        <v>621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633</v>
      </c>
      <c r="F518" s="2" t="str">
        <f>VLOOKUP(Table5[[#This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1583</v>
      </c>
      <c r="F587" s="2" t="str">
        <f>VLOOKUP(Table5[[#This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633</v>
      </c>
      <c r="F593" s="2" t="str">
        <f>VLOOKUP(Table5[[#This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2971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 t="s">
        <v>2971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2971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 t="s">
        <v>2971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VLOOKUP(Table5[[#This Row],[نام شخص کارشناس نظارت]],Table1[],3,0)</f>
        <v>کارشناس برق و ابزار دقیق نظارت (1)</v>
      </c>
      <c r="I646" s="8">
        <f>COUNTIF(Table2[کد سیستم],Table5[[#This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2971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VLOOKUP(Table5[[#This Row],[نام شخص کارشناس نظارت]],Table1[],3,0)</f>
        <v>کارشناس برق و ابزار دقیق نظارت (1)</v>
      </c>
      <c r="I647" s="8">
        <f>COUNTIF(Table2[کد سیستم],Table5[[#This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2971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VLOOKUP(Table5[[#This Row],[نام شخص کارشناس نظارت]],Table1[],3,0)</f>
        <v>کارشناس برق و ابزار دقیق نظارت (1)</v>
      </c>
      <c r="I648" s="8">
        <f>COUNTIF(Table2[کد سیستم],Table5[[#This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621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VLOOKUP(Table5[[#This Row],[نام شخص کارشناس نظارت]],Table1[],3,0)</f>
        <v>کارشناس برق و ابزار دقیق نظارت (3)</v>
      </c>
      <c r="I688" s="8">
        <f>COUNTIF(Table2[کد سیستم],Table5[[#This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VLOOKUP(Table5[[#This Row],[نام شخص کارشناس نظارت]],Table1[],3,0)</f>
        <v>کارشناس برق و ابزار دقیق نظارت (3)</v>
      </c>
      <c r="I689" s="8">
        <f>COUNTIF(Table2[کد سیستم],Table5[[#This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VLOOKUP(Table5[[#This Row],[نام شخص کارشناس نظارت]],Table1[],3,0)</f>
        <v>کارشناس برق و ابزار دقیق نظارت (3)</v>
      </c>
      <c r="I690" s="8">
        <f>COUNTIF(Table2[کد سیستم],Table5[[#This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VLOOKUP(Table5[[#This Row],[نام شخص کارشناس نظارت]],Table1[],3,0)</f>
        <v>کارشناس برق و ابزار دقیق نظارت (3)</v>
      </c>
      <c r="I691" s="8">
        <f>COUNTIF(Table2[کد سیستم],Table5[[#This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633</v>
      </c>
      <c r="F692" s="2" t="str">
        <f>VLOOKUP(Table5[[#This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621</v>
      </c>
      <c r="F693" s="2" t="str">
        <f>VLOOKUP(Table5[[#This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621</v>
      </c>
      <c r="F694" s="2" t="str">
        <f>VLOOKUP(Table5[[#This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621</v>
      </c>
      <c r="F695" s="2" t="str">
        <f>VLOOKUP(Table5[[#This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621</v>
      </c>
      <c r="F696" s="2" t="str">
        <f>VLOOKUP(Table5[[#This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447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447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447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447</v>
      </c>
      <c r="F702" s="2" t="str">
        <f>VLOOKUP(Table5[[#This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1583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1583</v>
      </c>
      <c r="F706" s="2" t="str">
        <f>VLOOKUP(Table5[[#This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1583</v>
      </c>
      <c r="F707" s="2" t="str">
        <f>VLOOKUP(Table5[[#This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1583</v>
      </c>
      <c r="F708" s="2" t="str">
        <f>VLOOKUP(Table5[[#This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1583</v>
      </c>
      <c r="F709" s="2" t="str">
        <f>VLOOKUP(Table5[[#This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447</v>
      </c>
      <c r="F710" s="2" t="str">
        <f>VLOOKUP(Table5[[#This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447</v>
      </c>
      <c r="F711" s="2" t="str">
        <f>VLOOKUP(Table5[[#This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447</v>
      </c>
      <c r="F712" s="2" t="str">
        <f>VLOOKUP(Table5[[#This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447</v>
      </c>
      <c r="F713" s="2" t="str">
        <f>VLOOKUP(Table5[[#This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633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633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633</v>
      </c>
      <c r="F716" s="2" t="str">
        <f>VLOOKUP(Table5[[#This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633</v>
      </c>
      <c r="F717" s="2" t="str">
        <f>VLOOKUP(Table5[[#This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633</v>
      </c>
      <c r="F718" s="2" t="str">
        <f>VLOOKUP(Table5[[#This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633</v>
      </c>
      <c r="F719" s="2" t="str">
        <f>VLOOKUP(Table5[[#This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hidden="1" x14ac:dyDescent="0.25">
      <c r="A722" s="7">
        <v>721</v>
      </c>
      <c r="B722" s="26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2" t="str">
        <f>VLOOKUP(Table5[[#This Row],[نام شخص کارشناس نظارت]],Table1[],3,0)</f>
        <v>کارشناس برق و ابزار دقیق نظارت (3)</v>
      </c>
      <c r="I727" s="8">
        <f>COUNTIF(Table2[کد سیستم],Table5[[#This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VLOOKUP(Table5[[#This Row],[نام شخص کارشناس نظارت]],Table1[],3,0)</f>
        <v>کارشناس برق و ابزار دقیق نظارت (3)</v>
      </c>
      <c r="I728" s="8">
        <f>COUNTIF(Table2[کد سیستم],Table5[[#This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VLOOKUP(Table5[[#This Row],[نام شخص کارشناس نظارت]],Table1[],3,0)</f>
        <v>کارشناس برق و ابزار دقیق نظارت (3)</v>
      </c>
      <c r="I737" s="8">
        <f>COUNTIF(Table2[کد سیستم],Table5[[#This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2" t="str">
        <f>VLOOKUP(Table5[[#This Row],[نام شخص کارشناس نظارت]],Table1[],3,0)</f>
        <v>کارشناس برق و ابزار دقیق نظارت (3)</v>
      </c>
      <c r="I738" s="8">
        <f>COUNTIF(Table2[کد سیستم],Table5[[#This Row],[کد سیستم]])</f>
        <v>1</v>
      </c>
    </row>
    <row r="739" spans="1:9" hidden="1" x14ac:dyDescent="0.25">
      <c r="A739" s="7">
        <v>738</v>
      </c>
      <c r="B739" s="12" t="s">
        <v>3171</v>
      </c>
      <c r="C739" s="26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621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621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621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621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621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621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621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621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621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447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447</v>
      </c>
      <c r="F850" s="2" t="str">
        <f>VLOOKUP(Table5[[#This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447</v>
      </c>
      <c r="F851" s="2" t="str">
        <f>VLOOKUP(Table5[[#This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447</v>
      </c>
      <c r="F852" s="2" t="str">
        <f>VLOOKUP(Table5[[#This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447</v>
      </c>
      <c r="F853" s="2" t="str">
        <f>VLOOKUP(Table5[[#This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447</v>
      </c>
      <c r="F854" s="2" t="str">
        <f>VLOOKUP(Table5[[#This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447</v>
      </c>
      <c r="F855" s="2" t="str">
        <f>VLOOKUP(Table5[[#This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621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621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621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621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621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621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621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621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621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621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621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621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621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621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621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621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621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621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621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621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621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621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621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621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621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621</v>
      </c>
      <c r="F882" s="2" t="str">
        <f>VLOOKUP(Table5[[#This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VLOOKUP(Table5[[#This Row],[نام شخص کارشناس نظارت]],Table1[],3,0)</f>
        <v>کارشناس برق و ابزار دقیق نظارت (3)</v>
      </c>
      <c r="I882" s="8">
        <f>COUNTIF(Table2[کد سیستم],Table5[[#This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621</v>
      </c>
      <c r="F883" s="2" t="str">
        <f>VLOOKUP(Table5[[#This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VLOOKUP(Table5[[#This Row],[نام شخص کارشناس نظارت]],Table1[],3,0)</f>
        <v>کارشناس برق و ابزار دقیق نظارت (3)</v>
      </c>
      <c r="I883" s="8">
        <f>COUNTIF(Table2[کد سیستم],Table5[[#This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621</v>
      </c>
      <c r="F884" s="2" t="str">
        <f>VLOOKUP(Table5[[#This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VLOOKUP(Table5[[#This Row],[نام شخص کارشناس نظارت]],Table1[],3,0)</f>
        <v>کارشناس برق و ابزار دقیق نظارت (3)</v>
      </c>
      <c r="I884" s="8">
        <f>COUNTIF(Table2[کد سیستم],Table5[[#This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621</v>
      </c>
      <c r="F885" s="2" t="str">
        <f>VLOOKUP(Table5[[#This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VLOOKUP(Table5[[#This Row],[نام شخص کارشناس نظارت]],Table1[],3,0)</f>
        <v>کارشناس برق و ابزار دقیق نظارت (3)</v>
      </c>
      <c r="I885" s="8">
        <f>COUNTIF(Table2[کد سیستم],Table5[[#This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621</v>
      </c>
      <c r="F886" s="2" t="str">
        <f>VLOOKUP(Table5[[#This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VLOOKUP(Table5[[#This Row],[نام شخص کارشناس نظارت]],Table1[],3,0)</f>
        <v>کارشناس برق و ابزار دقیق نظارت (3)</v>
      </c>
      <c r="I886" s="8">
        <f>COUNTIF(Table2[کد سیستم],Table5[[#This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621</v>
      </c>
      <c r="F887" s="2" t="str">
        <f>VLOOKUP(Table5[[#This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VLOOKUP(Table5[[#This Row],[نام شخص کارشناس نظارت]],Table1[],3,0)</f>
        <v>کارشناس برق و ابزار دقیق نظارت (3)</v>
      </c>
      <c r="I887" s="8">
        <f>COUNTIF(Table2[کد سیستم],Table5[[#This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633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633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633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633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633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633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633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633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633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633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633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633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633</v>
      </c>
      <c r="F900" s="2" t="str">
        <f>VLOOKUP(Table5[[#This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633</v>
      </c>
      <c r="F901" s="2" t="str">
        <f>VLOOKUP(Table5[[#This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633</v>
      </c>
      <c r="F902" s="2" t="str">
        <f>VLOOKUP(Table5[[#This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633</v>
      </c>
      <c r="F903" s="2" t="str">
        <f>VLOOKUP(Table5[[#This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633</v>
      </c>
      <c r="F904" s="2" t="str">
        <f>VLOOKUP(Table5[[#This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633</v>
      </c>
      <c r="F905" s="2" t="str">
        <f>VLOOKUP(Table5[[#This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447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447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447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447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447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447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447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447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447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447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447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447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447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447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447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447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447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447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447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447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447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447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447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447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447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447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447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447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447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447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447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447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447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447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447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447</v>
      </c>
      <c r="F1036" s="2" t="str">
        <f>VLOOKUP(Table5[[#This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447</v>
      </c>
      <c r="F1037" s="2" t="str">
        <f>VLOOKUP(Table5[[#This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447</v>
      </c>
      <c r="F1038" s="2" t="str">
        <f>VLOOKUP(Table5[[#This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447</v>
      </c>
      <c r="F1039" s="2" t="str">
        <f>VLOOKUP(Table5[[#This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447</v>
      </c>
      <c r="F1040" s="2" t="str">
        <f>VLOOKUP(Table5[[#This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447</v>
      </c>
      <c r="F1041" s="2" t="str">
        <f>VLOOKUP(Table5[[#This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633</v>
      </c>
      <c r="F1052" s="2" t="str">
        <f>VLOOKUP(Table5[[#This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633</v>
      </c>
      <c r="F1053" s="2" t="str">
        <f>VLOOKUP(Table5[[#This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633</v>
      </c>
      <c r="F1054" s="2" t="str">
        <f>VLOOKUP(Table5[[#This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633</v>
      </c>
      <c r="F1055" s="2" t="str">
        <f>VLOOKUP(Table5[[#This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447</v>
      </c>
      <c r="F1086" s="2" t="str">
        <f>VLOOKUP(Table5[[#This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abSelected="1" zoomScaleNormal="100" workbookViewId="0">
      <selection activeCell="E19" sqref="E19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633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621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1099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447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447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1583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1583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447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447</v>
      </c>
      <c r="F386" s="2" t="str">
        <f>VLOOKUP(Table1113[[#This Row],[نام کارشناس دفتر فنی]],Table1[],3,0)</f>
        <v>کارشناس بازرسی وبرنامه ریزی تعمیرات برق وابزاردقیق(1)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633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633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633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633</v>
      </c>
      <c r="F477" s="2" t="str">
        <f>VLOOKUP(Table1113[[#This Row],[نام کارشناس دفتر فنی]],Table1[],3,0)</f>
        <v>کارشناس بازرسی وبرنامه ریزی تعمیرات برق وابزاردقیق(2)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26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26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26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4" t="str">
        <f>VLOOKUP(Table1113[[#This Row],[نام شخص کارشناس نظارت]],Table1[],3,0)</f>
        <v>کارشناس برق و ابزار دقیق نظارت (3)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26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26" t="s">
        <v>2686</v>
      </c>
      <c r="D499" s="2" t="s">
        <v>3877</v>
      </c>
      <c r="E499" s="2" t="s">
        <v>621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26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633</v>
      </c>
      <c r="F503" s="2" t="str">
        <f>VLOOKUP(Table1113[[#This Row],[نام کارشناس دفتر فنی]],Table1[],3,0)</f>
        <v>کارشناس بازرسی وبرنامه ریزی تعمیرات برق وابزاردقیق(2)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621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1287</v>
      </c>
      <c r="H506" s="4" t="str">
        <f>VLOOKUP(Table1113[[#This Row],[نام شخص کارشناس نظارت]],Table1[],3,0)</f>
        <v>کارشناس برق و ابزار دقیق نظارت (3)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1287</v>
      </c>
      <c r="H507" s="4" t="str">
        <f>VLOOKUP(Table1113[[#This Row],[نام شخص کارشناس نظارت]],Table1[],3,0)</f>
        <v>کارشناس برق و ابزار دقیق نظارت (3)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633</v>
      </c>
      <c r="F508" s="2" t="str">
        <f>VLOOKUP(Table1113[[#This Row],[نام کارشناس دفتر فنی]],Table1[],3,0)</f>
        <v>کارشناس بازرسی وبرنامه ریزی تعمیرات برق وابزاردقیق(2)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26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26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26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633</v>
      </c>
      <c r="F518" s="2" t="str">
        <f>VLOOKUP(Table1113[[#This Row],[نام کارشناس دفتر فنی]],Table1[],3,0)</f>
        <v>کارشناس بازرسی وبرنامه ریزی تعمیرات برق وابزاردقیق(2)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26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26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26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26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1099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1099</v>
      </c>
      <c r="H577" s="4" t="str">
        <f>VLOOKUP(Table1113[[#This Row],[نام شخص کارشناس نظارت]],Table1[],3,0)</f>
        <v>کارشناس برق و ابزار دقیق نظارت (2)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1099</v>
      </c>
      <c r="H578" s="4" t="str">
        <f>VLOOKUP(Table1113[[#This Row],[نام شخص کارشناس نظارت]],Table1[],3,0)</f>
        <v>کارشناس برق و ابزار دقیق نظارت (2)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621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26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26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4" t="str">
        <f>VLOOKUP(Table1113[[#This Row],[نام شخص کارشناس نظارت]],Table1[],3,0)</f>
        <v>کارشناس برق و ابزار دقیق نظارت (3)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4" t="str">
        <f>VLOOKUP(Table1113[[#This Row],[نام شخص کارشناس نظارت]],Table1[],3,0)</f>
        <v>کارشناس برق و ابزار دقیق نظارت (3)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26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4" t="str">
        <f>VLOOKUP(Table1113[[#This Row],[نام شخص کارشناس نظارت]],Table1[],3,0)</f>
        <v>کارشناس برق و ابزار دقیق نظارت (3)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1583</v>
      </c>
      <c r="F587" s="2" t="str">
        <f>VLOOKUP(Table1113[[#This Row],[نام کارشناس دفتر فنی]],Table1[],3,0)</f>
        <v>کارشناس بازرسی وبرنامه ریزی تعمیرات برق وابزاردقیق(3)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633</v>
      </c>
      <c r="F593" s="2" t="str">
        <f>VLOOKUP(Table1113[[#This Row],[نام کارشناس دفتر فنی]],Table1[],3,0)</f>
        <v>کارشناس بازرسی وبرنامه ریزی تعمیرات برق وابزاردقیق(2)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26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26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26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26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1099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26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1099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1099</v>
      </c>
      <c r="H646" s="4" t="str">
        <f>VLOOKUP(Table1113[[#This Row],[نام شخص کارشناس نظارت]],Table1[],3,0)</f>
        <v>کارشناس برق و ابزار دقیق نظارت (2)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1099</v>
      </c>
      <c r="H647" s="4" t="str">
        <f>VLOOKUP(Table1113[[#This Row],[نام شخص کارشناس نظارت]],Table1[],3,0)</f>
        <v>کارشناس برق و ابزار دقیق نظارت (2)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1099</v>
      </c>
      <c r="H648" s="4" t="str">
        <f>VLOOKUP(Table1113[[#This Row],[نام شخص کارشناس نظارت]],Table1[],3,0)</f>
        <v>کارشناس برق و ابزار دقیق نظارت (2)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621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26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4" t="str">
        <f>VLOOKUP(Table1113[[#This Row],[نام شخص کارشناس نظارت]],Table1[],3,0)</f>
        <v>کارشناس برق و ابزار دقیق نظارت (3)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4" t="str">
        <f>VLOOKUP(Table1113[[#This Row],[نام شخص کارشناس نظارت]],Table1[],3,0)</f>
        <v>کارشناس برق و ابزار دقیق نظارت (3)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4" t="str">
        <f>VLOOKUP(Table1113[[#This Row],[نام شخص کارشناس نظارت]],Table1[],3,0)</f>
        <v>کارشناس برق و ابزار دقیق نظارت (3)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4" t="str">
        <f>VLOOKUP(Table1113[[#This Row],[نام شخص کارشناس نظارت]],Table1[],3,0)</f>
        <v>کارشناس برق و ابزار دقیق نظارت (3)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633</v>
      </c>
      <c r="F692" s="2" t="str">
        <f>VLOOKUP(Table1113[[#This Row],[نام کارشناس دفتر فنی]],Table1[],3,0)</f>
        <v>کارشناس بازرسی وبرنامه ریزی تعمیرات برق وابزاردقیق(2)</v>
      </c>
      <c r="G692" s="2" t="s">
        <v>1099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621</v>
      </c>
      <c r="F693" s="2" t="str">
        <f>VLOOKUP(Table1113[[#This Row],[نام کارشناس دفتر فنی]],Table1[],3,0)</f>
        <v>کارشناس کالیبراسیون و برنامه ریزی تعمیرات برق وابزاردقیق</v>
      </c>
      <c r="G693" s="2" t="s">
        <v>1099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621</v>
      </c>
      <c r="F694" s="2" t="str">
        <f>VLOOKUP(Table1113[[#This Row],[نام کارشناس دفتر فنی]],Table1[],3,0)</f>
        <v>کارشناس کالیبراسیون و برنامه ریزی تعمیرات برق وابزاردقیق</v>
      </c>
      <c r="G694" s="2" t="s">
        <v>1099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621</v>
      </c>
      <c r="F695" s="2" t="str">
        <f>VLOOKUP(Table1113[[#This Row],[نام کارشناس دفتر فنی]],Table1[],3,0)</f>
        <v>کارشناس کالیبراسیون و برنامه ریزی تعمیرات برق وابزاردقیق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621</v>
      </c>
      <c r="F696" s="2" t="str">
        <f>VLOOKUP(Table1113[[#This Row],[نام کارشناس دفتر فنی]],Table1[],3,0)</f>
        <v>کارشناس کالیبراسیون و برنامه ریزی تعمیرات برق وابزاردقیق</v>
      </c>
      <c r="G696" s="2" t="s">
        <v>1099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1099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447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447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447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447</v>
      </c>
      <c r="F702" s="2" t="str">
        <f>VLOOKUP(Table1113[[#This Row],[نام کارشناس دفتر فنی]],Table1[],3,0)</f>
        <v>کارشناس بازرسی وبرنامه ریزی تعمیرات برق وابزاردقیق(1)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1583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1583</v>
      </c>
      <c r="F706" s="2" t="str">
        <f>VLOOKUP(Table1113[[#This Row],[نام کارشناس دفتر فنی]],Table1[],3,0)</f>
        <v>کارشناس بازرسی وبرنامه ریزی تعمیرات برق وابزاردقیق(3)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1583</v>
      </c>
      <c r="F707" s="2" t="str">
        <f>VLOOKUP(Table1113[[#This Row],[نام کارشناس دفتر فنی]],Table1[],3,0)</f>
        <v>کارشناس بازرسی وبرنامه ریزی تعمیرات برق وابزاردقیق(3)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1583</v>
      </c>
      <c r="F708" s="2" t="str">
        <f>VLOOKUP(Table1113[[#This Row],[نام کارشناس دفتر فنی]],Table1[],3,0)</f>
        <v>کارشناس بازرسی وبرنامه ریزی تعمیرات برق وابزاردقیق(3)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1583</v>
      </c>
      <c r="F709" s="2" t="str">
        <f>VLOOKUP(Table1113[[#This Row],[نام کارشناس دفتر فنی]],Table1[],3,0)</f>
        <v>کارشناس بازرسی وبرنامه ریزی تعمیرات برق وابزاردقیق(3)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447</v>
      </c>
      <c r="F710" s="2" t="str">
        <f>VLOOKUP(Table1113[[#This Row],[نام کارشناس دفتر فنی]],Table1[],3,0)</f>
        <v>کارشناس بازرسی وبرنامه ریزی تعمیرات برق وابزاردقیق(1)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447</v>
      </c>
      <c r="F711" s="2" t="str">
        <f>VLOOKUP(Table1113[[#This Row],[نام کارشناس دفتر فنی]],Table1[],3,0)</f>
        <v>کارشناس بازرسی وبرنامه ریزی تعمیرات برق وابزاردقیق(1)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447</v>
      </c>
      <c r="F712" s="2" t="str">
        <f>VLOOKUP(Table1113[[#This Row],[نام کارشناس دفتر فنی]],Table1[],3,0)</f>
        <v>کارشناس بازرسی وبرنامه ریزی تعمیرات برق وابزاردقیق(1)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447</v>
      </c>
      <c r="F713" s="2" t="str">
        <f>VLOOKUP(Table1113[[#This Row],[نام کارشناس دفتر فنی]],Table1[],3,0)</f>
        <v>کارشناس بازرسی وبرنامه ریزی تعمیرات برق وابزاردقیق(1)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633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1099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633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633</v>
      </c>
      <c r="F716" s="2" t="str">
        <f>VLOOKUP(Table1113[[#This Row],[نام کارشناس دفتر فنی]],Table1[],3,0)</f>
        <v>کارشناس بازرسی وبرنامه ریزی تعمیرات برق وابزاردقیق(2)</v>
      </c>
      <c r="G716" s="2" t="s">
        <v>1099</v>
      </c>
      <c r="H716" s="4" t="str">
        <f>VLOOKUP(Table1113[[#This Row],[نام شخص کارشناس نظارت]],Table1[],3,0)</f>
        <v>کارشناس برق و ابزار دقیق نظارت (2)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633</v>
      </c>
      <c r="F717" s="2" t="str">
        <f>VLOOKUP(Table1113[[#This Row],[نام کارشناس دفتر فنی]],Table1[],3,0)</f>
        <v>کارشناس بازرسی وبرنامه ریزی تعمیرات برق وابزاردقیق(2)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633</v>
      </c>
      <c r="F718" s="2" t="str">
        <f>VLOOKUP(Table1113[[#This Row],[نام کارشناس دفتر فنی]],Table1[],3,0)</f>
        <v>کارشناس بازرسی وبرنامه ریزی تعمیرات برق وابزاردقیق(2)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633</v>
      </c>
      <c r="F719" s="2" t="str">
        <f>VLOOKUP(Table1113[[#This Row],[نام کارشناس دفتر فنی]],Table1[],3,0)</f>
        <v>کارشناس بازرسی وبرنامه ریزی تعمیرات برق وابزاردقیق(2)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1287</v>
      </c>
      <c r="H720" s="4" t="str">
        <f>VLOOKUP(Table1113[[#This Row],[نام شخص کارشناس نظارت]],Table1[],3,0)</f>
        <v>کارشناس برق و ابزار دقیق نظارت (3)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26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26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26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4" t="str">
        <f>VLOOKUP(Table1113[[#This Row],[نام شخص کارشناس نظارت]],Table1[],3,0)</f>
        <v>کارشناس برق و ابزار دقیق نظارت (3)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26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4" t="str">
        <f>VLOOKUP(Table1113[[#This Row],[نام شخص کارشناس نظارت]],Table1[],3,0)</f>
        <v>کارشناس برق و ابزار دقیق نظارت (3)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26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26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26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26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4" t="str">
        <f>VLOOKUP(Table1113[[#This Row],[نام شخص کارشناس نظارت]],Table1[],3,0)</f>
        <v>کارشناس برق و ابزار دقیق نظارت (3)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26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4" t="str">
        <f>VLOOKUP(Table1113[[#This Row],[نام شخص کارشناس نظارت]],Table1[],3,0)</f>
        <v>کارشناس برق و ابزار دقیق نظارت (3)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1099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26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26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26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1287</v>
      </c>
      <c r="H748" s="4" t="str">
        <f>VLOOKUP(Table1113[[#This Row],[نام شخص کارشناس نظارت]],Table1[],3,0)</f>
        <v>کارشناس برق و ابزار دقیق نظارت (3)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26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621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621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621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621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621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621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621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447</v>
      </c>
      <c r="F850" s="2" t="str">
        <f>VLOOKUP(Table1113[[#This Row],[نام کارشناس دفتر فنی]],Table1[],3,0)</f>
        <v>کارشناس بازرسی وبرنامه ریزی تعمیرات برق وابزاردقیق(1)</v>
      </c>
      <c r="G850" s="2" t="s">
        <v>1099</v>
      </c>
      <c r="H850" s="4" t="str">
        <f>VLOOKUP(Table1113[[#This Row],[نام شخص کارشناس نظارت]],Table1[],3,0)</f>
        <v>کارشناس برق و ابزار دقیق نظارت (2)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447</v>
      </c>
      <c r="F851" s="2" t="str">
        <f>VLOOKUP(Table1113[[#This Row],[نام کارشناس دفتر فنی]],Table1[],3,0)</f>
        <v>کارشناس بازرسی وبرنامه ریزی تعمیرات برق وابزاردقیق(1)</v>
      </c>
      <c r="G851" s="2" t="s">
        <v>1099</v>
      </c>
      <c r="H851" s="4" t="str">
        <f>VLOOKUP(Table1113[[#This Row],[نام شخص کارشناس نظارت]],Table1[],3,0)</f>
        <v>کارشناس برق و ابزار دقیق نظارت (2)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447</v>
      </c>
      <c r="F852" s="2" t="str">
        <f>VLOOKUP(Table1113[[#This Row],[نام کارشناس دفتر فنی]],Table1[],3,0)</f>
        <v>کارشناس بازرسی وبرنامه ریزی تعمیرات برق وابزاردقیق(1)</v>
      </c>
      <c r="G852" s="2" t="s">
        <v>1099</v>
      </c>
      <c r="H852" s="4" t="str">
        <f>VLOOKUP(Table1113[[#This Row],[نام شخص کارشناس نظارت]],Table1[],3,0)</f>
        <v>کارشناس برق و ابزار دقیق نظارت (2)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447</v>
      </c>
      <c r="F853" s="2" t="str">
        <f>VLOOKUP(Table1113[[#This Row],[نام کارشناس دفتر فنی]],Table1[],3,0)</f>
        <v>کارشناس بازرسی وبرنامه ریزی تعمیرات برق وابزاردقیق(1)</v>
      </c>
      <c r="G853" s="2" t="s">
        <v>1099</v>
      </c>
      <c r="H853" s="4" t="str">
        <f>VLOOKUP(Table1113[[#This Row],[نام شخص کارشناس نظارت]],Table1[],3,0)</f>
        <v>کارشناس برق و ابزار دقیق نظارت (2)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447</v>
      </c>
      <c r="F854" s="2" t="str">
        <f>VLOOKUP(Table1113[[#This Row],[نام کارشناس دفتر فنی]],Table1[],3,0)</f>
        <v>کارشناس بازرسی وبرنامه ریزی تعمیرات برق وابزاردقیق(1)</v>
      </c>
      <c r="G854" s="2" t="s">
        <v>1099</v>
      </c>
      <c r="H854" s="4" t="str">
        <f>VLOOKUP(Table1113[[#This Row],[نام شخص کارشناس نظارت]],Table1[],3,0)</f>
        <v>کارشناس برق و ابزار دقیق نظارت (2)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447</v>
      </c>
      <c r="F855" s="2" t="str">
        <f>VLOOKUP(Table1113[[#This Row],[نام کارشناس دفتر فنی]],Table1[],3,0)</f>
        <v>کارشناس بازرسی وبرنامه ریزی تعمیرات برق وابزاردقیق(1)</v>
      </c>
      <c r="G855" s="2" t="s">
        <v>1099</v>
      </c>
      <c r="H855" s="4" t="str">
        <f>VLOOKUP(Table1113[[#This Row],[نام شخص کارشناس نظارت]],Table1[],3,0)</f>
        <v>کارشناس برق و ابزار دقیق نظارت (2)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621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621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621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621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621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621</v>
      </c>
      <c r="F882" s="2" t="str">
        <f>VLOOKUP(Table1113[[#This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4" t="str">
        <f>VLOOKUP(Table1113[[#This Row],[نام شخص کارشناس نظارت]],Table1[],3,0)</f>
        <v>کارشناس برق و ابزار دقیق نظارت (3)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621</v>
      </c>
      <c r="F883" s="2" t="str">
        <f>VLOOKUP(Table1113[[#This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4" t="str">
        <f>VLOOKUP(Table1113[[#This Row],[نام شخص کارشناس نظارت]],Table1[],3,0)</f>
        <v>کارشناس برق و ابزار دقیق نظارت (3)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621</v>
      </c>
      <c r="F884" s="2" t="str">
        <f>VLOOKUP(Table1113[[#This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4" t="str">
        <f>VLOOKUP(Table1113[[#This Row],[نام شخص کارشناس نظارت]],Table1[],3,0)</f>
        <v>کارشناس برق و ابزار دقیق نظارت (3)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621</v>
      </c>
      <c r="F885" s="2" t="str">
        <f>VLOOKUP(Table1113[[#This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4" t="str">
        <f>VLOOKUP(Table1113[[#This Row],[نام شخص کارشناس نظارت]],Table1[],3,0)</f>
        <v>کارشناس برق و ابزار دقیق نظارت (3)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621</v>
      </c>
      <c r="F886" s="2" t="str">
        <f>VLOOKUP(Table1113[[#This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4" t="str">
        <f>VLOOKUP(Table1113[[#This Row],[نام شخص کارشناس نظارت]],Table1[],3,0)</f>
        <v>کارشناس برق و ابزار دقیق نظارت (3)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621</v>
      </c>
      <c r="F887" s="2" t="str">
        <f>VLOOKUP(Table1113[[#This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4" t="str">
        <f>VLOOKUP(Table1113[[#This Row],[نام شخص کارشناس نظارت]],Table1[],3,0)</f>
        <v>کارشناس برق و ابزار دقیق نظارت (3)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633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633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633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633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633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633</v>
      </c>
      <c r="F900" s="2" t="str">
        <f>VLOOKUP(Table1113[[#This Row],[نام کارشناس دفتر فنی]],Table1[],3,0)</f>
        <v>کارشناس بازرسی وبرنامه ریزی تعمیرات برق وابزاردقیق(2)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633</v>
      </c>
      <c r="F901" s="2" t="str">
        <f>VLOOKUP(Table1113[[#This Row],[نام کارشناس دفتر فنی]],Table1[],3,0)</f>
        <v>کارشناس بازرسی وبرنامه ریزی تعمیرات برق وابزاردقیق(2)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633</v>
      </c>
      <c r="F902" s="2" t="str">
        <f>VLOOKUP(Table1113[[#This Row],[نام کارشناس دفتر فنی]],Table1[],3,0)</f>
        <v>کارشناس بازرسی وبرنامه ریزی تعمیرات برق وابزاردقیق(2)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633</v>
      </c>
      <c r="F903" s="2" t="str">
        <f>VLOOKUP(Table1113[[#This Row],[نام کارشناس دفتر فنی]],Table1[],3,0)</f>
        <v>کارشناس بازرسی وبرنامه ریزی تعمیرات برق وابزاردقیق(2)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633</v>
      </c>
      <c r="F904" s="2" t="str">
        <f>VLOOKUP(Table1113[[#This Row],[نام کارشناس دفتر فنی]],Table1[],3,0)</f>
        <v>کارشناس بازرسی وبرنامه ریزی تعمیرات برق وابزاردقیق(2)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26" t="s">
        <v>3482</v>
      </c>
      <c r="C905" s="12" t="s">
        <v>3482</v>
      </c>
      <c r="D905" s="2" t="s">
        <v>3877</v>
      </c>
      <c r="E905" s="2" t="s">
        <v>633</v>
      </c>
      <c r="F905" s="2" t="str">
        <f>VLOOKUP(Table1113[[#This Row],[نام کارشناس دفتر فنی]],Table1[],3,0)</f>
        <v>کارشناس بازرسی وبرنامه ریزی تعمیرات برق وابزاردقیق(2)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447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447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447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447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447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447</v>
      </c>
      <c r="F1036" s="2" t="str">
        <f>VLOOKUP(Table1113[[#This Row],[نام کارشناس دفتر فنی]],Table1[],3,0)</f>
        <v>کارشناس بازرسی وبرنامه ریزی تعمیرات برق وابزاردقیق(1)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447</v>
      </c>
      <c r="F1037" s="2" t="str">
        <f>VLOOKUP(Table1113[[#This Row],[نام کارشناس دفتر فنی]],Table1[],3,0)</f>
        <v>کارشناس بازرسی وبرنامه ریزی تعمیرات برق وابزاردقیق(1)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447</v>
      </c>
      <c r="F1038" s="2" t="str">
        <f>VLOOKUP(Table1113[[#This Row],[نام کارشناس دفتر فنی]],Table1[],3,0)</f>
        <v>کارشناس بازرسی وبرنامه ریزی تعمیرات برق وابزاردقیق(1)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447</v>
      </c>
      <c r="F1039" s="2" t="str">
        <f>VLOOKUP(Table1113[[#This Row],[نام کارشناس دفتر فنی]],Table1[],3,0)</f>
        <v>کارشناس بازرسی وبرنامه ریزی تعمیرات برق وابزاردقیق(1)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447</v>
      </c>
      <c r="F1040" s="2" t="str">
        <f>VLOOKUP(Table1113[[#This Row],[نام کارشناس دفتر فنی]],Table1[],3,0)</f>
        <v>کارشناس بازرسی وبرنامه ریزی تعمیرات برق وابزاردقیق(1)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447</v>
      </c>
      <c r="F1041" s="2" t="str">
        <f>VLOOKUP(Table1113[[#This Row],[نام کارشناس دفتر فنی]],Table1[],3,0)</f>
        <v>کارشناس بازرسی وبرنامه ریزی تعمیرات برق وابزاردقیق(1)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633</v>
      </c>
      <c r="F1084" s="2" t="str">
        <f>VLOOKUP(Table1113[[#This Row],[نام کارشناس دفتر فنی]],Table1[],3,0)</f>
        <v>کارشناس بازرسی وبرنامه ریزی تعمیرات برق وابزاردقیق(2)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447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447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447</v>
      </c>
      <c r="F1087" s="2" t="str">
        <f>VLOOKUP(Table1113[[#This Row],[نام کارشناس دفتر فنی]],Table1[],3,0)</f>
        <v>کارشناس بازرسی وبرنامه ریزی تعمیرات برق وابزاردقیق(1)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447</v>
      </c>
      <c r="F1088" s="2" t="str">
        <f>VLOOKUP(Table1113[[#This Row],[نام کارشناس دفتر فنی]],Table1[],3,0)</f>
        <v>کارشناس بازرسی وبرنامه ریزی تعمیرات برق وابزاردقیق(1)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447</v>
      </c>
      <c r="F1089" s="2" t="str">
        <f>VLOOKUP(Table1113[[#This Row],[نام کارشناس دفتر فنی]],Table1[],3,0)</f>
        <v>کارشناس بازرسی وبرنامه ریزی تعمیرات برق وابزاردقیق(1)</v>
      </c>
      <c r="G1089" s="2" t="s">
        <v>1099</v>
      </c>
      <c r="H1089" s="4" t="str">
        <f>VLOOKUP(Table1113[[#This Row],[نام شخص کارشناس نظارت]],Table1[],3,0)</f>
        <v>کارشناس برق و ابزار دقیق نظارت (2)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447</v>
      </c>
      <c r="F1090" s="2" t="str">
        <f>VLOOKUP(Table1113[[#This Row],[نام کارشناس دفتر فنی]],Table1[],3,0)</f>
        <v>کارشناس بازرسی وبرنامه ریزی تعمیرات برق وابزاردقیق(1)</v>
      </c>
      <c r="G1090" s="2" t="s">
        <v>1099</v>
      </c>
      <c r="H1090" s="4" t="str">
        <f>VLOOKUP(Table1113[[#This Row],[نام شخص کارشناس نظارت]],Table1[],3,0)</f>
        <v>کارشناس برق و ابزار دقیق نظارت (2)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447</v>
      </c>
      <c r="F1091" s="2" t="str">
        <f>VLOOKUP(Table1113[[#This Row],[نام کارشناس دفتر فنی]],Table1[],3,0)</f>
        <v>کارشناس بازرسی وبرنامه ریزی تعمیرات برق وابزاردقیق(1)</v>
      </c>
      <c r="G1091" s="2" t="s">
        <v>1099</v>
      </c>
      <c r="H1091" s="4" t="str">
        <f>VLOOKUP(Table1113[[#This Row],[نام شخص کارشناس نظارت]],Table1[],3,0)</f>
        <v>کارشناس برق و ابزار دقیق نظارت (2)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447</v>
      </c>
      <c r="F1092" s="2" t="str">
        <f>VLOOKUP(Table1113[[#This Row],[نام کارشناس دفتر فنی]],Table1[],3,0)</f>
        <v>کارشناس بازرسی وبرنامه ریزی تعمیرات برق وابزاردقیق(1)</v>
      </c>
      <c r="G1092" s="2" t="s">
        <v>1099</v>
      </c>
      <c r="H1092" s="4" t="str">
        <f>VLOOKUP(Table1113[[#This Row],[نام شخص کارشناس نظارت]],Table1[],3,0)</f>
        <v>کارشناس برق و ابزار دقیق نظارت (2)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2024-03-13T10:14:50Z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