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8C3CC664-A62B-4997-9EAC-CE17E64BB2D5}" xr6:coauthVersionLast="47" xr6:coauthVersionMax="47" xr10:uidLastSave="{00000000-0000-0000-0000-000000000000}"/>
  <bookViews>
    <workbookView xWindow="-120" yWindow="-120" windowWidth="29040" windowHeight="15840" tabRatio="500" firstSheet="6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<sst xmlns="http://schemas.openxmlformats.org/spreadsheetml/2006/main" count="59715" uniqueCount="4006">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</sst>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1" applyBorder="1"/>
    <xf numFmtId="0" fontId="2" fillId="0" borderId="1" xfId="1" applyBorder="1"/>
    <xf numFmtId="0" fontId="1" fillId="0" borderId="6" xfId="1" applyFont="1" applyBorder="1"/>
    <xf numFmtId="0" fontId="2" fillId="0" borderId="8" xfId="1" applyBorder="1"/>
    <xf numFmtId="0" fontId="2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1" xfId="1" applyBorder="1"/>
    <xf numFmtId="0" fontId="1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CD1F1E77-4810-4A88-B8A9-CD2941A0B170}"/>
  </cellStyles>
  <dxfs count="144"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2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19" headerRowBorderDxfId="126" tableBorderDxfId="127" totalsRowBorderDxfId="125">
  <autoFilter ref="A1:D1096" xr:uid="{00000000-0009-0000-0100-000005000000}"/>
  <tableColumns count="4">
    <tableColumn id="1" xr3:uid="{00000000-0010-0000-0100-000001000000}" name="نام سیستم" dataDxfId="124"/>
    <tableColumn id="2" xr3:uid="{00000000-0010-0000-0100-000002000000}" name="کد سیستم" dataDxfId="123"/>
    <tableColumn id="3" xr3:uid="{00000000-0010-0000-0100-000003000000}" name="ID" dataDxfId="122"/>
    <tableColumn id="4" xr3:uid="{00000000-0010-0000-0100-000004000000}" name="Is It Used : 1 ~ 'YES'" dataDxfId="1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18" headerRowBorderDxfId="131" tableBorderDxfId="132" totalsRowBorderDxfId="130">
  <autoFilter ref="A1:B12" xr:uid="{00000000-0009-0000-0100-000006000000}"/>
  <tableColumns count="2">
    <tableColumn id="1" xr3:uid="{00000000-0010-0000-0200-000001000000}" name="Name" dataDxfId="129"/>
    <tableColumn id="2" xr3:uid="{00000000-0010-0000-0200-000002000000}" name="ID" dataDxfId="1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43">
  <autoFilter ref="A1:H27" xr:uid="{00000000-0009-0000-0100-000007000000}"/>
  <tableColumns count="8">
    <tableColumn id="1" xr3:uid="{00000000-0010-0000-0300-000001000000}" name="Name" dataDxfId="142"/>
    <tableColumn id="2" xr3:uid="{00000000-0010-0000-0300-000002000000}" name="ID" dataDxfId="141"/>
    <tableColumn id="3" xr3:uid="{00000000-0010-0000-0300-000003000000}" name="رئیس اجرایی" dataDxfId="140"/>
    <tableColumn id="6" xr3:uid="{00000000-0010-0000-0300-000006000000}" name="سمت رئیس اجرایی" dataDxfId="139">
      <calculatedColumnFormula>VLOOKUP(Table314[[#This Row],[رئیس اجرایی]],Table1[],3,0)</calculatedColumnFormula>
    </tableColumn>
    <tableColumn id="4" xr3:uid="{00000000-0010-0000-0300-000004000000}" name="سرپرست واحد اجرایی" dataDxfId="138"/>
    <tableColumn id="7" xr3:uid="{00000000-0010-0000-0300-000007000000}" name="سمت سرپرست اجرایی" dataDxfId="137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36"/>
    <tableColumn id="8" xr3:uid="{00000000-0010-0000-0300-000008000000}" name="سمت سرپرست اجرایی PM" dataDxfId="135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7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34" dataCellStyle="Normal 2"/>
    <tableColumn id="3" xr3:uid="{00000000-0010-0000-0400-000003000000}" name="کد سیستم" dataDxfId="133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04" headerRowBorderDxfId="115" tableBorderDxfId="116" totalsRowBorderDxfId="114">
  <autoFilter ref="A1:I1096" xr:uid="{00000000-0009-0000-0100-00000C000000}"/>
  <tableColumns count="9">
    <tableColumn id="1" xr3:uid="{00000000-0010-0000-0500-000001000000}" name="ردیف" dataDxfId="113"/>
    <tableColumn id="2" xr3:uid="{00000000-0010-0000-0500-000002000000}" name="نام سیستم" dataDxfId="112" dataCellStyle="Normal 2"/>
    <tableColumn id="3" xr3:uid="{00000000-0010-0000-0500-000003000000}" name="کد سیستم" dataDxfId="111" dataCellStyle="Normal 2"/>
    <tableColumn id="4" xr3:uid="{00000000-0010-0000-0500-000004000000}" name="نوع کار" dataDxfId="110"/>
    <tableColumn id="5" xr3:uid="{00000000-0010-0000-0500-000005000000}" name="نام کارشناس دفتر فنی" dataDxfId="109"/>
    <tableColumn id="6" xr3:uid="{00000000-0010-0000-0500-000006000000}" name="سمت کارشناس دفتر فنی" dataDxfId="108"/>
    <tableColumn id="7" xr3:uid="{00000000-0010-0000-0500-000007000000}" name="نام شخص کارشناس نظارت" dataDxfId="107"/>
    <tableColumn id="8" xr3:uid="{00000000-0010-0000-0500-000008000000}" name="سمت کارشناس نظارت" dataDxfId="106"/>
    <tableColumn id="9" xr3:uid="{00000000-0010-0000-0500-000009000000}" name="Is in Systems Sheet : 1 ~ 'Yes'" dataDxfId="10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91" headerRowBorderDxfId="102" tableBorderDxfId="103" totalsRowBorderDxfId="101">
  <autoFilter ref="A1:I1096" xr:uid="{00000000-0009-0000-0100-00000B000000}"/>
  <tableColumns count="9">
    <tableColumn id="1" xr3:uid="{00000000-0010-0000-0600-000001000000}" name="ردیف" dataDxfId="100"/>
    <tableColumn id="2" xr3:uid="{00000000-0010-0000-0600-000002000000}" name="نام سیستم" dataDxfId="99" dataCellStyle="Normal 2"/>
    <tableColumn id="3" xr3:uid="{00000000-0010-0000-0600-000003000000}" name="کد سیستم" dataDxfId="98" dataCellStyle="Normal 2"/>
    <tableColumn id="4" xr3:uid="{00000000-0010-0000-0600-000004000000}" name="نوع کار" dataDxfId="97"/>
    <tableColumn id="5" xr3:uid="{00000000-0010-0000-0600-000005000000}" name="نام کارشناس دفتر فنی" dataDxfId="96"/>
    <tableColumn id="6" xr3:uid="{00000000-0010-0000-0600-000006000000}" name="سمت کارشناس دفتر فنی" dataDxfId="95"/>
    <tableColumn id="7" xr3:uid="{00000000-0010-0000-0600-000007000000}" name="نام شخص کارشناس نظارت" dataDxfId="94"/>
    <tableColumn id="8" xr3:uid="{00000000-0010-0000-0600-000008000000}" name="سمت کارشناس نظارت" dataDxfId="93"/>
    <tableColumn id="9" xr3:uid="{00000000-0010-0000-0600-000009000000}" name="Is in Systems Sheet : 1 ~ 'Yes'" dataDxfId="9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78" headerRowBorderDxfId="89" tableBorderDxfId="90" totalsRowBorderDxfId="88">
  <autoFilter ref="A1:I1096" xr:uid="{00000000-0009-0000-0100-00000D000000}"/>
  <tableColumns count="9">
    <tableColumn id="1" xr3:uid="{00000000-0010-0000-0700-000001000000}" name="ردیف" dataDxfId="87"/>
    <tableColumn id="2" xr3:uid="{00000000-0010-0000-0700-000002000000}" name="نام سیستم" dataDxfId="86" dataCellStyle="Normal 2"/>
    <tableColumn id="3" xr3:uid="{00000000-0010-0000-0700-000003000000}" name="کد سیستم" dataDxfId="85" dataCellStyle="Normal 2"/>
    <tableColumn id="4" xr3:uid="{00000000-0010-0000-0700-000004000000}" name="نوع کار" dataDxfId="84"/>
    <tableColumn id="5" xr3:uid="{00000000-0010-0000-0700-000005000000}" name="نام کارشناس دفتر فنی" dataDxfId="83"/>
    <tableColumn id="6" xr3:uid="{00000000-0010-0000-0700-000006000000}" name="سمت کارشناس دفتر فنی" dataDxfId="82"/>
    <tableColumn id="7" xr3:uid="{00000000-0010-0000-0700-000007000000}" name="نام شخص کارشناس نظارت" dataDxfId="81"/>
    <tableColumn id="8" xr3:uid="{00000000-0010-0000-0700-000008000000}" name="سمت کارشناس نظارت" dataDxfId="80"/>
    <tableColumn id="9" xr3:uid="{00000000-0010-0000-0700-000009000000}" name="Is in Systems Sheet : 1 ~ 'Yes'" dataDxfId="7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65" headerRowBorderDxfId="76" tableBorderDxfId="77" totalsRowBorderDxfId="75">
  <autoFilter ref="A1:I1096" xr:uid="{00000000-0009-0000-0100-00000E000000}"/>
  <tableColumns count="9">
    <tableColumn id="1" xr3:uid="{00000000-0010-0000-0800-000001000000}" name="ردیف" dataDxfId="74"/>
    <tableColumn id="2" xr3:uid="{00000000-0010-0000-0800-000002000000}" name="نام سیستم" dataDxfId="73" dataCellStyle="Normal 2"/>
    <tableColumn id="3" xr3:uid="{00000000-0010-0000-0800-000003000000}" name="کد سیستم" dataDxfId="72" dataCellStyle="Normal 2"/>
    <tableColumn id="4" xr3:uid="{00000000-0010-0000-0800-000004000000}" name="نوع کار" dataDxfId="71"/>
    <tableColumn id="5" xr3:uid="{00000000-0010-0000-0800-000005000000}" name="نام کارشناس دفتر فنی" dataDxfId="70"/>
    <tableColumn id="6" xr3:uid="{00000000-0010-0000-0800-000006000000}" name="سمت کارشناس دفتر فنی" dataDxfId="69"/>
    <tableColumn id="7" xr3:uid="{00000000-0010-0000-0800-000007000000}" name="نام شخص کارشناس نظارت" dataDxfId="68"/>
    <tableColumn id="8" xr3:uid="{00000000-0010-0000-0800-000008000000}" name="سمت کارشناس نظارت" dataDxfId="67"/>
    <tableColumn id="9" xr3:uid="{00000000-0010-0000-0800-000009000000}" name="Is in Systems Sheet : 1 ~ 'Yes'" dataDxfId="6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52" headerRowBorderDxfId="63" tableBorderDxfId="64" totalsRowBorderDxfId="62">
  <autoFilter ref="A1:I1096" xr:uid="{00000000-0009-0000-0100-000002000000}"/>
  <tableColumns count="9">
    <tableColumn id="1" xr3:uid="{00000000-0010-0000-0900-000001000000}" name="ردیف" dataDxfId="61"/>
    <tableColumn id="2" xr3:uid="{00000000-0010-0000-0900-000002000000}" name="نام سیستم" dataDxfId="60" dataCellStyle="Normal 2"/>
    <tableColumn id="3" xr3:uid="{00000000-0010-0000-0900-000003000000}" name="کد سیستم" dataDxfId="59" dataCellStyle="Normal 2"/>
    <tableColumn id="4" xr3:uid="{00000000-0010-0000-0900-000004000000}" name="نوع کار" dataDxfId="58"/>
    <tableColumn id="5" xr3:uid="{00000000-0010-0000-0900-000005000000}" name="نام کارشناس دفتر فنی" dataDxfId="57"/>
    <tableColumn id="6" xr3:uid="{00000000-0010-0000-0900-000006000000}" name="سمت کارشناس دفتر فنی" dataDxfId="56"/>
    <tableColumn id="7" xr3:uid="{00000000-0010-0000-0900-000007000000}" name="نام شخص کارشناس نظارت" dataDxfId="55"/>
    <tableColumn id="8" xr3:uid="{00000000-0010-0000-0900-000008000000}" name="سمت کارشناس نظارت" dataDxfId="54"/>
    <tableColumn id="9" xr3:uid="{00000000-0010-0000-0900-000009000000}" name="Is in Systems Sheet : 1 ~ 'Yes'" dataDxfId="53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39" headerRowBorderDxfId="50" tableBorderDxfId="51" totalsRowBorderDxfId="49">
  <autoFilter ref="A1:I1096" xr:uid="{00000000-0009-0000-0100-000003000000}"/>
  <tableColumns count="9">
    <tableColumn id="1" xr3:uid="{00000000-0010-0000-0A00-000001000000}" name="ردیف" dataDxfId="48"/>
    <tableColumn id="2" xr3:uid="{00000000-0010-0000-0A00-000002000000}" name="نام سیستم" dataDxfId="47" dataCellStyle="Normal 2"/>
    <tableColumn id="3" xr3:uid="{00000000-0010-0000-0A00-000003000000}" name="کد سیستم" dataDxfId="46" dataCellStyle="Normal 2"/>
    <tableColumn id="4" xr3:uid="{00000000-0010-0000-0A00-000004000000}" name="نوع کار" dataDxfId="45"/>
    <tableColumn id="5" xr3:uid="{00000000-0010-0000-0A00-000005000000}" name="نام کارشناس دفتر فنی" dataDxfId="44"/>
    <tableColumn id="6" xr3:uid="{00000000-0010-0000-0A00-000006000000}" name="سمت کارشناس دفتر فنی" dataDxfId="43"/>
    <tableColumn id="7" xr3:uid="{00000000-0010-0000-0A00-000007000000}" name="نام شخص کارشناس نظارت" dataDxfId="42"/>
    <tableColumn id="8" xr3:uid="{00000000-0010-0000-0A00-000008000000}" name="سمت کارشناس نظارت" dataDxfId="41"/>
    <tableColumn id="9" xr3:uid="{00000000-0010-0000-0A00-000009000000}" name="Is in Systems Sheet : 1 ~ 'Yes'" dataDxfId="4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26" headerRowBorderDxfId="37" tableBorderDxfId="38" totalsRowBorderDxfId="36">
  <autoFilter ref="A1:I1096" xr:uid="{00000000-0009-0000-0100-000008000000}"/>
  <tableColumns count="9">
    <tableColumn id="1" xr3:uid="{00000000-0010-0000-0B00-000001000000}" name="ردیف" dataDxfId="35"/>
    <tableColumn id="2" xr3:uid="{00000000-0010-0000-0B00-000002000000}" name="نام سیستم" dataDxfId="34" dataCellStyle="Normal 2"/>
    <tableColumn id="3" xr3:uid="{00000000-0010-0000-0B00-000003000000}" name="کد سیستم" dataDxfId="33" dataCellStyle="Normal 2"/>
    <tableColumn id="4" xr3:uid="{00000000-0010-0000-0B00-000004000000}" name="نوع کار" dataDxfId="32"/>
    <tableColumn id="5" xr3:uid="{00000000-0010-0000-0B00-000005000000}" name="نام کارشناس دفتر فنی" dataDxfId="31"/>
    <tableColumn id="6" xr3:uid="{00000000-0010-0000-0B00-000006000000}" name="سمت کارشناس دفتر فنی" dataDxfId="30"/>
    <tableColumn id="7" xr3:uid="{00000000-0010-0000-0B00-000007000000}" name="نام شخص کارشناس نظارت" dataDxfId="29"/>
    <tableColumn id="8" xr3:uid="{00000000-0010-0000-0B00-000008000000}" name="سمت کارشناس نظارت" dataDxfId="28"/>
    <tableColumn id="9" xr3:uid="{00000000-0010-0000-0B00-000009000000}" name="Is in Systems Sheet : 1 ~ 'Yes'" dataDxfId="2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13" headerRowBorderDxfId="24" tableBorderDxfId="25" totalsRowBorderDxfId="23">
  <autoFilter ref="A1:I1096" xr:uid="{00000000-0009-0000-0100-000009000000}"/>
  <tableColumns count="9">
    <tableColumn id="1" xr3:uid="{00000000-0010-0000-0C00-000001000000}" name="ردیف" dataDxfId="22"/>
    <tableColumn id="2" xr3:uid="{00000000-0010-0000-0C00-000002000000}" name="نام سیستم" dataDxfId="21" dataCellStyle="Normal 2"/>
    <tableColumn id="3" xr3:uid="{00000000-0010-0000-0C00-000003000000}" name="کد سیستم" dataDxfId="20" dataCellStyle="Normal 2"/>
    <tableColumn id="4" xr3:uid="{00000000-0010-0000-0C00-000004000000}" name="نوع کار" dataDxfId="19"/>
    <tableColumn id="5" xr3:uid="{00000000-0010-0000-0C00-000005000000}" name="نام کارشناس دفتر فنی" dataDxfId="18"/>
    <tableColumn id="6" xr3:uid="{00000000-0010-0000-0C00-000006000000}" name="سمت کارشناس دفتر فنی" dataDxfId="17"/>
    <tableColumn id="7" xr3:uid="{00000000-0010-0000-0C00-000007000000}" name="نام شخص کارشناس نظارت" dataDxfId="16"/>
    <tableColumn id="8" xr3:uid="{00000000-0010-0000-0C00-000008000000}" name="سمت کارشناس نظارت" dataDxfId="15"/>
    <tableColumn id="9" xr3:uid="{00000000-0010-0000-0C00-000009000000}" name="Is in Systems Sheet : 1 ~ 'Yes'" dataDxfId="1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0" headerRowBorderDxfId="11" tableBorderDxfId="12" totalsRowBorderDxfId="10">
  <autoFilter ref="A1:I1096" xr:uid="{00000000-0009-0000-0100-000004000000}"/>
  <tableColumns count="9">
    <tableColumn id="1" xr3:uid="{00000000-0010-0000-0D00-000001000000}" name="ردیف" dataDxfId="9"/>
    <tableColumn id="2" xr3:uid="{00000000-0010-0000-0D00-000002000000}" name="نام سیستم" dataDxfId="8" dataCellStyle="Normal 2"/>
    <tableColumn id="3" xr3:uid="{00000000-0010-0000-0D00-000003000000}" name="کد سیستم" dataDxfId="7" dataCellStyle="Normal 2"/>
    <tableColumn id="4" xr3:uid="{00000000-0010-0000-0D00-000004000000}" name="نوع کار" dataDxfId="6"/>
    <tableColumn id="5" xr3:uid="{00000000-0010-0000-0D00-000005000000}" name="نام کارشناس دفتر فنی" dataDxfId="5"/>
    <tableColumn id="6" xr3:uid="{00000000-0010-0000-0D00-000006000000}" name="سمت کارشناس دفتر فنی" dataDxfId="4"/>
    <tableColumn id="7" xr3:uid="{00000000-0010-0000-0D00-000007000000}" name="نام شخص کارشناس نظارت" dataDxfId="3"/>
    <tableColumn id="8" xr3:uid="{00000000-0010-0000-0D00-000008000000}" name="سمت کارشناس نظارت" dataDxfId="2"/>
    <tableColumn id="9" xr3:uid="{00000000-0010-0000-0D00-000009000000}" name="Is in Systems Sheet : 1 ~ 'Yes'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8" sqref="B8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F23" sqref="F23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49.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4" t="str">
        <f>VLOOKUP(G19,Table1[],3,0)</f>
        <v>سرپرست تعمیرات تاسیسات نیمه صنعتی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5" style="1" customWidth="1"/>
    <col min="8" max="8" width="18.25" style="1" customWidth="1"/>
    <col min="9" max="9" width="31.6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C12" sqref="C12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37.375" style="1" customWidth="1"/>
    <col min="7" max="7" width="17.25" style="1" customWidth="1"/>
    <col min="8" max="8" width="17.125" style="1" customWidth="1"/>
    <col min="9" max="9" width="22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375" defaultRowHeight="15" x14ac:dyDescent="0.25"/>
  <cols>
    <col min="2" max="2" width="25.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22.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H17" sqref="H17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5" customWidth="1"/>
    <col min="6" max="6" width="37" customWidth="1"/>
    <col min="7" max="7" width="12" customWidth="1"/>
    <col min="8" max="8" width="32.37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1261</v>
      </c>
      <c r="H223" s="2" t="str">
        <f>VLOOKUP(Table9[[#This Row],[نام شخص کارشناس نظارت]],Table1[],3,0)</f>
        <v>کارشناس مکانیک نظارت (1)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D14" sqref="D14"/>
    </sheetView>
  </sheetViews>
  <sheetFormatPr defaultColWidth="8.375" defaultRowHeight="15" x14ac:dyDescent="0.25"/>
  <cols>
    <col min="2" max="2" width="26.5" customWidth="1"/>
    <col min="3" max="3" width="24.375" customWidth="1"/>
    <col min="4" max="4" width="11.625" customWidth="1"/>
    <col min="5" max="5" width="20.875" customWidth="1"/>
    <col min="6" max="6" width="49.875" customWidth="1"/>
    <col min="7" max="7" width="23.5" customWidth="1"/>
    <col min="8" max="8" width="35.75" customWidth="1"/>
    <col min="9" max="9" width="19.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255</v>
      </c>
      <c r="H499" s="2" t="str">
        <f>VLOOKUP(Table10[[#This Row],[نام شخص کارشناس نظارت]],Table1[],3,0)</f>
        <v>کارشناس مکانیک نظارت (2)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1089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569</v>
      </c>
      <c r="H500" s="2" t="str">
        <f>VLOOKUP(Table10[[#This Row],[نام شخص کارشناس نظارت]],Table1[],3,0)</f>
        <v>کارشناس بازرسی وبرنامه ریزی تعمیرات مکانیک(9)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1089</v>
      </c>
      <c r="F501" s="2" t="str">
        <f>VLOOKUP(Table10[[#This Row],[نام کارشناس دفتر فنی]],Table1[],3,0)</f>
        <v>کارشناس بازرسی وبرنامه ریزی تعمیرات مکانیک(8)</v>
      </c>
      <c r="G501" s="2" t="s">
        <v>569</v>
      </c>
      <c r="H501" s="2" t="str">
        <f>VLOOKUP(Table10[[#This Row],[نام شخص کارشناس نظارت]],Table1[],3,0)</f>
        <v>کارشناس بازرسی وبرنامه ریزی تعمیرات مکانیک(9)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1089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569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zoomScaleNormal="100" workbookViewId="0">
      <selection activeCell="F16" sqref="F16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33.375" bestFit="1" customWidth="1"/>
    <col min="7" max="7" width="11.875" customWidth="1"/>
    <col min="8" max="8" width="25.375" customWidth="1"/>
    <col min="9" max="9" width="21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1663</v>
      </c>
      <c r="F14" s="2" t="str">
        <f>VLOOKUP(Table11[[#This Row],[نام کارشناس دفتر فنی]],Table1[],3,0)</f>
        <v>کارشناس بازرسی وبرنامه ریزی تعمیرات مکانیک(7)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1663</v>
      </c>
      <c r="F15" s="2" t="str">
        <f>VLOOKUP(Table11[[#This Row],[نام کارشناس دفتر فنی]],Table1[],3,0)</f>
        <v>کارشناس بازرسی وبرنامه ریزی تعمیرات مکانیک(7)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1663</v>
      </c>
      <c r="F48" s="2" t="str">
        <f>VLOOKUP(Table11[[#This Row],[نام کارشناس دفتر فنی]],Table1[],3,0)</f>
        <v>کارشناس بازرسی وبرنامه ریزی تعمیرات مکانیک(7)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1663</v>
      </c>
      <c r="F115" s="2" t="str">
        <f>VLOOKUP(Table11[[#This Row],[نام کارشناس دفتر فنی]],Table1[],3,0)</f>
        <v>کارشناس بازرسی وبرنامه ریزی تعمیرات مکانیک(7)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465</v>
      </c>
      <c r="H134" s="2" t="str">
        <f>VLOOKUP(Table11[[#This Row],[نام شخص کارشناس نظارت]],Table1[],3,0)</f>
        <v>کارشناس تاسیسات نظارت (1)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1663</v>
      </c>
      <c r="F135" s="2" t="str">
        <f>VLOOKUP(Table11[[#This Row],[نام کارشناس دفتر فنی]],Table1[],3,0)</f>
        <v>کارشناس بازرسی وبرنامه ریزی تعمیرات مکانیک(7)</v>
      </c>
      <c r="G135" s="2" t="s">
        <v>34</v>
      </c>
      <c r="H135" s="2" t="str">
        <f>VLOOKUP(Table11[[#This Row],[نام شخص کارشناس نظارت]],Table1[],3,0)</f>
        <v>کارشناس تاسیسات نظارت (3)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465</v>
      </c>
      <c r="H162" s="2" t="str">
        <f>VLOOKUP(Table11[[#This Row],[نام شخص کارشناس نظارت]],Table1[],3,0)</f>
        <v>کارشناس تاسیسات نظارت (1)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1663</v>
      </c>
      <c r="F163" s="2" t="str">
        <f>VLOOKUP(Table11[[#This Row],[نام کارشناس دفتر فنی]],Table1[],3,0)</f>
        <v>کارشناس بازرسی وبرنامه ریزی تعمیرات مکانیک(7)</v>
      </c>
      <c r="G163" s="2" t="s">
        <v>34</v>
      </c>
      <c r="H163" s="2" t="str">
        <f>VLOOKUP(Table11[[#This Row],[نام شخص کارشناس نظارت]],Table1[],3,0)</f>
        <v>کارشناس تاسیسات نظارت (3)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1663</v>
      </c>
      <c r="F178" s="2" t="str">
        <f>VLOOKUP(Table11[[#This Row],[نام کارشناس دفتر فنی]],Table1[],3,0)</f>
        <v>کارشناس بازرسی وبرنامه ریزی تعمیرات مکانیک(7)</v>
      </c>
      <c r="G178" s="2" t="s">
        <v>34</v>
      </c>
      <c r="H178" s="2" t="str">
        <f>VLOOKUP(Table11[[#This Row],[نام شخص کارشناس نظارت]],Table1[],3,0)</f>
        <v>کارشناس تاسیسات نظارت (3)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1663</v>
      </c>
      <c r="F179" s="2" t="str">
        <f>VLOOKUP(Table11[[#This Row],[نام کارشناس دفتر فنی]],Table1[],3,0)</f>
        <v>کارشناس بازرسی وبرنامه ریزی تعمیرات مکانیک(7)</v>
      </c>
      <c r="G179" s="2" t="s">
        <v>34</v>
      </c>
      <c r="H179" s="2" t="str">
        <f>VLOOKUP(Table11[[#This Row],[نام شخص کارشناس نظارت]],Table1[],3,0)</f>
        <v>کارشناس تاسیسات نظارت (3)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1663</v>
      </c>
      <c r="F180" s="2" t="str">
        <f>VLOOKUP(Table11[[#This Row],[نام کارشناس دفتر فنی]],Table1[],3,0)</f>
        <v>کارشناس بازرسی وبرنامه ریزی تعمیرات مکانیک(7)</v>
      </c>
      <c r="G180" s="2" t="s">
        <v>34</v>
      </c>
      <c r="H180" s="2" t="str">
        <f>VLOOKUP(Table11[[#This Row],[نام شخص کارشناس نظارت]],Table1[],3,0)</f>
        <v>کارشناس تاسیسات نظارت (3)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1663</v>
      </c>
      <c r="F181" s="2" t="str">
        <f>VLOOKUP(Table11[[#This Row],[نام کارشناس دفتر فنی]],Table1[],3,0)</f>
        <v>کارشناس بازرسی وبرنامه ریزی تعمیرات مکانیک(7)</v>
      </c>
      <c r="G181" s="2" t="s">
        <v>34</v>
      </c>
      <c r="H181" s="2" t="str">
        <f>VLOOKUP(Table11[[#This Row],[نام شخص کارشناس نظارت]],Table1[],3,0)</f>
        <v>کارشناس تاسیسات نظارت (3)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1663</v>
      </c>
      <c r="F182" s="2" t="str">
        <f>VLOOKUP(Table11[[#This Row],[نام کارشناس دفتر فنی]],Table1[],3,0)</f>
        <v>کارشناس بازرسی وبرنامه ریزی تعمیرات مکانیک(7)</v>
      </c>
      <c r="G182" s="2" t="s">
        <v>34</v>
      </c>
      <c r="H182" s="2" t="str">
        <f>VLOOKUP(Table11[[#This Row],[نام شخص کارشناس نظارت]],Table1[],3,0)</f>
        <v>کارشناس تاسیسات نظارت (3)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1663</v>
      </c>
      <c r="F183" s="2" t="str">
        <f>VLOOKUP(Table11[[#This Row],[نام کارشناس دفتر فنی]],Table1[],3,0)</f>
        <v>کارشناس بازرسی وبرنامه ریزی تعمیرات مکانیک(7)</v>
      </c>
      <c r="G183" s="2" t="s">
        <v>34</v>
      </c>
      <c r="H183" s="2" t="str">
        <f>VLOOKUP(Table11[[#This Row],[نام شخص کارشناس نظارت]],Table1[],3,0)</f>
        <v>کارشناس تاسیسات نظارت (3)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1663</v>
      </c>
      <c r="F184" s="2" t="str">
        <f>VLOOKUP(Table11[[#This Row],[نام کارشناس دفتر فنی]],Table1[],3,0)</f>
        <v>کارشناس بازرسی وبرنامه ریزی تعمیرات مکانیک(7)</v>
      </c>
      <c r="G184" s="2" t="s">
        <v>34</v>
      </c>
      <c r="H184" s="2" t="str">
        <f>VLOOKUP(Table11[[#This Row],[نام شخص کارشناس نظارت]],Table1[],3,0)</f>
        <v>کارشناس تاسیسات نظارت (3)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1663</v>
      </c>
      <c r="F185" s="2" t="str">
        <f>VLOOKUP(Table11[[#This Row],[نام کارشناس دفتر فنی]],Table1[],3,0)</f>
        <v>کارشناس بازرسی وبرنامه ریزی تعمیرات مکانیک(7)</v>
      </c>
      <c r="G185" s="2" t="s">
        <v>34</v>
      </c>
      <c r="H185" s="2" t="str">
        <f>VLOOKUP(Table11[[#This Row],[نام شخص کارشناس نظارت]],Table1[],3,0)</f>
        <v>کارشناس تاسیسات نظارت (3)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1663</v>
      </c>
      <c r="F186" s="2" t="str">
        <f>VLOOKUP(Table11[[#This Row],[نام کارشناس دفتر فنی]],Table1[],3,0)</f>
        <v>کارشناس بازرسی وبرنامه ریزی تعمیرات مکانیک(7)</v>
      </c>
      <c r="G186" s="2" t="s">
        <v>34</v>
      </c>
      <c r="H186" s="2" t="str">
        <f>VLOOKUP(Table11[[#This Row],[نام شخص کارشناس نظارت]],Table1[],3,0)</f>
        <v>کارشناس تاسیسات نظارت (3)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522</v>
      </c>
      <c r="F216" s="2" t="str">
        <f>VLOOKUP(Table11[[#This Row],[نام کارشناس دفتر فنی]],Table1[],3,0)</f>
        <v>کارشناس بازرسی وبرنامه ریزی تعمیرات مکانیک(15)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1663</v>
      </c>
      <c r="F218" s="2" t="str">
        <f>VLOOKUP(Table11[[#This Row],[نام کارشناس دفتر فنی]],Table1[],3,0)</f>
        <v>کارشناس بازرسی وبرنامه ریزی تعمیرات مکانیک(7)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1663</v>
      </c>
      <c r="F221" s="2" t="str">
        <f>VLOOKUP(Table11[[#This Row],[نام کارشناس دفتر فنی]],Table1[],3,0)</f>
        <v>کارشناس بازرسی وبرنامه ریزی تعمیرات مکانیک(7)</v>
      </c>
      <c r="G221" s="2" t="s">
        <v>34</v>
      </c>
      <c r="H221" s="2" t="str">
        <f>VLOOKUP(Table11[[#This Row],[نام شخص کارشناس نظارت]],Table1[],3,0)</f>
        <v>کارشناس تاسیسات نظارت (3)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522</v>
      </c>
      <c r="F223" s="2" t="str">
        <f>VLOOKUP(Table11[[#This Row],[نام کارشناس دفتر فنی]],Table1[],3,0)</f>
        <v>کارشناس بازرسی وبرنامه ریزی تعمیرات مکانیک(15)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1663</v>
      </c>
      <c r="F225" s="2" t="str">
        <f>VLOOKUP(Table11[[#This Row],[نام کارشناس دفتر فنی]],Table1[],3,0)</f>
        <v>کارشناس بازرسی وبرنامه ریزی تعمیرات مکانیک(7)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1663</v>
      </c>
      <c r="F248" s="2" t="str">
        <f>VLOOKUP(Table11[[#This Row],[نام کارشناس دفتر فنی]],Table1[],3,0)</f>
        <v>کارشناس بازرسی وبرنامه ریزی تعمیرات مکانیک(7)</v>
      </c>
      <c r="G248" s="2" t="s">
        <v>34</v>
      </c>
      <c r="H248" s="2" t="str">
        <f>VLOOKUP(Table11[[#This Row],[نام شخص کارشناس نظارت]],Table1[],3,0)</f>
        <v>کارشناس تاسیسات نظارت (3)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1663</v>
      </c>
      <c r="F250" s="2" t="str">
        <f>VLOOKUP(Table11[[#This Row],[نام کارشناس دفتر فنی]],Table1[],3,0)</f>
        <v>کارشناس بازرسی وبرنامه ریزی تعمیرات مکانیک(7)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1663</v>
      </c>
      <c r="F251" s="2" t="str">
        <f>VLOOKUP(Table11[[#This Row],[نام کارشناس دفتر فنی]],Table1[],3,0)</f>
        <v>کارشناس بازرسی وبرنامه ریزی تعمیرات مکانیک(7)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1663</v>
      </c>
      <c r="F370" s="2" t="str">
        <f>VLOOKUP(Table11[[#This Row],[نام کارشناس دفتر فنی]],Table1[],3,0)</f>
        <v>کارشناس بازرسی وبرنامه ریزی تعمیرات مکانیک(7)</v>
      </c>
      <c r="G370" s="2" t="s">
        <v>34</v>
      </c>
      <c r="H370" s="2" t="str">
        <f>VLOOKUP(Table11[[#This Row],[نام شخص کارشناس نظارت]],Table1[],3,0)</f>
        <v>کارشناس تاسیسات نظارت (3)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1663</v>
      </c>
      <c r="F371" s="2" t="str">
        <f>VLOOKUP(Table11[[#This Row],[نام کارشناس دفتر فنی]],Table1[],3,0)</f>
        <v>کارشناس بازرسی وبرنامه ریزی تعمیرات مکانیک(7)</v>
      </c>
      <c r="G371" s="2" t="s">
        <v>34</v>
      </c>
      <c r="H371" s="2" t="str">
        <f>VLOOKUP(Table11[[#This Row],[نام شخص کارشناس نظارت]],Table1[],3,0)</f>
        <v>کارشناس تاسیسات نظارت (3)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1663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384</v>
      </c>
      <c r="F474" s="2" t="str">
        <f>VLOOKUP(Table11[[#This Row],[نام کارشناس دفتر فنی]],Table1[],3,0)</f>
        <v>کارشناس بازرسی وبرنامه ریزی تعمیرات مکانیک (1)</v>
      </c>
      <c r="G474" s="2" t="s">
        <v>465</v>
      </c>
      <c r="H474" s="2" t="str">
        <f>VLOOKUP(Table11[[#This Row],[نام شخص کارشناس نظارت]],Table1[],3,0)</f>
        <v>کارشناس تاسیسات نظارت (1)</v>
      </c>
      <c r="I474" s="8">
        <f>COUNTIF(Table2[کد سیستم],Table11[[#This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384</v>
      </c>
      <c r="F475" s="2" t="str">
        <f>VLOOKUP(Table11[[#This Row],[نام کارشناس دفتر فنی]],Table1[],3,0)</f>
        <v>کارشناس بازرسی وبرنامه ریزی تعمیرات مکانیک (1)</v>
      </c>
      <c r="G475" s="2" t="s">
        <v>465</v>
      </c>
      <c r="H475" s="2" t="str">
        <f>VLOOKUP(Table11[[#This Row],[نام شخص کارشناس نظارت]],Table1[],3,0)</f>
        <v>کارشناس تاسیسات نظارت (1)</v>
      </c>
      <c r="I475" s="8">
        <f>COUNTIF(Table2[کد سیستم],Table11[[#This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339</v>
      </c>
      <c r="F476" s="2" t="str">
        <f>VLOOKUP(Table11[[#This Row],[نام کارشناس دفتر فنی]],Table1[],3,0)</f>
        <v>کارشناس بازرسی وبرنامه ریزی تعمیرات مکانیک(5)</v>
      </c>
      <c r="G476" s="2" t="s">
        <v>465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339</v>
      </c>
      <c r="F477" s="2" t="str">
        <f>VLOOKUP(Table11[[#This Row],[نام کارشناس دفتر فنی]],Table1[],3,0)</f>
        <v>کارشناس بازرسی وبرنامه ریزی تعمیرات مکانیک(5)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339</v>
      </c>
      <c r="F478" s="2" t="str">
        <f>VLOOKUP(Table11[[#This Row],[نام کارشناس دفتر فنی]],Table1[],3,0)</f>
        <v>کارشناس بازرسی وبرنامه ریزی تعمیرات مکانیک(5)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339</v>
      </c>
      <c r="F479" s="2" t="str">
        <f>VLOOKUP(Table11[[#This Row],[نام کارشناس دفتر فنی]],Table1[],3,0)</f>
        <v>کارشناس بازرسی وبرنامه ریزی تعمیرات مکانیک(5)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339</v>
      </c>
      <c r="F480" s="2" t="str">
        <f>VLOOKUP(Table11[[#This Row],[نام کارشناس دفتر فنی]],Table1[],3,0)</f>
        <v>کارشناس بازرسی وبرنامه ریزی تعمیرات مکانیک(5)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339</v>
      </c>
      <c r="F481" s="2" t="str">
        <f>VLOOKUP(Table11[[#This Row],[نام کارشناس دفتر فنی]],Table1[],3,0)</f>
        <v>کارشناس بازرسی وبرنامه ریزی تعمیرات مکانیک(5)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339</v>
      </c>
      <c r="F482" s="2" t="str">
        <f>VLOOKUP(Table11[[#This Row],[نام کارشناس دفتر فنی]],Table1[],3,0)</f>
        <v>کارشناس بازرسی وبرنامه ریزی تعمیرات مکانیک(5)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339</v>
      </c>
      <c r="F483" s="2" t="str">
        <f>VLOOKUP(Table11[[#This Row],[نام کارشناس دفتر فنی]],Table1[],3,0)</f>
        <v>کارشناس بازرسی وبرنامه ریزی تعمیرات مکانیک(5)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339</v>
      </c>
      <c r="F484" s="2" t="str">
        <f>VLOOKUP(Table11[[#This Row],[نام کارشناس دفتر فنی]],Table1[],3,0)</f>
        <v>کارشناس بازرسی وبرنامه ریزی تعمیرات مکانیک(5)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339</v>
      </c>
      <c r="F485" s="2" t="str">
        <f>VLOOKUP(Table11[[#This Row],[نام کارشناس دفتر فنی]],Table1[],3,0)</f>
        <v>کارشناس بازرسی وبرنامه ریزی تعمیرات مکانیک(5)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339</v>
      </c>
      <c r="F486" s="2" t="str">
        <f>VLOOKUP(Table11[[#This Row],[نام کارشناس دفتر فنی]],Table1[],3,0)</f>
        <v>کارشناس بازرسی وبرنامه ریزی تعمیرات مکانیک(5)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339</v>
      </c>
      <c r="F487" s="2" t="str">
        <f>VLOOKUP(Table11[[#This Row],[نام کارشناس دفتر فنی]],Table1[],3,0)</f>
        <v>کارشناس بازرسی وبرنامه ریزی تعمیرات مکانیک(5)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339</v>
      </c>
      <c r="F488" s="2" t="str">
        <f>VLOOKUP(Table11[[#This Row],[نام کارشناس دفتر فنی]],Table1[],3,0)</f>
        <v>کارشناس بازرسی وبرنامه ریزی تعمیرات مکانیک(5)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339</v>
      </c>
      <c r="F489" s="2" t="str">
        <f>VLOOKUP(Table11[[#This Row],[نام کارشناس دفتر فنی]],Table1[],3,0)</f>
        <v>کارشناس بازرسی وبرنامه ریزی تعمیرات مکانیک(5)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339</v>
      </c>
      <c r="F490" s="2" t="str">
        <f>VLOOKUP(Table11[[#This Row],[نام کارشناس دفتر فنی]],Table1[],3,0)</f>
        <v>کارشناس بازرسی وبرنامه ریزی تعمیرات مکانیک(5)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339</v>
      </c>
      <c r="F491" s="2" t="str">
        <f>VLOOKUP(Table11[[#This Row],[نام کارشناس دفتر فنی]],Table1[],3,0)</f>
        <v>کارشناس بازرسی وبرنامه ریزی تعمیرات مکانیک(5)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339</v>
      </c>
      <c r="F492" s="2" t="str">
        <f>VLOOKUP(Table11[[#This Row],[نام کارشناس دفتر فنی]],Table1[],3,0)</f>
        <v>کارشناس بازرسی وبرنامه ریزی تعمیرات مکانیک(5)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339</v>
      </c>
      <c r="F493" s="2" t="str">
        <f>VLOOKUP(Table11[[#This Row],[نام کارشناس دفتر فنی]],Table1[],3,0)</f>
        <v>کارشناس بازرسی وبرنامه ریزی تعمیرات مکانیک(5)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339</v>
      </c>
      <c r="F494" s="2" t="str">
        <f>VLOOKUP(Table11[[#This Row],[نام کارشناس دفتر فنی]],Table1[],3,0)</f>
        <v>کارشناس بازرسی وبرنامه ریزی تعمیرات مکانیک(5)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339</v>
      </c>
      <c r="F495" s="2" t="str">
        <f>VLOOKUP(Table11[[#This Row],[نام کارشناس دفتر فنی]],Table1[],3,0)</f>
        <v>کارشناس بازرسی وبرنامه ریزی تعمیرات مکانیک(5)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339</v>
      </c>
      <c r="F496" s="2" t="str">
        <f>VLOOKUP(Table11[[#This Row],[نام کارشناس دفتر فنی]],Table1[],3,0)</f>
        <v>کارشناس بازرسی وبرنامه ریزی تعمیرات مکانیک(5)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339</v>
      </c>
      <c r="F497" s="2" t="str">
        <f>VLOOKUP(Table11[[#This Row],[نام کارشناس دفتر فنی]],Table1[],3,0)</f>
        <v>کارشناس بازرسی وبرنامه ریزی تعمیرات مکانیک(5)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339</v>
      </c>
      <c r="F498" s="2" t="str">
        <f>VLOOKUP(Table11[[#This Row],[نام کارشناس دفتر فنی]],Table1[],3,0)</f>
        <v>کارشناس بازرسی وبرنامه ریزی تعمیرات مکانیک(5)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1663</v>
      </c>
      <c r="F499" s="2" t="str">
        <f>VLOOKUP(Table11[[#This Row],[نام کارشناس دفتر فنی]],Table1[],3,0)</f>
        <v>کارشناس بازرسی وبرنامه ریزی تعمیرات مکانیک(7)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384</v>
      </c>
      <c r="F500" s="2" t="str">
        <f>VLOOKUP(Table11[[#This Row],[نام کارشناس دفتر فنی]],Table1[],3,0)</f>
        <v>کارشناس بازرسی وبرنامه ریزی تعمیرات مکانیک (1)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384</v>
      </c>
      <c r="F501" s="2" t="str">
        <f>VLOOKUP(Table11[[#This Row],[نام کارشناس دفتر فنی]],Table1[],3,0)</f>
        <v>کارشناس بازرسی وبرنامه ریزی تعمیرات مکانیک (1)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339</v>
      </c>
      <c r="F502" s="2" t="str">
        <f>VLOOKUP(Table11[[#This Row],[نام کارشناس دفتر فنی]],Table1[],3,0)</f>
        <v>کارشناس بازرسی وبرنامه ریزی تعمیرات مکانیک(5)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339</v>
      </c>
      <c r="F503" s="2" t="str">
        <f>VLOOKUP(Table11[[#This Row],[نام کارشناس دفتر فنی]],Table1[],3,0)</f>
        <v>کارشناس بازرسی وبرنامه ریزی تعمیرات مکانیک(5)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1663</v>
      </c>
      <c r="F504" s="2" t="str">
        <f>VLOOKUP(Table11[[#This Row],[نام کارشناس دفتر فنی]],Table1[],3,0)</f>
        <v>کارشناس بازرسی وبرنامه ریزی تعمیرات مکانیک(7)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384</v>
      </c>
      <c r="F505" s="2" t="str">
        <f>VLOOKUP(Table11[[#This Row],[نام کارشناس دفتر فنی]],Table1[],3,0)</f>
        <v>کارشناس بازرسی وبرنامه ریزی تعمیرات مکانیک (1)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384</v>
      </c>
      <c r="F506" s="2" t="str">
        <f>VLOOKUP(Table11[[#This Row],[نام کارشناس دفتر فنی]],Table1[],3,0)</f>
        <v>کارشناس بازرسی وبرنامه ریزی تعمیرات مکانیک (1)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384</v>
      </c>
      <c r="F507" s="2" t="str">
        <f>VLOOKUP(Table11[[#This Row],[نام کارشناس دفتر فنی]],Table1[],3,0)</f>
        <v>کارشناس بازرسی وبرنامه ریزی تعمیرات مکانیک (1)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384</v>
      </c>
      <c r="F508" s="2" t="str">
        <f>VLOOKUP(Table11[[#This Row],[نام کارشناس دفتر فنی]],Table1[],3,0)</f>
        <v>کارشناس بازرسی وبرنامه ریزی تعمیرات مکانیک (1)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384</v>
      </c>
      <c r="F509" s="2" t="str">
        <f>VLOOKUP(Table11[[#This Row],[نام کارشناس دفتر فنی]],Table1[],3,0)</f>
        <v>کارشناس بازرسی وبرنامه ریزی تعمیرات مکانیک (1)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384</v>
      </c>
      <c r="F510" s="2" t="str">
        <f>VLOOKUP(Table11[[#This Row],[نام کارشناس دفتر فنی]],Table1[],3,0)</f>
        <v>کارشناس بازرسی وبرنامه ریزی تعمیرات مکانیک (1)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384</v>
      </c>
      <c r="F511" s="2" t="str">
        <f>VLOOKUP(Table11[[#This Row],[نام کارشناس دفتر فنی]],Table1[],3,0)</f>
        <v>کارشناس بازرسی وبرنامه ریزی تعمیرات مکانیک (1)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1663</v>
      </c>
      <c r="F512" s="2" t="str">
        <f>VLOOKUP(Table11[[#This Row],[نام کارشناس دفتر فنی]],Table1[],3,0)</f>
        <v>کارشناس بازرسی وبرنامه ریزی تعمیرات مکانیک(7)</v>
      </c>
      <c r="G512" s="2" t="s">
        <v>34</v>
      </c>
      <c r="H512" s="2" t="str">
        <f>VLOOKUP(Table11[[#This Row],[نام شخص کارشناس نظارت]],Table1[],3,0)</f>
        <v>کارشناس تاسیسات نظارت (3)</v>
      </c>
      <c r="I512" s="8">
        <f>COUNTIF(Table2[کد سیستم],Table11[[#This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384</v>
      </c>
      <c r="F513" s="2" t="str">
        <f>VLOOKUP(Table11[[#This Row],[نام کارشناس دفتر فنی]],Table1[],3,0)</f>
        <v>کارشناس بازرسی وبرنامه ریزی تعمیرات مکانیک (1)</v>
      </c>
      <c r="G513" s="2" t="s">
        <v>34</v>
      </c>
      <c r="H513" s="2" t="str">
        <f>VLOOKUP(Table11[[#This Row],[نام شخص کارشناس نظارت]],Table1[],3,0)</f>
        <v>کارشناس تاسیسات نظارت (3)</v>
      </c>
      <c r="I513" s="8">
        <f>COUNTIF(Table2[کد سیستم],Table11[[#This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384</v>
      </c>
      <c r="F514" s="2" t="str">
        <f>VLOOKUP(Table11[[#This Row],[نام کارشناس دفتر فنی]],Table1[],3,0)</f>
        <v>کارشناس بازرسی وبرنامه ریزی تعمیرات مکانیک (1)</v>
      </c>
      <c r="G514" s="2" t="s">
        <v>34</v>
      </c>
      <c r="H514" s="2" t="str">
        <f>VLOOKUP(Table11[[#This Row],[نام شخص کارشناس نظارت]],Table1[],3,0)</f>
        <v>کارشناس تاسیسات نظارت (3)</v>
      </c>
      <c r="I514" s="8">
        <f>COUNTIF(Table2[کد سیستم],Table11[[#This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384</v>
      </c>
      <c r="F515" s="2" t="str">
        <f>VLOOKUP(Table11[[#This Row],[نام کارشناس دفتر فنی]],Table1[],3,0)</f>
        <v>کارشناس بازرسی وبرنامه ریزی تعمیرات مکانیک (1)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384</v>
      </c>
      <c r="F516" s="2" t="str">
        <f>VLOOKUP(Table11[[#This Row],[نام کارشناس دفتر فنی]],Table1[],3,0)</f>
        <v>کارشناس بازرسی وبرنامه ریزی تعمیرات مکانیک (1)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34</v>
      </c>
      <c r="H521" s="2" t="str">
        <f>VLOOKUP(Table11[[#This Row],[نام شخص کارشناس نظارت]],Table1[],3,0)</f>
        <v>کارشناس تاسیسات نظارت (3)</v>
      </c>
      <c r="I521" s="8">
        <f>COUNTIF(Table2[کد سیستم],Table11[[#This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1663</v>
      </c>
      <c r="F554" s="2" t="str">
        <f>VLOOKUP(Table11[[#This Row],[نام کارشناس دفتر فنی]],Table1[],3,0)</f>
        <v>کارشناس بازرسی وبرنامه ریزی تعمیرات مکانیک(7)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1663</v>
      </c>
      <c r="F556" s="2" t="str">
        <f>VLOOKUP(Table11[[#This Row],[نام کارشناس دفتر فنی]],Table1[],3,0)</f>
        <v>کارشناس بازرسی وبرنامه ریزی تعمیرات مکانیک(7)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1663</v>
      </c>
      <c r="F557" s="2" t="str">
        <f>VLOOKUP(Table11[[#This Row],[نام کارشناس دفتر فنی]],Table1[],3,0)</f>
        <v>کارشناس بازرسی وبرنامه ریزی تعمیرات مکانیک(7)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1663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1663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1663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1663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384</v>
      </c>
      <c r="F573" s="2" t="str">
        <f>VLOOKUP(Table11[[#This Row],[نام کارشناس دفتر فنی]],Table1[],3,0)</f>
        <v>کارشناس بازرسی وبرنامه ریزی تعمیرات مکانیک (1)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384</v>
      </c>
      <c r="F574" s="2" t="str">
        <f>VLOOKUP(Table11[[#This Row],[نام کارشناس دفتر فنی]],Table1[],3,0)</f>
        <v>کارشناس بازرسی وبرنامه ریزی تعمیرات مکانیک (1)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384</v>
      </c>
      <c r="F575" s="2" t="str">
        <f>VLOOKUP(Table11[[#This Row],[نام کارشناس دفتر فنی]],Table1[],3,0)</f>
        <v>کارشناس بازرسی وبرنامه ریزی تعمیرات مکانیک (1)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384</v>
      </c>
      <c r="F576" s="2" t="str">
        <f>VLOOKUP(Table11[[#This Row],[نام کارشناس دفتر فنی]],Table1[],3,0)</f>
        <v>کارشناس بازرسی وبرنامه ریزی تعمیرات مکانیک (1)</v>
      </c>
      <c r="G576" s="2" t="s">
        <v>465</v>
      </c>
      <c r="H576" s="2" t="str">
        <f>VLOOKUP(Table11[[#This Row],[نام شخص کارشناس نظارت]],Table1[],3,0)</f>
        <v>کارشناس تاسیسات نظارت (1)</v>
      </c>
      <c r="I576" s="8">
        <f>COUNTIF(Table2[کد سیستم],Table11[[#This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384</v>
      </c>
      <c r="F577" s="2" t="str">
        <f>VLOOKUP(Table11[[#This Row],[نام کارشناس دفتر فنی]],Table1[],3,0)</f>
        <v>کارشناس بازرسی وبرنامه ریزی تعمیرات مکانیک (1)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384</v>
      </c>
      <c r="F578" s="2" t="str">
        <f>VLOOKUP(Table11[[#This Row],[نام کارشناس دفتر فنی]],Table1[],3,0)</f>
        <v>کارشناس بازرسی وبرنامه ریزی تعمیرات مکانیک (1)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34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34</v>
      </c>
      <c r="H586" s="2" t="str">
        <f>VLOOKUP(Table11[[#This Row],[نام شخص کارشناس نظارت]],Table1[],3,0)</f>
        <v>کارشناس تاسیسات نظارت (3)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1663</v>
      </c>
      <c r="F587" s="2" t="str">
        <f>VLOOKUP(Table11[[#This Row],[نام کارشناس دفتر فنی]],Table1[],3,0)</f>
        <v>کارشناس بازرسی وبرنامه ریزی تعمیرات مکانیک(7)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339</v>
      </c>
      <c r="F590" s="2" t="str">
        <f>VLOOKUP(Table11[[#This Row],[نام کارشناس دفتر فنی]],Table1[],3,0)</f>
        <v>کارشناس بازرسی وبرنامه ریزی تعمیرات مکانیک(5)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339</v>
      </c>
      <c r="F591" s="2" t="str">
        <f>VLOOKUP(Table11[[#This Row],[نام کارشناس دفتر فنی]],Table1[],3,0)</f>
        <v>کارشناس بازرسی وبرنامه ریزی تعمیرات مکانیک(5)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339</v>
      </c>
      <c r="F592" s="2" t="str">
        <f>VLOOKUP(Table11[[#This Row],[نام کارشناس دفتر فنی]],Table1[],3,0)</f>
        <v>کارشناس بازرسی وبرنامه ریزی تعمیرات مکانیک(5)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339</v>
      </c>
      <c r="F593" s="2" t="str">
        <f>VLOOKUP(Table11[[#This Row],[نام کارشناس دفتر فنی]],Table1[],3,0)</f>
        <v>کارشناس بازرسی وبرنامه ریزی تعمیرات مکانیک(5)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339</v>
      </c>
      <c r="F594" s="2" t="str">
        <f>VLOOKUP(Table11[[#This Row],[نام کارشناس دفتر فنی]],Table1[],3,0)</f>
        <v>کارشناس بازرسی وبرنامه ریزی تعمیرات مکانیک(5)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339</v>
      </c>
      <c r="F595" s="2" t="str">
        <f>VLOOKUP(Table11[[#This Row],[نام کارشناس دفتر فنی]],Table1[],3,0)</f>
        <v>کارشناس بازرسی وبرنامه ریزی تعمیرات مکانیک(5)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339</v>
      </c>
      <c r="F596" s="2" t="str">
        <f>VLOOKUP(Table11[[#This Row],[نام کارشناس دفتر فنی]],Table1[],3,0)</f>
        <v>کارشناس بازرسی وبرنامه ریزی تعمیرات مکانیک(5)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339</v>
      </c>
      <c r="F597" s="2" t="str">
        <f>VLOOKUP(Table11[[#This Row],[نام کارشناس دفتر فنی]],Table1[],3,0)</f>
        <v>کارشناس بازرسی وبرنامه ریزی تعمیرات مکانیک(5)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339</v>
      </c>
      <c r="F598" s="2" t="str">
        <f>VLOOKUP(Table11[[#This Row],[نام کارشناس دفتر فنی]],Table1[],3,0)</f>
        <v>کارشناس بازرسی وبرنامه ریزی تعمیرات مکانیک(5)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339</v>
      </c>
      <c r="F599" s="2" t="str">
        <f>VLOOKUP(Table11[[#This Row],[نام کارشناس دفتر فنی]],Table1[],3,0)</f>
        <v>کارشناس بازرسی وبرنامه ریزی تعمیرات مکانیک(5)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339</v>
      </c>
      <c r="F600" s="2" t="str">
        <f>VLOOKUP(Table11[[#This Row],[نام کارشناس دفتر فنی]],Table1[],3,0)</f>
        <v>کارشناس بازرسی وبرنامه ریزی تعمیرات مکانیک(5)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339</v>
      </c>
      <c r="F601" s="2" t="str">
        <f>VLOOKUP(Table11[[#This Row],[نام کارشناس دفتر فنی]],Table1[],3,0)</f>
        <v>کارشناس بازرسی وبرنامه ریزی تعمیرات مکانیک(5)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339</v>
      </c>
      <c r="F602" s="2" t="str">
        <f>VLOOKUP(Table11[[#This Row],[نام کارشناس دفتر فنی]],Table1[],3,0)</f>
        <v>کارشناس بازرسی وبرنامه ریزی تعمیرات مکانیک(5)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339</v>
      </c>
      <c r="F603" s="2" t="str">
        <f>VLOOKUP(Table11[[#This Row],[نام کارشناس دفتر فنی]],Table1[],3,0)</f>
        <v>کارشناس بازرسی وبرنامه ریزی تعمیرات مکانیک(5)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339</v>
      </c>
      <c r="F604" s="2" t="str">
        <f>VLOOKUP(Table11[[#This Row],[نام کارشناس دفتر فنی]],Table1[],3,0)</f>
        <v>کارشناس بازرسی وبرنامه ریزی تعمیرات مکانیک(5)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339</v>
      </c>
      <c r="F605" s="2" t="str">
        <f>VLOOKUP(Table11[[#This Row],[نام کارشناس دفتر فنی]],Table1[],3,0)</f>
        <v>کارشناس بازرسی وبرنامه ریزی تعمیرات مکانیک(5)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339</v>
      </c>
      <c r="F606" s="2" t="str">
        <f>VLOOKUP(Table11[[#This Row],[نام کارشناس دفتر فنی]],Table1[],3,0)</f>
        <v>کارشناس بازرسی وبرنامه ریزی تعمیرات مکانیک(5)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339</v>
      </c>
      <c r="F607" s="2" t="str">
        <f>VLOOKUP(Table11[[#This Row],[نام کارشناس دفتر فنی]],Table1[],3,0)</f>
        <v>کارشناس بازرسی وبرنامه ریزی تعمیرات مکانیک(5)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339</v>
      </c>
      <c r="F608" s="2" t="str">
        <f>VLOOKUP(Table11[[#This Row],[نام کارشناس دفتر فنی]],Table1[],3,0)</f>
        <v>کارشناس بازرسی وبرنامه ریزی تعمیرات مکانیک(5)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339</v>
      </c>
      <c r="F609" s="2" t="str">
        <f>VLOOKUP(Table11[[#This Row],[نام کارشناس دفتر فنی]],Table1[],3,0)</f>
        <v>کارشناس بازرسی وبرنامه ریزی تعمیرات مکانیک(5)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339</v>
      </c>
      <c r="F610" s="2" t="str">
        <f>VLOOKUP(Table11[[#This Row],[نام کارشناس دفتر فنی]],Table1[],3,0)</f>
        <v>کارشناس بازرسی وبرنامه ریزی تعمیرات مکانیک(5)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339</v>
      </c>
      <c r="F611" s="2" t="str">
        <f>VLOOKUP(Table11[[#This Row],[نام کارشناس دفتر فنی]],Table1[],3,0)</f>
        <v>کارشناس بازرسی وبرنامه ریزی تعمیرات مکانیک(5)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339</v>
      </c>
      <c r="F612" s="2" t="str">
        <f>VLOOKUP(Table11[[#This Row],[نام کارشناس دفتر فنی]],Table1[],3,0)</f>
        <v>کارشناس بازرسی وبرنامه ریزی تعمیرات مکانیک(5)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339</v>
      </c>
      <c r="F613" s="2" t="str">
        <f>VLOOKUP(Table11[[#This Row],[نام کارشناس دفتر فنی]],Table1[],3,0)</f>
        <v>کارشناس بازرسی وبرنامه ریزی تعمیرات مکانیک(5)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339</v>
      </c>
      <c r="F614" s="2" t="str">
        <f>VLOOKUP(Table11[[#This Row],[نام کارشناس دفتر فنی]],Table1[],3,0)</f>
        <v>کارشناس بازرسی وبرنامه ریزی تعمیرات مکانیک(5)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339</v>
      </c>
      <c r="F615" s="2" t="str">
        <f>VLOOKUP(Table11[[#This Row],[نام کارشناس دفتر فنی]],Table1[],3,0)</f>
        <v>کارشناس بازرسی وبرنامه ریزی تعمیرات مکانیک(5)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339</v>
      </c>
      <c r="F616" s="2" t="str">
        <f>VLOOKUP(Table11[[#This Row],[نام کارشناس دفتر فنی]],Table1[],3,0)</f>
        <v>کارشناس بازرسی وبرنامه ریزی تعمیرات مکانیک(5)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339</v>
      </c>
      <c r="F617" s="2" t="str">
        <f>VLOOKUP(Table11[[#This Row],[نام کارشناس دفتر فنی]],Table1[],3,0)</f>
        <v>کارشناس بازرسی وبرنامه ریزی تعمیرات مکانیک(5)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339</v>
      </c>
      <c r="F618" s="2" t="str">
        <f>VLOOKUP(Table11[[#This Row],[نام کارشناس دفتر فنی]],Table1[],3,0)</f>
        <v>کارشناس بازرسی وبرنامه ریزی تعمیرات مکانیک(5)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339</v>
      </c>
      <c r="F619" s="2" t="str">
        <f>VLOOKUP(Table11[[#This Row],[نام کارشناس دفتر فنی]],Table1[],3,0)</f>
        <v>کارشناس بازرسی وبرنامه ریزی تعمیرات مکانیک(5)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339</v>
      </c>
      <c r="F620" s="2" t="str">
        <f>VLOOKUP(Table11[[#This Row],[نام کارشناس دفتر فنی]],Table1[],3,0)</f>
        <v>کارشناس بازرسی وبرنامه ریزی تعمیرات مکانیک(5)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339</v>
      </c>
      <c r="F621" s="2" t="str">
        <f>VLOOKUP(Table11[[#This Row],[نام کارشناس دفتر فنی]],Table1[],3,0)</f>
        <v>کارشناس بازرسی وبرنامه ریزی تعمیرات مکانیک(5)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339</v>
      </c>
      <c r="F622" s="2" t="str">
        <f>VLOOKUP(Table11[[#This Row],[نام کارشناس دفتر فنی]],Table1[],3,0)</f>
        <v>کارشناس بازرسی وبرنامه ریزی تعمیرات مکانیک(5)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339</v>
      </c>
      <c r="F623" s="2" t="str">
        <f>VLOOKUP(Table11[[#This Row],[نام کارشناس دفتر فنی]],Table1[],3,0)</f>
        <v>کارشناس بازرسی وبرنامه ریزی تعمیرات مکانیک(5)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339</v>
      </c>
      <c r="F624" s="2" t="str">
        <f>VLOOKUP(Table11[[#This Row],[نام کارشناس دفتر فنی]],Table1[],3,0)</f>
        <v>کارشناس بازرسی وبرنامه ریزی تعمیرات مکانیک(5)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339</v>
      </c>
      <c r="F625" s="2" t="str">
        <f>VLOOKUP(Table11[[#This Row],[نام کارشناس دفتر فنی]],Table1[],3,0)</f>
        <v>کارشناس بازرسی وبرنامه ریزی تعمیرات مکانیک(5)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339</v>
      </c>
      <c r="F626" s="2" t="str">
        <f>VLOOKUP(Table11[[#This Row],[نام کارشناس دفتر فنی]],Table1[],3,0)</f>
        <v>کارشناس بازرسی وبرنامه ریزی تعمیرات مکانیک(5)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339</v>
      </c>
      <c r="F627" s="2" t="str">
        <f>VLOOKUP(Table11[[#This Row],[نام کارشناس دفتر فنی]],Table1[],3,0)</f>
        <v>کارشناس بازرسی وبرنامه ریزی تعمیرات مکانیک(5)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339</v>
      </c>
      <c r="F628" s="2" t="str">
        <f>VLOOKUP(Table11[[#This Row],[نام کارشناس دفتر فنی]],Table1[],3,0)</f>
        <v>کارشناس بازرسی وبرنامه ریزی تعمیرات مکانیک(5)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339</v>
      </c>
      <c r="F629" s="2" t="str">
        <f>VLOOKUP(Table11[[#This Row],[نام کارشناس دفتر فنی]],Table1[],3,0)</f>
        <v>کارشناس بازرسی وبرنامه ریزی تعمیرات مکانیک(5)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339</v>
      </c>
      <c r="F630" s="2" t="str">
        <f>VLOOKUP(Table11[[#This Row],[نام کارشناس دفتر فنی]],Table1[],3,0)</f>
        <v>کارشناس بازرسی وبرنامه ریزی تعمیرات مکانیک(5)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339</v>
      </c>
      <c r="F631" s="2" t="str">
        <f>VLOOKUP(Table11[[#This Row],[نام کارشناس دفتر فنی]],Table1[],3,0)</f>
        <v>کارشناس بازرسی وبرنامه ریزی تعمیرات مکانیک(5)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339</v>
      </c>
      <c r="F632" s="2" t="str">
        <f>VLOOKUP(Table11[[#This Row],[نام کارشناس دفتر فنی]],Table1[],3,0)</f>
        <v>کارشناس بازرسی وبرنامه ریزی تعمیرات مکانیک(5)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339</v>
      </c>
      <c r="F633" s="2" t="str">
        <f>VLOOKUP(Table11[[#This Row],[نام کارشناس دفتر فنی]],Table1[],3,0)</f>
        <v>کارشناس بازرسی وبرنامه ریزی تعمیرات مکانیک(5)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339</v>
      </c>
      <c r="F634" s="2" t="str">
        <f>VLOOKUP(Table11[[#This Row],[نام کارشناس دفتر فنی]],Table1[],3,0)</f>
        <v>کارشناس بازرسی وبرنامه ریزی تعمیرات مکانیک(5)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339</v>
      </c>
      <c r="F635" s="2" t="str">
        <f>VLOOKUP(Table11[[#This Row],[نام کارشناس دفتر فنی]],Table1[],3,0)</f>
        <v>کارشناس بازرسی وبرنامه ریزی تعمیرات مکانیک(5)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339</v>
      </c>
      <c r="F636" s="2" t="str">
        <f>VLOOKUP(Table11[[#This Row],[نام کارشناس دفتر فنی]],Table1[],3,0)</f>
        <v>کارشناس بازرسی وبرنامه ریزی تعمیرات مکانیک(5)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339</v>
      </c>
      <c r="F637" s="2" t="str">
        <f>VLOOKUP(Table11[[#This Row],[نام کارشناس دفتر فنی]],Table1[],3,0)</f>
        <v>کارشناس بازرسی وبرنامه ریزی تعمیرات مکانیک(5)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339</v>
      </c>
      <c r="F638" s="2" t="str">
        <f>VLOOKUP(Table11[[#This Row],[نام کارشناس دفتر فنی]],Table1[],3,0)</f>
        <v>کارشناس بازرسی وبرنامه ریزی تعمیرات مکانیک(5)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339</v>
      </c>
      <c r="F639" s="2" t="str">
        <f>VLOOKUP(Table11[[#This Row],[نام کارشناس دفتر فنی]],Table1[],3,0)</f>
        <v>کارشناس بازرسی وبرنامه ریزی تعمیرات مکانیک(5)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339</v>
      </c>
      <c r="F640" s="2" t="str">
        <f>VLOOKUP(Table11[[#This Row],[نام کارشناس دفتر فنی]],Table1[],3,0)</f>
        <v>کارشناس بازرسی وبرنامه ریزی تعمیرات مکانیک(5)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339</v>
      </c>
      <c r="F641" s="2" t="str">
        <f>VLOOKUP(Table11[[#This Row],[نام کارشناس دفتر فنی]],Table1[],3,0)</f>
        <v>کارشناس بازرسی وبرنامه ریزی تعمیرات مکانیک(5)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339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384</v>
      </c>
      <c r="F643" s="2" t="str">
        <f>VLOOKUP(Table11[[#This Row],[نام کارشناس دفتر فنی]],Table1[],3,0)</f>
        <v>کارشناس بازرسی وبرنامه ریزی تعمیرات مکانیک (1)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384</v>
      </c>
      <c r="F644" s="2" t="str">
        <f>VLOOKUP(Table11[[#This Row],[نام کارشناس دفتر فنی]],Table1[],3,0)</f>
        <v>کارشناس بازرسی وبرنامه ریزی تعمیرات مکانیک (1)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384</v>
      </c>
      <c r="F645" s="2" t="str">
        <f>VLOOKUP(Table11[[#This Row],[نام کارشناس دفتر فنی]],Table1[],3,0)</f>
        <v>کارشناس بازرسی وبرنامه ریزی تعمیرات مکانیک (1)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384</v>
      </c>
      <c r="F646" s="2" t="str">
        <f>VLOOKUP(Table11[[#This Row],[نام کارشناس دفتر فنی]],Table1[],3,0)</f>
        <v>کارشناس بازرسی وبرنامه ریزی تعمیرات مکانیک (1)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384</v>
      </c>
      <c r="F647" s="2" t="str">
        <f>VLOOKUP(Table11[[#This Row],[نام کارشناس دفتر فنی]],Table1[],3,0)</f>
        <v>کارشناس بازرسی وبرنامه ریزی تعمیرات مکانیک (1)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384</v>
      </c>
      <c r="F648" s="2" t="str">
        <f>VLOOKUP(Table11[[#This Row],[نام کارشناس دفتر فنی]],Table1[],3,0)</f>
        <v>کارشناس بازرسی وبرنامه ریزی تعمیرات مکانیک (1)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1663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34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1663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1663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1663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1663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1663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384</v>
      </c>
      <c r="F713" s="2" t="str">
        <f>VLOOKUP(Table11[[#This Row],[نام کارشناس دفتر فنی]],Table1[],3,0)</f>
        <v>کارشناس بازرسی وبرنامه ریزی تعمیرات مکانیک (1)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384</v>
      </c>
      <c r="F714" s="2" t="str">
        <f>VLOOKUP(Table11[[#This Row],[نام کارشناس دفتر فنی]],Table1[],3,0)</f>
        <v>کارشناس بازرسی وبرنامه ریزی تعمیرات مکانیک (1)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384</v>
      </c>
      <c r="F715" s="2" t="str">
        <f>VLOOKUP(Table11[[#This Row],[نام کارشناس دفتر فنی]],Table1[],3,0)</f>
        <v>کارشناس بازرسی وبرنامه ریزی تعمیرات مکانیک (1)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384</v>
      </c>
      <c r="F716" s="2" t="str">
        <f>VLOOKUP(Table11[[#This Row],[نام کارشناس دفتر فنی]],Table1[],3,0)</f>
        <v>کارشناس بازرسی وبرنامه ریزی تعمیرات مکانیک (1)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1663</v>
      </c>
      <c r="F720" s="2" t="str">
        <f>VLOOKUP(Table11[[#This Row],[نام کارشناس دفتر فنی]],Table1[],3,0)</f>
        <v>کارشناس بازرسی وبرنامه ریزی تعمیرات مکانیک(7)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zoomScaleNormal="100" workbookViewId="0">
      <selection activeCell="E14" sqref="E14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25.375" customWidth="1"/>
    <col min="7" max="7" width="22.375" customWidth="1"/>
    <col min="8" max="8" width="27.125" customWidth="1"/>
    <col min="9" max="9" width="1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621</v>
      </c>
      <c r="F67" s="2" t="str">
        <f>VLOOKUP(Table4[[#This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447</v>
      </c>
      <c r="F98" s="2" t="str">
        <f>VLOOKUP(Table4[[#This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1583</v>
      </c>
      <c r="F192" s="2" t="str">
        <f>VLOOKUP(Table4[[#This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1583</v>
      </c>
      <c r="F193" s="2" t="str">
        <f>VLOOKUP(Table4[[#This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447</v>
      </c>
      <c r="F270" s="2" t="str">
        <f>VLOOKUP(Table4[[#This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447</v>
      </c>
      <c r="F271" s="2" t="str">
        <f>VLOOKUP(Table4[[#This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633</v>
      </c>
      <c r="F385" s="2" t="str">
        <f>VLOOKUP(Table4[[#This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633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621</v>
      </c>
      <c r="F474" s="2" t="str">
        <f>VLOOKUP(Table4[[#This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621</v>
      </c>
      <c r="F475" s="2" t="str">
        <f>VLOOKUP(Table4[[#This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621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621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VLOOKUP(Table4[[#This Row],[نام شخص کارشناس نظارت]],Table1[],3,0)</f>
        <v>کارشناس برق و ابزار دقیق نظارت (1)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VLOOKUP(Table4[[#This Row],[نام شخص کارشناس نظارت]],Table1[],3,0)</f>
        <v>کارشناس برق و ابزار دقیق نظارت (1)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633</v>
      </c>
      <c r="F499" s="2" t="str">
        <f>VLOOKUP(Table4[[#This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621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633</v>
      </c>
      <c r="F504" s="2" t="str">
        <f>VLOOKUP(Table4[[#This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621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3873</v>
      </c>
      <c r="E512" s="2" t="s">
        <v>633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621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633</v>
      </c>
      <c r="F587" s="2" t="str">
        <f>VLOOKUP(Table4[[#This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621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633</v>
      </c>
      <c r="F686" s="2" t="str">
        <f>VLOOKUP(Table4[[#This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447</v>
      </c>
      <c r="F692" s="2" t="str">
        <f>VLOOKUP(Table4[[#This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447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447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447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447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1583</v>
      </c>
      <c r="F698" s="2" t="str">
        <f>VLOOKUP(Table4[[#This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1583</v>
      </c>
      <c r="F699" s="2" t="str">
        <f>VLOOKUP(Table4[[#This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1583</v>
      </c>
      <c r="F700" s="2" t="str">
        <f>VLOOKUP(Table4[[#This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1583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447</v>
      </c>
      <c r="F705" s="2" t="str">
        <f>VLOOKUP(Table4[[#This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447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633</v>
      </c>
      <c r="F707" s="2" t="str">
        <f>VLOOKUP(Table4[[#This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633</v>
      </c>
      <c r="F708" s="2" t="str">
        <f>VLOOKUP(Table4[[#This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633</v>
      </c>
      <c r="F709" s="2" t="str">
        <f>VLOOKUP(Table4[[#This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633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633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633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621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621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VLOOKUP(Table4[[#This Row],[نام شخص کارشناس نظارت]],Table1[],3,0)</f>
        <v>کارشناس برق و ابزار دقیق نظارت (3)</v>
      </c>
      <c r="I714" s="8">
        <f>COUNTIF(Table2[کد سیستم],Table4[[#This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621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621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621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621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621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VLOOKUP(Table4[[#This Row],[نام شخص کارشناس نظارت]],Table1[],3,0)</f>
        <v>کارشناس برق و ابزار دقیق نظارت (3)</v>
      </c>
      <c r="I740" s="8">
        <f>COUNTIF(Table2[کد سیستم],Table4[[#This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447</v>
      </c>
      <c r="F839" s="2" t="str">
        <f>VLOOKUP(Table4[[#This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447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447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447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447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447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447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447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447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633</v>
      </c>
      <c r="F849" s="2" t="str">
        <f>VLOOKUP(Table4[[#This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621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621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621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621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621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621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447</v>
      </c>
      <c r="F865" s="2" t="str">
        <f>VLOOKUP(Table4[[#This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447</v>
      </c>
      <c r="F866" s="2" t="str">
        <f>VLOOKUP(Table4[[#This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447</v>
      </c>
      <c r="F867" s="2" t="str">
        <f>VLOOKUP(Table4[[#This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447</v>
      </c>
      <c r="F868" s="2" t="str">
        <f>VLOOKUP(Table4[[#This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447</v>
      </c>
      <c r="F869" s="2" t="str">
        <f>VLOOKUP(Table4[[#This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447</v>
      </c>
      <c r="F870" s="2" t="str">
        <f>VLOOKUP(Table4[[#This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447</v>
      </c>
      <c r="F871" s="2" t="str">
        <f>VLOOKUP(Table4[[#This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447</v>
      </c>
      <c r="F872" s="2" t="str">
        <f>VLOOKUP(Table4[[#This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447</v>
      </c>
      <c r="F873" s="2" t="str">
        <f>VLOOKUP(Table4[[#This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447</v>
      </c>
      <c r="F874" s="2" t="str">
        <f>VLOOKUP(Table4[[#This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447</v>
      </c>
      <c r="F875" s="2" t="str">
        <f>VLOOKUP(Table4[[#This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447</v>
      </c>
      <c r="F876" s="2" t="str">
        <f>VLOOKUP(Table4[[#This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447</v>
      </c>
      <c r="F877" s="2" t="str">
        <f>VLOOKUP(Table4[[#This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447</v>
      </c>
      <c r="F878" s="2" t="str">
        <f>VLOOKUP(Table4[[#This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447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447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447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447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447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447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447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447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447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447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447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447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447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447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447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447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447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447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447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447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447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447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447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447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447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447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447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633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633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633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633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633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633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633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633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633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633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633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447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621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621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633</v>
      </c>
      <c r="F1086" s="2" t="str">
        <f>VLOOKUP(Table4[[#This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621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621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621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621</v>
      </c>
      <c r="F1090" s="2" t="str">
        <f>VLOOKUP(Table4[[#This Row],[نام کارشناس دفتر فنی]],Table1[],3,0)</f>
        <v>کارشناس کالیبراسیون و برنامه ریزی تعمیرات برق وابزاردقیق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621</v>
      </c>
      <c r="F1091" s="2" t="str">
        <f>VLOOKUP(Table4[[#This Row],[نام کارشناس دفتر فنی]],Table1[],3,0)</f>
        <v>کارشناس کالیبراسیون و برنامه ریزی تعمیرات برق وابزاردقیق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621</v>
      </c>
      <c r="F1092" s="2" t="str">
        <f>VLOOKUP(Table4[[#This Row],[نام کارشناس دفتر فنی]],Table1[],3,0)</f>
        <v>کارشناس کالیبراسیون و برنامه ریزی تعمیرات برق وابزاردقیق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F18" sqref="F18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7.625" bestFit="1" customWidth="1"/>
    <col min="6" max="6" width="34.875" customWidth="1"/>
    <col min="7" max="7" width="18" customWidth="1"/>
    <col min="8" max="8" width="25.5" customWidth="1"/>
    <col min="9" max="9" width="19.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621</v>
      </c>
      <c r="F67" s="2" t="str">
        <f>VLOOKUP(Table5[[#This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447</v>
      </c>
      <c r="F98" s="2" t="str">
        <f>VLOOKUP(Table5[[#This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1583</v>
      </c>
      <c r="F192" s="2" t="str">
        <f>VLOOKUP(Table5[[#This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1583</v>
      </c>
      <c r="F193" s="2" t="str">
        <f>VLOOKUP(Table5[[#This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447</v>
      </c>
      <c r="F270" s="2" t="str">
        <f>VLOOKUP(Table5[[#This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447</v>
      </c>
      <c r="F271" s="2" t="str">
        <f>VLOOKUP(Table5[[#This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633</v>
      </c>
      <c r="F385" s="2" t="str">
        <f>VLOOKUP(Table5[[#This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633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621</v>
      </c>
      <c r="F474" s="2" t="str">
        <f>VLOOKUP(Table5[[#This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621</v>
      </c>
      <c r="F475" s="2" t="str">
        <f>VLOOKUP(Table5[[#This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621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621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VLOOKUP(Table5[[#This Row],[نام شخص کارشناس نظارت]],Table1[],3,0)</f>
        <v>کارشناس برق و ابزار دقیق نظارت (1)</v>
      </c>
      <c r="I487" s="8">
        <f>COUNTIF(Table2[کد سیستم],Table5[[#This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VLOOKUP(Table5[[#This Row],[نام شخص کارشناس نظارت]],Table1[],3,0)</f>
        <v>کارشناس برق و ابزار دقیق نظارت (1)</v>
      </c>
      <c r="I488" s="8">
        <f>COUNTIF(Table2[کد سیستم],Table5[[#This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3875</v>
      </c>
      <c r="E499" s="2" t="s">
        <v>633</v>
      </c>
      <c r="F499" s="2" t="str">
        <f>VLOOKUP(Table5[[#This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621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633</v>
      </c>
      <c r="F504" s="2" t="str">
        <f>VLOOKUP(Table5[[#This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621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3875</v>
      </c>
      <c r="E512" s="2" t="s">
        <v>633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621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633</v>
      </c>
      <c r="F587" s="2" t="str">
        <f>VLOOKUP(Table5[[#This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621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633</v>
      </c>
      <c r="F686" s="2" t="str">
        <f>VLOOKUP(Table5[[#This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447</v>
      </c>
      <c r="F692" s="2" t="str">
        <f>VLOOKUP(Table5[[#This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447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447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447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447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1583</v>
      </c>
      <c r="F698" s="2" t="str">
        <f>VLOOKUP(Table5[[#This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1583</v>
      </c>
      <c r="F699" s="2" t="str">
        <f>VLOOKUP(Table5[[#This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1583</v>
      </c>
      <c r="F700" s="2" t="str">
        <f>VLOOKUP(Table5[[#This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1583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447</v>
      </c>
      <c r="F705" s="2" t="str">
        <f>VLOOKUP(Table5[[#This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447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633</v>
      </c>
      <c r="F707" s="2" t="str">
        <f>VLOOKUP(Table5[[#This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633</v>
      </c>
      <c r="F708" s="2" t="str">
        <f>VLOOKUP(Table5[[#This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633</v>
      </c>
      <c r="F709" s="2" t="str">
        <f>VLOOKUP(Table5[[#This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633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633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633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621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1287</v>
      </c>
      <c r="H713" s="2" t="str">
        <f>VLOOKUP(Table5[[#This Row],[نام شخص کارشناس نظارت]],Table1[],3,0)</f>
        <v>کارشناس برق و ابزار دقیق نظارت (3)</v>
      </c>
      <c r="I713" s="8">
        <f>COUNTIF(Table2[کد سیستم],Table5[[#This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621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VLOOKUP(Table5[[#This Row],[نام شخص کارشناس نظارت]],Table1[],3,0)</f>
        <v>کارشناس برق و ابزار دقیق نظارت (3)</v>
      </c>
      <c r="I714" s="8">
        <f>COUNTIF(Table2[کد سیستم],Table5[[#This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621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1287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621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621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621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621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VLOOKUP(Table5[[#This Row],[نام شخص کارشناس نظارت]],Table1[],3,0)</f>
        <v>کارشناس برق و ابزار دقیق نظارت (3)</v>
      </c>
      <c r="I740" s="8">
        <f>COUNTIF(Table2[کد سیستم],Table5[[#This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447</v>
      </c>
      <c r="F839" s="2" t="str">
        <f>VLOOKUP(Table5[[#This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447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447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447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447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447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447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447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633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633</v>
      </c>
      <c r="F849" s="2" t="str">
        <f>VLOOKUP(Table5[[#This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633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633</v>
      </c>
      <c r="F851" s="2" t="str">
        <f>VLOOKUP(Table5[[#This Row],[نام کارشناس دفتر فنی]],Table1[],3,0)</f>
        <v>کارشناس بازرسی وبرنامه ریزی تعمیرات برق وابزاردقیق(2)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633</v>
      </c>
      <c r="F852" s="2" t="str">
        <f>VLOOKUP(Table5[[#This Row],[نام کارشناس دفتر فنی]],Table1[],3,0)</f>
        <v>کارشناس بازرسی وبرنامه ریزی تعمیرات برق وابزاردقیق(2)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633</v>
      </c>
      <c r="F853" s="2" t="str">
        <f>VLOOKUP(Table5[[#This Row],[نام کارشناس دفتر فنی]],Table1[],3,0)</f>
        <v>کارشناس بازرسی وبرنامه ریزی تعمیرات برق وابزاردقیق(2)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633</v>
      </c>
      <c r="F854" s="2" t="str">
        <f>VLOOKUP(Table5[[#This Row],[نام کارشناس دفتر فنی]],Table1[],3,0)</f>
        <v>کارشناس بازرسی وبرنامه ریزی تعمیرات برق وابزاردقیق(2)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633</v>
      </c>
      <c r="F855" s="2" t="str">
        <f>VLOOKUP(Table5[[#This Row],[نام کارشناس دفتر فنی]],Table1[],3,0)</f>
        <v>کارشناس بازرسی وبرنامه ریزی تعمیرات برق وابزاردقیق(2)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633</v>
      </c>
      <c r="F857" s="2" t="str">
        <f>VLOOKUP(Table5[[#This Row],[نام کارشناس دفتر فنی]],Table1[],3,0)</f>
        <v>کارشناس بازرسی وبرنامه ریزی تعمیرات برق وابزاردقیق(2)</v>
      </c>
      <c r="G857" s="2" t="s">
        <v>763</v>
      </c>
      <c r="H857" s="2" t="str">
        <f>VLOOKUP(Table5[[#This Row],[نام شخص کارشناس نظارت]],Table1[],3,0)</f>
        <v>کارشناس برق و ابزار دقیق نظارت (1)</v>
      </c>
      <c r="I857" s="8">
        <f>COUNTIF(Table2[کد سیستم],Table5[[#This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633</v>
      </c>
      <c r="F858" s="2" t="str">
        <f>VLOOKUP(Table5[[#This Row],[نام کارشناس دفتر فنی]],Table1[],3,0)</f>
        <v>کارشناس بازرسی وبرنامه ریزی تعمیرات برق وابزاردقیق(2)</v>
      </c>
      <c r="G858" s="2" t="s">
        <v>763</v>
      </c>
      <c r="H858" s="2" t="str">
        <f>VLOOKUP(Table5[[#This Row],[نام شخص کارشناس نظارت]],Table1[],3,0)</f>
        <v>کارشناس برق و ابزار دقیق نظارت (1)</v>
      </c>
      <c r="I858" s="8">
        <f>COUNTIF(Table2[کد سیستم],Table5[[#This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633</v>
      </c>
      <c r="F859" s="2" t="str">
        <f>VLOOKUP(Table5[[#This Row],[نام کارشناس دفتر فنی]],Table1[],3,0)</f>
        <v>کارشناس بازرسی وبرنامه ریزی تعمیرات برق وابزاردقیق(2)</v>
      </c>
      <c r="G859" s="2" t="s">
        <v>763</v>
      </c>
      <c r="H859" s="2" t="str">
        <f>VLOOKUP(Table5[[#This Row],[نام شخص کارشناس نظارت]],Table1[],3,0)</f>
        <v>کارشناس برق و ابزار دقیق نظارت (1)</v>
      </c>
      <c r="I859" s="8">
        <f>COUNTIF(Table2[کد سیستم],Table5[[#This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633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763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633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763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633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763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633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763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633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763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447</v>
      </c>
      <c r="F865" s="2" t="str">
        <f>VLOOKUP(Table5[[#This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447</v>
      </c>
      <c r="F866" s="2" t="str">
        <f>VLOOKUP(Table5[[#This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447</v>
      </c>
      <c r="F867" s="2" t="str">
        <f>VLOOKUP(Table5[[#This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447</v>
      </c>
      <c r="F868" s="2" t="str">
        <f>VLOOKUP(Table5[[#This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447</v>
      </c>
      <c r="F869" s="2" t="str">
        <f>VLOOKUP(Table5[[#This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447</v>
      </c>
      <c r="F870" s="2" t="str">
        <f>VLOOKUP(Table5[[#This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447</v>
      </c>
      <c r="F871" s="2" t="str">
        <f>VLOOKUP(Table5[[#This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447</v>
      </c>
      <c r="F872" s="2" t="str">
        <f>VLOOKUP(Table5[[#This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447</v>
      </c>
      <c r="F873" s="2" t="str">
        <f>VLOOKUP(Table5[[#This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447</v>
      </c>
      <c r="F874" s="2" t="str">
        <f>VLOOKUP(Table5[[#This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447</v>
      </c>
      <c r="F875" s="2" t="str">
        <f>VLOOKUP(Table5[[#This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447</v>
      </c>
      <c r="F876" s="2" t="str">
        <f>VLOOKUP(Table5[[#This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447</v>
      </c>
      <c r="F877" s="2" t="str">
        <f>VLOOKUP(Table5[[#This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447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447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447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447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447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447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447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447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447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447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447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447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447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447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447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447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447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447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447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447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447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447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447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447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447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447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447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447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633</v>
      </c>
      <c r="F1001" s="2" t="str">
        <f>VLOOKUP(Table5[[#This Row],[نام کارشناس دفتر فنی]],Table1[],3,0)</f>
        <v>کارشناس بازرسی وبرنامه ریزی تعمیرات برق وابزاردقیق(2)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633</v>
      </c>
      <c r="F1002" s="2" t="str">
        <f>VLOOKUP(Table5[[#This Row],[نام کارشناس دفتر فنی]],Table1[],3,0)</f>
        <v>کارشناس بازرسی وبرنامه ریزی تعمیرات برق وابزاردقیق(2)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633</v>
      </c>
      <c r="F1003" s="2" t="str">
        <f>VLOOKUP(Table5[[#This Row],[نام کارشناس دفتر فنی]],Table1[],3,0)</f>
        <v>کارشناس بازرسی وبرنامه ریزی تعمیرات برق وابزاردقیق(2)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633</v>
      </c>
      <c r="F1004" s="2" t="str">
        <f>VLOOKUP(Table5[[#This Row],[نام کارشناس دفتر فنی]],Table1[],3,0)</f>
        <v>کارشناس بازرسی وبرنامه ریزی تعمیرات برق وابزاردقیق(2)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633</v>
      </c>
      <c r="F1005" s="2" t="str">
        <f>VLOOKUP(Table5[[#This Row],[نام کارشناس دفتر فنی]],Table1[],3,0)</f>
        <v>کارشناس بازرسی وبرنامه ریزی تعمیرات برق وابزاردقیق(2)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633</v>
      </c>
      <c r="F1006" s="2" t="str">
        <f>VLOOKUP(Table5[[#This Row],[نام کارشناس دفتر فنی]],Table1[],3,0)</f>
        <v>کارشناس بازرسی وبرنامه ریزی تعمیرات برق وابزاردقیق(2)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633</v>
      </c>
      <c r="F1007" s="2" t="str">
        <f>VLOOKUP(Table5[[#This Row],[نام کارشناس دفتر فنی]],Table1[],3,0)</f>
        <v>کارشناس بازرسی وبرنامه ریزی تعمیرات برق وابزاردقیق(2)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633</v>
      </c>
      <c r="F1008" s="2" t="str">
        <f>VLOOKUP(Table5[[#This Row],[نام کارشناس دفتر فنی]],Table1[],3,0)</f>
        <v>کارشناس بازرسی وبرنامه ریزی تعمیرات برق وابزاردقیق(2)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633</v>
      </c>
      <c r="F1009" s="2" t="str">
        <f>VLOOKUP(Table5[[#This Row],[نام کارشناس دفتر فنی]],Table1[],3,0)</f>
        <v>کارشناس بازرسی وبرنامه ریزی تعمیرات برق وابزاردقیق(2)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633</v>
      </c>
      <c r="F1010" s="2" t="str">
        <f>VLOOKUP(Table5[[#This Row],[نام کارشناس دفتر فنی]],Table1[],3,0)</f>
        <v>کارشناس بازرسی وبرنامه ریزی تعمیرات برق وابزاردقیق(2)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633</v>
      </c>
      <c r="F1011" s="2" t="str">
        <f>VLOOKUP(Table5[[#This Row],[نام کارشناس دفتر فنی]],Table1[],3,0)</f>
        <v>کارشناس بازرسی وبرنامه ریزی تعمیرات برق وابزاردقیق(2)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633</v>
      </c>
      <c r="F1012" s="2" t="str">
        <f>VLOOKUP(Table5[[#This Row],[نام کارشناس دفتر فنی]],Table1[],3,0)</f>
        <v>کارشناس بازرسی وبرنامه ریزی تعمیرات برق وابزاردقیق(2)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633</v>
      </c>
      <c r="F1013" s="2" t="str">
        <f>VLOOKUP(Table5[[#This Row],[نام کارشناس دفتر فنی]],Table1[],3,0)</f>
        <v>کارشناس بازرسی وبرنامه ریزی تعمیرات برق وابزاردقیق(2)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633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633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633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633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633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633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633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633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633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633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633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633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633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633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633</v>
      </c>
      <c r="F1028" s="2" t="str">
        <f>VLOOKUP(Table5[[#This Row],[نام کارشناس دفتر فنی]],Table1[],3,0)</f>
        <v>کارشناس بازرسی وبرنامه ریزی تعمیرات برق وابزاردقیق(2)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633</v>
      </c>
      <c r="F1029" s="2" t="str">
        <f>VLOOKUP(Table5[[#This Row],[نام کارشناس دفتر فنی]],Table1[],3,0)</f>
        <v>کارشناس بازرسی وبرنامه ریزی تعمیرات برق وابزاردقیق(2)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633</v>
      </c>
      <c r="F1030" s="2" t="str">
        <f>VLOOKUP(Table5[[#This Row],[نام کارشناس دفتر فنی]],Table1[],3,0)</f>
        <v>کارشناس بازرسی وبرنامه ریزی تعمیرات برق وابزاردقیق(2)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633</v>
      </c>
      <c r="F1031" s="2" t="str">
        <f>VLOOKUP(Table5[[#This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633</v>
      </c>
      <c r="F1032" s="2" t="str">
        <f>VLOOKUP(Table5[[#This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633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633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633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633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633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633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633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633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633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621</v>
      </c>
      <c r="F1052" s="2" t="str">
        <f>VLOOKUP(Table5[[#This Row],[نام کارشناس دفتر فنی]],Table1[],3,0)</f>
        <v>کارشناس کالیبراسیون و برنامه ریزی تعمیرات برق وابزاردقیق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621</v>
      </c>
      <c r="F1053" s="2" t="str">
        <f>VLOOKUP(Table5[[#This Row],[نام کارشناس دفتر فنی]],Table1[],3,0)</f>
        <v>کارشناس کالیبراسیون و برنامه ریزی تعمیرات برق وابزاردقیق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621</v>
      </c>
      <c r="F1054" s="2" t="str">
        <f>VLOOKUP(Table5[[#This Row],[نام کارشناس دفتر فنی]],Table1[],3,0)</f>
        <v>کارشناس کالیبراسیون و برنامه ریزی تعمیرات برق وابزاردقیق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621</v>
      </c>
      <c r="F1055" s="2" t="str">
        <f>VLOOKUP(Table5[[#This Row],[نام کارشناس دفتر فنی]],Table1[],3,0)</f>
        <v>کارشناس کالیبراسیون و برنامه ریزی تعمیرات برق وابزاردقیق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633</v>
      </c>
      <c r="F1086" s="2" t="str">
        <f>VLOOKUP(Table5[[#This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abSelected="1" zoomScaleNormal="100" workbookViewId="0">
      <selection activeCell="C20" sqref="C20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621</v>
      </c>
      <c r="F67" s="2" t="str">
        <f>VLOOKUP(Table1113[[#This Row],[نام کارشناس دفتر فنی]],Table1[],3,0)</f>
        <v>کارشناس کالیبراسیون و برنامه ریزی تعمیرات برق وابزاردقیق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447</v>
      </c>
      <c r="F98" s="2" t="str">
        <f>VLOOKUP(Table1113[[#This Row],[نام کارشناس دفتر فنی]],Table1[],3,0)</f>
        <v>کارشناس بازرسی وبرنامه ریزی تعمیرات برق وابزاردقیق(1)</v>
      </c>
      <c r="G98" s="2" t="s">
        <v>1625</v>
      </c>
      <c r="H98" s="4" t="str">
        <f>VLOOKUP(Table1113[[#This Row],[نام شخص کارشناس نظارت]],Table1[],3,0)</f>
        <v>کارشناس ناظر برق و ابزار دقیق چادرملو 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1583</v>
      </c>
      <c r="F192" s="2" t="str">
        <f>VLOOKUP(Table1113[[#This Row],[نام کارشناس دفتر فنی]],Table1[],3,0)</f>
        <v>کارشناس بازرسی وبرنامه ریزی تعمیرات برق وابزاردقیق(3)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1583</v>
      </c>
      <c r="F193" s="2" t="str">
        <f>VLOOKUP(Table1113[[#This Row],[نام کارشناس دفتر فنی]],Table1[],3,0)</f>
        <v>کارشناس بازرسی وبرنامه ریزی تعمیرات برق وابزاردقیق(3)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447</v>
      </c>
      <c r="F270" s="2" t="str">
        <f>VLOOKUP(Table1113[[#This Row],[نام کارشناس دفتر فنی]],Table1[],3,0)</f>
        <v>کارشناس بازرسی وبرنامه ریزی تعمیرات برق وابزاردقیق(1)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447</v>
      </c>
      <c r="F271" s="2" t="str">
        <f>VLOOKUP(Table1113[[#This Row],[نام کارشناس دفتر فنی]],Table1[],3,0)</f>
        <v>کارشناس بازرسی وبرنامه ریزی تعمیرات برق وابزاردقیق(1)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633</v>
      </c>
      <c r="F385" s="2" t="str">
        <f>VLOOKUP(Table1113[[#This Row],[نام کارشناس دفتر فنی]],Table1[],3,0)</f>
        <v>کارشناس بازرسی وبرنامه ریزی تعمیرات برق وابزاردقیق(2)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633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621</v>
      </c>
      <c r="F474" s="2" t="str">
        <f>VLOOKUP(Table1113[[#This Row],[نام کارشناس دفتر فنی]],Table1[],3,0)</f>
        <v>کارشناس کالیبراسیون و برنامه ریزی تعمیرات برق وابزاردقیق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621</v>
      </c>
      <c r="F475" s="2" t="str">
        <f>VLOOKUP(Table1113[[#This Row],[نام کارشناس دفتر فنی]],Table1[],3,0)</f>
        <v>کارشناس کالیبراسیون و برنامه ریزی تعمیرات برق وابزاردقیق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621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621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1099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1099</v>
      </c>
      <c r="H487" s="4" t="str">
        <f>VLOOKUP(Table1113[[#This Row],[نام شخص کارشناس نظارت]],Table1[],3,0)</f>
        <v>کارشناس برق و ابزار دقیق نظارت (2)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1099</v>
      </c>
      <c r="H488" s="4" t="str">
        <f>VLOOKUP(Table1113[[#This Row],[نام شخص کارشناس نظارت]],Table1[],3,0)</f>
        <v>کارشناس برق و ابزار دقیق نظارت (2)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1099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1099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1099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3877</v>
      </c>
      <c r="E499" s="2" t="s">
        <v>633</v>
      </c>
      <c r="F499" s="2" t="str">
        <f>VLOOKUP(Table1113[[#This Row],[نام کارشناس دفتر فنی]],Table1[],3,0)</f>
        <v>کارشناس بازرسی وبرنامه ریزی تعمیرات برق وابزاردقیق(2)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621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633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1099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1099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621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621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1287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1287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1287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1583</v>
      </c>
      <c r="F582" s="2" t="str">
        <f>VLOOKUP(Table1113[[#This Row],[نام کارشناس دفتر فنی]],Table1[],3,0)</f>
        <v>کارشناس بازرسی وبرنامه ریزی تعمیرات برق وابزاردقیق(3)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1099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1099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1099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1099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633</v>
      </c>
      <c r="F587" s="2" t="str">
        <f>VLOOKUP(Table1113[[#This Row],[نام کارشناس دفتر فنی]],Table1[],3,0)</f>
        <v>کارشناس بازرسی وبرنامه ریزی تعمیرات برق وابزاردقیق(2)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621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633</v>
      </c>
      <c r="F686" s="2" t="str">
        <f>VLOOKUP(Table1113[[#This Row],[نام کارشناس دفتر فنی]],Table1[],3,0)</f>
        <v>کارشناس بازرسی وبرنامه ریزی تعمیرات برق وابزاردقیق(2)</v>
      </c>
      <c r="G686" s="2" t="s">
        <v>1099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1099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1099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1099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1099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1099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447</v>
      </c>
      <c r="F692" s="2" t="str">
        <f>VLOOKUP(Table1113[[#This Row],[نام کارشناس دفتر فنی]],Table1[],3,0)</f>
        <v>کارشناس بازرسی وبرنامه ریزی تعمیرات برق وابزاردقیق(1)</v>
      </c>
      <c r="G692" s="2" t="s">
        <v>1625</v>
      </c>
      <c r="H692" s="4" t="str">
        <f>VLOOKUP(Table1113[[#This Row],[نام شخص کارشناس نظارت]],Table1[],3,0)</f>
        <v>کارشناس ناظر برق و ابزار دقیق چادرملو 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447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1625</v>
      </c>
      <c r="H693" s="4" t="str">
        <f>VLOOKUP(Table1113[[#This Row],[نام شخص کارشناس نظارت]],Table1[],3,0)</f>
        <v>کارشناس ناظر برق و ابزار دقیق چادرملو 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447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1625</v>
      </c>
      <c r="H694" s="4" t="str">
        <f>VLOOKUP(Table1113[[#This Row],[نام شخص کارشناس نظارت]],Table1[],3,0)</f>
        <v>کارشناس ناظر برق و ابزار دقیق چادرملو 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447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447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1625</v>
      </c>
      <c r="H696" s="4" t="str">
        <f>VLOOKUP(Table1113[[#This Row],[نام شخص کارشناس نظارت]],Table1[],3,0)</f>
        <v>کارشناس ناظر برق و ابزار دقیق چادرملو 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1625</v>
      </c>
      <c r="H697" s="4" t="str">
        <f>VLOOKUP(Table1113[[#This Row],[نام شخص کارشناس نظارت]],Table1[],3,0)</f>
        <v>کارشناس ناظر برق و ابزار دقیق چادرملو 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1583</v>
      </c>
      <c r="F698" s="2" t="str">
        <f>VLOOKUP(Table1113[[#This Row],[نام کارشناس دفتر فنی]],Table1[],3,0)</f>
        <v>کارشناس بازرسی وبرنامه ریزی تعمیرات برق وابزاردقیق(3)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1583</v>
      </c>
      <c r="F699" s="2" t="str">
        <f>VLOOKUP(Table1113[[#This Row],[نام کارشناس دفتر فنی]],Table1[],3,0)</f>
        <v>کارشناس بازرسی وبرنامه ریزی تعمیرات برق وابزاردقیق(3)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1583</v>
      </c>
      <c r="F700" s="2" t="str">
        <f>VLOOKUP(Table1113[[#This Row],[نام کارشناس دفتر فنی]],Table1[],3,0)</f>
        <v>کارشناس بازرسی وبرنامه ریزی تعمیرات برق وابزاردقیق(3)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1583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447</v>
      </c>
      <c r="F705" s="2" t="str">
        <f>VLOOKUP(Table1113[[#This Row],[نام کارشناس دفتر فنی]],Table1[],3,0)</f>
        <v>کارشناس بازرسی وبرنامه ریزی تعمیرات برق وابزاردقیق(1)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447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633</v>
      </c>
      <c r="F707" s="2" t="str">
        <f>VLOOKUP(Table1113[[#This Row],[نام کارشناس دفتر فنی]],Table1[],3,0)</f>
        <v>کارشناس بازرسی وبرنامه ریزی تعمیرات برق وابزاردقیق(2)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633</v>
      </c>
      <c r="F708" s="2" t="str">
        <f>VLOOKUP(Table1113[[#This Row],[نام کارشناس دفتر فنی]],Table1[],3,0)</f>
        <v>کارشناس بازرسی وبرنامه ریزی تعمیرات برق وابزاردقیق(2)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633</v>
      </c>
      <c r="F709" s="2" t="str">
        <f>VLOOKUP(Table1113[[#This Row],[نام کارشناس دفتر فنی]],Table1[],3,0)</f>
        <v>کارشناس بازرسی وبرنامه ریزی تعمیرات برق وابزاردقیق(2)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633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633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633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621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621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4" t="str">
        <f>VLOOKUP(Table1113[[#This Row],[نام شخص کارشناس نظارت]],Table1[],3,0)</f>
        <v>کارشناس برق و ابزار دقیق نظارت (3)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621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621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621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621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621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1099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1099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1099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1099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1099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4" t="str">
        <f>VLOOKUP(Table1113[[#This Row],[نام شخص کارشناس نظارت]],Table1[],3,0)</f>
        <v>کارشناس برق و ابزار دقیق نظارت (3)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1099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447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447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447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447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447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447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447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621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621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621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621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621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621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633</v>
      </c>
      <c r="F877" s="2" t="str">
        <f>VLOOKUP(Table1113[[#This Row],[نام کارشناس دفتر فنی]],Table1[],3,0)</f>
        <v>کارشناس بازرسی وبرنامه ریزی تعمیرات برق وابزاردقیق(2)</v>
      </c>
      <c r="G877" s="2" t="s">
        <v>1099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633</v>
      </c>
      <c r="F878" s="2" t="str">
        <f>VLOOKUP(Table1113[[#This Row],[نام کارشناس دفتر فنی]],Table1[],3,0)</f>
        <v>کارشناس بازرسی وبرنامه ریزی تعمیرات برق وابزاردقیق(2)</v>
      </c>
      <c r="G878" s="2" t="s">
        <v>1099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633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1099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633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1099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633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1099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633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1099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633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1099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633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1099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633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1099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633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1099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633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1099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447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447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447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447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447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447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447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447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447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447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3877</v>
      </c>
      <c r="E905" s="2" t="s">
        <v>447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633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633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633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633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633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633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633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633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633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633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633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621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621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633</v>
      </c>
      <c r="F1086" s="2" t="str">
        <f>VLOOKUP(Table1113[[#This Row],[نام کارشناس دفتر فنی]],Table1[],3,0)</f>
        <v>کارشناس بازرسی وبرنامه ریزی تعمیرات برق وابزاردقیق(2)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621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621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621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1287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621</v>
      </c>
      <c r="F1090" s="2" t="str">
        <f>VLOOKUP(Table1113[[#This Row],[نام کارشناس دفتر فنی]],Table1[],3,0)</f>
        <v>کارشناس کالیبراسیون و برنامه ریزی تعمیرات برق وابزاردقیق</v>
      </c>
      <c r="G1090" s="2" t="s">
        <v>1287</v>
      </c>
      <c r="H1090" s="4" t="str">
        <f>VLOOKUP(Table1113[[#This Row],[نام شخص کارشناس نظارت]],Table1[],3,0)</f>
        <v>کارشناس برق و ابزار دقیق نظارت (3)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621</v>
      </c>
      <c r="F1091" s="2" t="str">
        <f>VLOOKUP(Table1113[[#This Row],[نام کارشناس دفتر فنی]],Table1[],3,0)</f>
        <v>کارشناس کالیبراسیون و برنامه ریزی تعمیرات برق وابزاردقیق</v>
      </c>
      <c r="G1091" s="2" t="s">
        <v>1287</v>
      </c>
      <c r="H1091" s="4" t="str">
        <f>VLOOKUP(Table1113[[#This Row],[نام شخص کارشناس نظارت]],Table1[],3,0)</f>
        <v>کارشناس برق و ابزار دقیق نظارت (3)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621</v>
      </c>
      <c r="F1092" s="2" t="str">
        <f>VLOOKUP(Table1113[[#This Row],[نام کارشناس دفتر فنی]],Table1[],3,0)</f>
        <v>کارشناس کالیبراسیون و برنامه ریزی تعمیرات برق وابزاردقیق</v>
      </c>
      <c r="G1092" s="2" t="s">
        <v>1287</v>
      </c>
      <c r="H1092" s="4" t="str">
        <f>VLOOKUP(Table1113[[#This Row],[نام شخص کارشناس نظارت]],Table1[],3,0)</f>
        <v>کارشناس برق و ابزار دقیق نظارت (3)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2024-01-31T06:02:12Z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