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4.xml" ContentType="application/vnd.openxmlformats-officedocument.drawing+xml"/>
  <Override PartName="/xl/comments11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5.xml" ContentType="application/vnd.openxmlformats-officedocument.drawing+xml"/>
  <Override PartName="/xl/comments12.xml" ContentType="application/vnd.openxmlformats-officedocument.spreadsheetml.comment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Priyaphon/Desktop/heimilisbokhald/"/>
    </mc:Choice>
  </mc:AlternateContent>
  <bookViews>
    <workbookView xWindow="0" yWindow="460" windowWidth="27520" windowHeight="17540" tabRatio="500" firstSheet="7" activeTab="15"/>
  </bookViews>
  <sheets>
    <sheet name="Listi" sheetId="1" r:id="rId1"/>
    <sheet name="Leiðbeiningar" sheetId="2" r:id="rId2"/>
    <sheet name="Ársyfirlit" sheetId="3" r:id="rId3"/>
    <sheet name="Áætlun" sheetId="4" r:id="rId4"/>
    <sheet name="Janúar" sheetId="5" r:id="rId5"/>
    <sheet name="Febrúar" sheetId="6" r:id="rId6"/>
    <sheet name="Mars" sheetId="7" r:id="rId7"/>
    <sheet name="Apríl" sheetId="8" r:id="rId8"/>
    <sheet name="Maí" sheetId="9" r:id="rId9"/>
    <sheet name="Júní" sheetId="10" r:id="rId10"/>
    <sheet name="Júlí" sheetId="11" r:id="rId11"/>
    <sheet name="Ágúst" sheetId="12" r:id="rId12"/>
    <sheet name="September" sheetId="13" r:id="rId13"/>
    <sheet name="Október" sheetId="14" r:id="rId14"/>
    <sheet name="Nóvember" sheetId="15" r:id="rId15"/>
    <sheet name="Desember" sheetId="16" r:id="rId16"/>
  </sheets>
  <definedNames>
    <definedName name="AfborganirLána">Listi!$K$4:$K$17</definedName>
    <definedName name="Afreying">Listi!$F$4:$F$17</definedName>
    <definedName name="Afþreying">Listi!$F$4:$F$17</definedName>
    <definedName name="ágúst">Listi!$L$36:$L$66</definedName>
    <definedName name="apríl">Listi!$H$36:$H$65</definedName>
    <definedName name="BíllOgSamgöngur">Listi!$C$4:$C$19</definedName>
    <definedName name="desember">Listi!$P$36:$P$66</definedName>
    <definedName name="FasturKostnaður">Listi!$G$4:$G$19</definedName>
    <definedName name="Fatnaður">Listi!$E$4:$E$12</definedName>
    <definedName name="febrúar">Listi!$F$36:$F$64</definedName>
    <definedName name="Föt">Listi!$E$4:$E$18</definedName>
    <definedName name="Húsnæði">Listi!$D$4:$D$19</definedName>
    <definedName name="jan">Listi!$E$36:$E$66</definedName>
    <definedName name="janúar">Listi!$E$36:$E$66</definedName>
    <definedName name="júlí">Listi!$K$36:$K$66</definedName>
    <definedName name="júní">Listi!$J$36:$J$65</definedName>
    <definedName name="listi">Listi!$B$27:$B$36</definedName>
    <definedName name="LyfOgHeilsa">Listi!$J$4:$J$13</definedName>
    <definedName name="maí">Listi!$I$36:$I$66</definedName>
    <definedName name="mars">Listi!$G$36:$G$66</definedName>
    <definedName name="Matur">Listi!$B$4:$B$12</definedName>
    <definedName name="nóvember">Listi!$O$36:$O$65</definedName>
    <definedName name="október">Listi!$N$36:$N$66</definedName>
    <definedName name="september">Listi!$M$36:$M$65</definedName>
    <definedName name="SkólarOgNámskeið">Listi!$I$4:$I$14</definedName>
    <definedName name="Sparnaður">Listi!$H$4:$H$7</definedName>
    <definedName name="tekjur">Listi!$M$4:$M$16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8" i="14" l="1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E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N43" i="16"/>
  <c r="N44" i="16"/>
  <c r="N45" i="16"/>
  <c r="N46" i="16"/>
  <c r="N47" i="16"/>
  <c r="N48" i="16"/>
  <c r="N49" i="16"/>
  <c r="N50" i="16"/>
  <c r="N51" i="16"/>
  <c r="N52" i="16"/>
  <c r="N53" i="16"/>
  <c r="J113" i="16"/>
  <c r="I113" i="16"/>
  <c r="G113" i="16"/>
  <c r="J112" i="16"/>
  <c r="I112" i="16"/>
  <c r="G112" i="16"/>
  <c r="J111" i="16"/>
  <c r="I111" i="16"/>
  <c r="G111" i="16"/>
  <c r="J110" i="16"/>
  <c r="I110" i="16"/>
  <c r="G110" i="16"/>
  <c r="J109" i="16"/>
  <c r="I109" i="16"/>
  <c r="G109" i="16"/>
  <c r="J108" i="16"/>
  <c r="I108" i="16"/>
  <c r="G108" i="16"/>
  <c r="J107" i="16"/>
  <c r="I107" i="16"/>
  <c r="G107" i="16"/>
  <c r="J106" i="16"/>
  <c r="I106" i="16"/>
  <c r="G106" i="16"/>
  <c r="J105" i="16"/>
  <c r="I105" i="16"/>
  <c r="G105" i="16"/>
  <c r="J104" i="16"/>
  <c r="I104" i="16"/>
  <c r="G104" i="16"/>
  <c r="J103" i="16"/>
  <c r="I103" i="16"/>
  <c r="G103" i="16"/>
  <c r="J102" i="16"/>
  <c r="I102" i="16"/>
  <c r="G102" i="16"/>
  <c r="G101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J100" i="16"/>
  <c r="I100" i="16"/>
  <c r="G100" i="16"/>
  <c r="J99" i="16"/>
  <c r="I99" i="16"/>
  <c r="G99" i="16"/>
  <c r="J98" i="16"/>
  <c r="I98" i="16"/>
  <c r="G98" i="16"/>
  <c r="P24" i="16"/>
  <c r="L84" i="16"/>
  <c r="P25" i="16"/>
  <c r="L85" i="16"/>
  <c r="P26" i="16"/>
  <c r="L86" i="16"/>
  <c r="P27" i="16"/>
  <c r="L87" i="16"/>
  <c r="P28" i="16"/>
  <c r="L88" i="16"/>
  <c r="P29" i="16"/>
  <c r="L89" i="16"/>
  <c r="P30" i="16"/>
  <c r="L90" i="16"/>
  <c r="P31" i="16"/>
  <c r="L91" i="16"/>
  <c r="P32" i="16"/>
  <c r="L92" i="16"/>
  <c r="P33" i="16"/>
  <c r="L93" i="16"/>
  <c r="P34" i="16"/>
  <c r="L94" i="16"/>
  <c r="P35" i="16"/>
  <c r="L95" i="16"/>
  <c r="P39" i="16"/>
  <c r="L96" i="16"/>
  <c r="L97" i="16"/>
  <c r="K97" i="16"/>
  <c r="J97" i="16"/>
  <c r="I97" i="16"/>
  <c r="G97" i="16"/>
  <c r="K96" i="16"/>
  <c r="J96" i="16"/>
  <c r="I96" i="16"/>
  <c r="G96" i="16"/>
  <c r="K95" i="16"/>
  <c r="J95" i="16"/>
  <c r="I95" i="16"/>
  <c r="G95" i="16"/>
  <c r="K94" i="16"/>
  <c r="J94" i="16"/>
  <c r="I94" i="16"/>
  <c r="G94" i="16"/>
  <c r="K93" i="16"/>
  <c r="J93" i="16"/>
  <c r="I93" i="16"/>
  <c r="G93" i="16"/>
  <c r="K92" i="16"/>
  <c r="J92" i="16"/>
  <c r="I92" i="16"/>
  <c r="G92" i="16"/>
  <c r="K91" i="16"/>
  <c r="J91" i="16"/>
  <c r="I91" i="16"/>
  <c r="G91" i="16"/>
  <c r="K90" i="16"/>
  <c r="J90" i="16"/>
  <c r="I90" i="16"/>
  <c r="G90" i="16"/>
  <c r="K89" i="16"/>
  <c r="J89" i="16"/>
  <c r="I89" i="16"/>
  <c r="G89" i="16"/>
  <c r="K88" i="16"/>
  <c r="J88" i="16"/>
  <c r="I88" i="16"/>
  <c r="G88" i="16"/>
  <c r="K87" i="16"/>
  <c r="J87" i="16"/>
  <c r="I87" i="16"/>
  <c r="G87" i="16"/>
  <c r="K86" i="16"/>
  <c r="J86" i="16"/>
  <c r="I86" i="16"/>
  <c r="G86" i="16"/>
  <c r="K85" i="16"/>
  <c r="J85" i="16"/>
  <c r="I85" i="16"/>
  <c r="G85" i="16"/>
  <c r="K84" i="16"/>
  <c r="J84" i="16"/>
  <c r="I84" i="16"/>
  <c r="G84" i="16"/>
  <c r="G83" i="16"/>
  <c r="L67" i="16"/>
  <c r="L36" i="16"/>
  <c r="L68" i="16"/>
  <c r="L37" i="16"/>
  <c r="L69" i="16"/>
  <c r="L38" i="16"/>
  <c r="L70" i="16"/>
  <c r="L39" i="16"/>
  <c r="L71" i="16"/>
  <c r="L40" i="16"/>
  <c r="L72" i="16"/>
  <c r="L41" i="16"/>
  <c r="L73" i="16"/>
  <c r="L42" i="16"/>
  <c r="L74" i="16"/>
  <c r="L43" i="16"/>
  <c r="L75" i="16"/>
  <c r="L44" i="16"/>
  <c r="L76" i="16"/>
  <c r="L45" i="16"/>
  <c r="L77" i="16"/>
  <c r="L46" i="16"/>
  <c r="L78" i="16"/>
  <c r="L47" i="16"/>
  <c r="L79" i="16"/>
  <c r="L48" i="16"/>
  <c r="L80" i="16"/>
  <c r="L49" i="16"/>
  <c r="L81" i="16"/>
  <c r="L82" i="16"/>
  <c r="K82" i="16"/>
  <c r="G82" i="16"/>
  <c r="K81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81" i="16"/>
  <c r="I81" i="16"/>
  <c r="G81" i="16"/>
  <c r="K80" i="16"/>
  <c r="J80" i="16"/>
  <c r="I80" i="16"/>
  <c r="G80" i="16"/>
  <c r="K79" i="16"/>
  <c r="J79" i="16"/>
  <c r="I79" i="16"/>
  <c r="G79" i="16"/>
  <c r="K78" i="16"/>
  <c r="J78" i="16"/>
  <c r="I78" i="16"/>
  <c r="G78" i="16"/>
  <c r="R41" i="16"/>
  <c r="N66" i="16"/>
  <c r="R42" i="16"/>
  <c r="N67" i="16"/>
  <c r="R43" i="16"/>
  <c r="N68" i="16"/>
  <c r="R44" i="16"/>
  <c r="N69" i="16"/>
  <c r="R45" i="16"/>
  <c r="N70" i="16"/>
  <c r="R46" i="16"/>
  <c r="N71" i="16"/>
  <c r="R47" i="16"/>
  <c r="N72" i="16"/>
  <c r="R48" i="16"/>
  <c r="N73" i="16"/>
  <c r="R49" i="16"/>
  <c r="N74" i="16"/>
  <c r="R50" i="16"/>
  <c r="N75" i="16"/>
  <c r="R51" i="16"/>
  <c r="N76" i="16"/>
  <c r="N77" i="16"/>
  <c r="M77" i="16"/>
  <c r="K77" i="16"/>
  <c r="J77" i="16"/>
  <c r="I77" i="16"/>
  <c r="G77" i="16"/>
  <c r="M76" i="16"/>
  <c r="K76" i="16"/>
  <c r="J76" i="16"/>
  <c r="I76" i="16"/>
  <c r="G76" i="16"/>
  <c r="M75" i="16"/>
  <c r="K75" i="16"/>
  <c r="J75" i="16"/>
  <c r="I75" i="16"/>
  <c r="G75" i="16"/>
  <c r="M74" i="16"/>
  <c r="K74" i="16"/>
  <c r="J74" i="16"/>
  <c r="I74" i="16"/>
  <c r="G74" i="16"/>
  <c r="M73" i="16"/>
  <c r="K73" i="16"/>
  <c r="J73" i="16"/>
  <c r="I73" i="16"/>
  <c r="G73" i="16"/>
  <c r="M72" i="16"/>
  <c r="K72" i="16"/>
  <c r="J72" i="16"/>
  <c r="I72" i="16"/>
  <c r="G72" i="16"/>
  <c r="M71" i="16"/>
  <c r="K71" i="16"/>
  <c r="J71" i="16"/>
  <c r="I71" i="16"/>
  <c r="G71" i="16"/>
  <c r="R24" i="16"/>
  <c r="P56" i="16"/>
  <c r="R25" i="16"/>
  <c r="P57" i="16"/>
  <c r="R26" i="16"/>
  <c r="P58" i="16"/>
  <c r="R27" i="16"/>
  <c r="P59" i="16"/>
  <c r="R28" i="16"/>
  <c r="P60" i="16"/>
  <c r="R29" i="16"/>
  <c r="P61" i="16"/>
  <c r="R30" i="16"/>
  <c r="P62" i="16"/>
  <c r="R31" i="16"/>
  <c r="P63" i="16"/>
  <c r="R32" i="16"/>
  <c r="P64" i="16"/>
  <c r="R33" i="16"/>
  <c r="P65" i="16"/>
  <c r="R34" i="16"/>
  <c r="P66" i="16"/>
  <c r="R35" i="16"/>
  <c r="P67" i="16"/>
  <c r="R36" i="16"/>
  <c r="P68" i="16"/>
  <c r="R37" i="16"/>
  <c r="P69" i="16"/>
  <c r="P70" i="16"/>
  <c r="M70" i="16"/>
  <c r="K70" i="16"/>
  <c r="J70" i="16"/>
  <c r="I70" i="16"/>
  <c r="G70" i="16"/>
  <c r="O69" i="16"/>
  <c r="M69" i="16"/>
  <c r="K69" i="16"/>
  <c r="J69" i="16"/>
  <c r="I69" i="16"/>
  <c r="G69" i="16"/>
  <c r="O68" i="16"/>
  <c r="M68" i="16"/>
  <c r="K68" i="16"/>
  <c r="J68" i="16"/>
  <c r="I68" i="16"/>
  <c r="G68" i="16"/>
  <c r="O67" i="16"/>
  <c r="M67" i="16"/>
  <c r="K67" i="16"/>
  <c r="J67" i="16"/>
  <c r="I67" i="16"/>
  <c r="G67" i="16"/>
  <c r="O66" i="16"/>
  <c r="M66" i="16"/>
  <c r="G66" i="16"/>
  <c r="O65" i="16"/>
  <c r="L24" i="16"/>
  <c r="L56" i="16"/>
  <c r="L25" i="16"/>
  <c r="L57" i="16"/>
  <c r="L26" i="16"/>
  <c r="L58" i="16"/>
  <c r="L27" i="16"/>
  <c r="L59" i="16"/>
  <c r="L28" i="16"/>
  <c r="L60" i="16"/>
  <c r="L29" i="16"/>
  <c r="L61" i="16"/>
  <c r="L30" i="16"/>
  <c r="L62" i="16"/>
  <c r="L31" i="16"/>
  <c r="L63" i="16"/>
  <c r="L32" i="16"/>
  <c r="L64" i="16"/>
  <c r="L65" i="16"/>
  <c r="K65" i="16"/>
  <c r="J24" i="16"/>
  <c r="J56" i="16"/>
  <c r="J25" i="16"/>
  <c r="J57" i="16"/>
  <c r="J26" i="16"/>
  <c r="J58" i="16"/>
  <c r="J27" i="16"/>
  <c r="J59" i="16"/>
  <c r="J28" i="16"/>
  <c r="J60" i="16"/>
  <c r="J29" i="16"/>
  <c r="J61" i="16"/>
  <c r="J30" i="16"/>
  <c r="J62" i="16"/>
  <c r="J31" i="16"/>
  <c r="J63" i="16"/>
  <c r="J32" i="16"/>
  <c r="J64" i="16"/>
  <c r="J65" i="16"/>
  <c r="I65" i="16"/>
  <c r="G65" i="16"/>
  <c r="O64" i="16"/>
  <c r="N61" i="16"/>
  <c r="N62" i="16"/>
  <c r="N63" i="16"/>
  <c r="N64" i="16"/>
  <c r="K64" i="16"/>
  <c r="I64" i="16"/>
  <c r="G64" i="16"/>
  <c r="O63" i="16"/>
  <c r="M63" i="16"/>
  <c r="K63" i="16"/>
  <c r="I63" i="16"/>
  <c r="G63" i="16"/>
  <c r="O62" i="16"/>
  <c r="M62" i="16"/>
  <c r="K62" i="16"/>
  <c r="I62" i="16"/>
  <c r="G62" i="16"/>
  <c r="O61" i="16"/>
  <c r="M61" i="16"/>
  <c r="K61" i="16"/>
  <c r="I61" i="16"/>
  <c r="G61" i="16"/>
  <c r="O60" i="16"/>
  <c r="K60" i="16"/>
  <c r="I60" i="16"/>
  <c r="G60" i="16"/>
  <c r="R59" i="16"/>
  <c r="O59" i="16"/>
  <c r="P36" i="16"/>
  <c r="N56" i="16"/>
  <c r="P37" i="16"/>
  <c r="N57" i="16"/>
  <c r="P38" i="16"/>
  <c r="N58" i="16"/>
  <c r="N59" i="16"/>
  <c r="K59" i="16"/>
  <c r="I59" i="16"/>
  <c r="G59" i="16"/>
  <c r="R58" i="16"/>
  <c r="O58" i="16"/>
  <c r="M58" i="16"/>
  <c r="K58" i="16"/>
  <c r="I58" i="16"/>
  <c r="G58" i="16"/>
  <c r="R57" i="16"/>
  <c r="O57" i="16"/>
  <c r="M57" i="16"/>
  <c r="K57" i="16"/>
  <c r="I57" i="16"/>
  <c r="G57" i="16"/>
  <c r="J18" i="16"/>
  <c r="R56" i="16"/>
  <c r="O56" i="16"/>
  <c r="M56" i="16"/>
  <c r="K56" i="16"/>
  <c r="I56" i="16"/>
  <c r="G56" i="16"/>
  <c r="G55" i="16"/>
  <c r="G54" i="16"/>
  <c r="G53" i="16"/>
  <c r="R52" i="16"/>
  <c r="G52" i="16"/>
  <c r="G51" i="16"/>
  <c r="L50" i="16"/>
  <c r="G50" i="16"/>
  <c r="P45" i="16"/>
  <c r="P46" i="16"/>
  <c r="P47" i="16"/>
  <c r="P48" i="16"/>
  <c r="P49" i="16"/>
  <c r="G49" i="16"/>
  <c r="G48" i="16"/>
  <c r="G47" i="16"/>
  <c r="G46" i="16"/>
  <c r="G45" i="16"/>
  <c r="G44" i="16"/>
  <c r="G43" i="16"/>
  <c r="G42" i="16"/>
  <c r="G41" i="16"/>
  <c r="P40" i="16"/>
  <c r="G40" i="16"/>
  <c r="G39" i="16"/>
  <c r="R38" i="16"/>
  <c r="G38" i="16"/>
  <c r="G37" i="16"/>
  <c r="U36" i="16"/>
  <c r="G36" i="16"/>
  <c r="U35" i="16"/>
  <c r="G35" i="16"/>
  <c r="U34" i="16"/>
  <c r="G34" i="16"/>
  <c r="U33" i="16"/>
  <c r="L33" i="16"/>
  <c r="J33" i="16"/>
  <c r="G33" i="16"/>
  <c r="U32" i="16"/>
  <c r="G32" i="16"/>
  <c r="U31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U30" i="16"/>
  <c r="U29" i="16"/>
  <c r="U28" i="16"/>
  <c r="U27" i="16"/>
  <c r="U26" i="16"/>
  <c r="U25" i="16"/>
  <c r="U24" i="16"/>
  <c r="N20" i="16" a="1"/>
  <c r="N20" i="16"/>
  <c r="N19" i="16" a="1"/>
  <c r="N19" i="16"/>
  <c r="G5" i="16"/>
  <c r="G6" i="16"/>
  <c r="G7" i="16"/>
  <c r="G8" i="16"/>
  <c r="G9" i="16"/>
  <c r="G10" i="16"/>
  <c r="G11" i="16"/>
  <c r="G12" i="16"/>
  <c r="W15" i="16"/>
  <c r="W14" i="16"/>
  <c r="W13" i="16"/>
  <c r="W12" i="16"/>
  <c r="W11" i="16"/>
  <c r="W10" i="16"/>
  <c r="W9" i="16"/>
  <c r="W8" i="16"/>
  <c r="W7" i="16"/>
  <c r="W6" i="16"/>
  <c r="E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N43" i="15"/>
  <c r="N44" i="15"/>
  <c r="N45" i="15"/>
  <c r="N46" i="15"/>
  <c r="N47" i="15"/>
  <c r="N48" i="15"/>
  <c r="N49" i="15"/>
  <c r="N50" i="15"/>
  <c r="N51" i="15"/>
  <c r="N52" i="15"/>
  <c r="N53" i="15"/>
  <c r="J113" i="15"/>
  <c r="I113" i="15"/>
  <c r="G113" i="15"/>
  <c r="J112" i="15"/>
  <c r="I112" i="15"/>
  <c r="G112" i="15"/>
  <c r="J111" i="15"/>
  <c r="I111" i="15"/>
  <c r="G111" i="15"/>
  <c r="J110" i="15"/>
  <c r="I110" i="15"/>
  <c r="G110" i="15"/>
  <c r="J109" i="15"/>
  <c r="I109" i="15"/>
  <c r="G109" i="15"/>
  <c r="J108" i="15"/>
  <c r="I108" i="15"/>
  <c r="G108" i="15"/>
  <c r="J107" i="15"/>
  <c r="I107" i="15"/>
  <c r="G107" i="15"/>
  <c r="J106" i="15"/>
  <c r="I106" i="15"/>
  <c r="G106" i="15"/>
  <c r="J105" i="15"/>
  <c r="I105" i="15"/>
  <c r="G105" i="15"/>
  <c r="J104" i="15"/>
  <c r="I104" i="15"/>
  <c r="G104" i="15"/>
  <c r="J103" i="15"/>
  <c r="I103" i="15"/>
  <c r="G103" i="15"/>
  <c r="J102" i="15"/>
  <c r="I102" i="15"/>
  <c r="G102" i="15"/>
  <c r="G101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J100" i="15"/>
  <c r="I100" i="15"/>
  <c r="G100" i="15"/>
  <c r="J99" i="15"/>
  <c r="I99" i="15"/>
  <c r="G99" i="15"/>
  <c r="J98" i="15"/>
  <c r="I98" i="15"/>
  <c r="G98" i="15"/>
  <c r="P24" i="15"/>
  <c r="L84" i="15"/>
  <c r="P25" i="15"/>
  <c r="L85" i="15"/>
  <c r="P26" i="15"/>
  <c r="L86" i="15"/>
  <c r="P27" i="15"/>
  <c r="L87" i="15"/>
  <c r="P28" i="15"/>
  <c r="L88" i="15"/>
  <c r="P29" i="15"/>
  <c r="L89" i="15"/>
  <c r="P30" i="15"/>
  <c r="L90" i="15"/>
  <c r="P31" i="15"/>
  <c r="L91" i="15"/>
  <c r="P32" i="15"/>
  <c r="L92" i="15"/>
  <c r="P33" i="15"/>
  <c r="L93" i="15"/>
  <c r="P34" i="15"/>
  <c r="L94" i="15"/>
  <c r="P35" i="15"/>
  <c r="L95" i="15"/>
  <c r="P39" i="15"/>
  <c r="L96" i="15"/>
  <c r="L97" i="15"/>
  <c r="K97" i="15"/>
  <c r="J97" i="15"/>
  <c r="I97" i="15"/>
  <c r="G97" i="15"/>
  <c r="K96" i="15"/>
  <c r="J96" i="15"/>
  <c r="I96" i="15"/>
  <c r="G96" i="15"/>
  <c r="K95" i="15"/>
  <c r="J95" i="15"/>
  <c r="I95" i="15"/>
  <c r="G95" i="15"/>
  <c r="K94" i="15"/>
  <c r="J94" i="15"/>
  <c r="I94" i="15"/>
  <c r="G94" i="15"/>
  <c r="K93" i="15"/>
  <c r="J93" i="15"/>
  <c r="I93" i="15"/>
  <c r="G93" i="15"/>
  <c r="K92" i="15"/>
  <c r="J92" i="15"/>
  <c r="I92" i="15"/>
  <c r="G92" i="15"/>
  <c r="K91" i="15"/>
  <c r="J91" i="15"/>
  <c r="I91" i="15"/>
  <c r="G91" i="15"/>
  <c r="K90" i="15"/>
  <c r="J90" i="15"/>
  <c r="I90" i="15"/>
  <c r="G90" i="15"/>
  <c r="K89" i="15"/>
  <c r="J89" i="15"/>
  <c r="I89" i="15"/>
  <c r="G89" i="15"/>
  <c r="K88" i="15"/>
  <c r="J88" i="15"/>
  <c r="I88" i="15"/>
  <c r="G88" i="15"/>
  <c r="K87" i="15"/>
  <c r="J87" i="15"/>
  <c r="I87" i="15"/>
  <c r="G87" i="15"/>
  <c r="K86" i="15"/>
  <c r="J86" i="15"/>
  <c r="I86" i="15"/>
  <c r="G86" i="15"/>
  <c r="K85" i="15"/>
  <c r="J85" i="15"/>
  <c r="I85" i="15"/>
  <c r="G85" i="15"/>
  <c r="K84" i="15"/>
  <c r="J84" i="15"/>
  <c r="I84" i="15"/>
  <c r="G84" i="15"/>
  <c r="G83" i="15"/>
  <c r="L67" i="15"/>
  <c r="L36" i="15"/>
  <c r="L68" i="15"/>
  <c r="L37" i="15"/>
  <c r="L69" i="15"/>
  <c r="L38" i="15"/>
  <c r="L70" i="15"/>
  <c r="L39" i="15"/>
  <c r="L71" i="15"/>
  <c r="L40" i="15"/>
  <c r="L72" i="15"/>
  <c r="L41" i="15"/>
  <c r="L73" i="15"/>
  <c r="L42" i="15"/>
  <c r="L74" i="15"/>
  <c r="L43" i="15"/>
  <c r="L75" i="15"/>
  <c r="L44" i="15"/>
  <c r="L76" i="15"/>
  <c r="L45" i="15"/>
  <c r="L77" i="15"/>
  <c r="L46" i="15"/>
  <c r="L78" i="15"/>
  <c r="L47" i="15"/>
  <c r="L79" i="15"/>
  <c r="L48" i="15"/>
  <c r="L80" i="15"/>
  <c r="L49" i="15"/>
  <c r="L81" i="15"/>
  <c r="L82" i="15"/>
  <c r="K82" i="15"/>
  <c r="G82" i="15"/>
  <c r="K81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81" i="15"/>
  <c r="I81" i="15"/>
  <c r="G81" i="15"/>
  <c r="K80" i="15"/>
  <c r="J80" i="15"/>
  <c r="I80" i="15"/>
  <c r="G80" i="15"/>
  <c r="K79" i="15"/>
  <c r="J79" i="15"/>
  <c r="I79" i="15"/>
  <c r="G79" i="15"/>
  <c r="K78" i="15"/>
  <c r="J78" i="15"/>
  <c r="I78" i="15"/>
  <c r="G78" i="15"/>
  <c r="R41" i="15"/>
  <c r="N66" i="15"/>
  <c r="R42" i="15"/>
  <c r="N67" i="15"/>
  <c r="R43" i="15"/>
  <c r="N68" i="15"/>
  <c r="R44" i="15"/>
  <c r="N69" i="15"/>
  <c r="R45" i="15"/>
  <c r="N70" i="15"/>
  <c r="R46" i="15"/>
  <c r="N71" i="15"/>
  <c r="R47" i="15"/>
  <c r="N72" i="15"/>
  <c r="R48" i="15"/>
  <c r="N73" i="15"/>
  <c r="R49" i="15"/>
  <c r="N74" i="15"/>
  <c r="R50" i="15"/>
  <c r="N75" i="15"/>
  <c r="R51" i="15"/>
  <c r="N76" i="15"/>
  <c r="N77" i="15"/>
  <c r="M77" i="15"/>
  <c r="K77" i="15"/>
  <c r="J77" i="15"/>
  <c r="I77" i="15"/>
  <c r="G77" i="15"/>
  <c r="M76" i="15"/>
  <c r="K76" i="15"/>
  <c r="J76" i="15"/>
  <c r="I76" i="15"/>
  <c r="G76" i="15"/>
  <c r="M75" i="15"/>
  <c r="K75" i="15"/>
  <c r="J75" i="15"/>
  <c r="I75" i="15"/>
  <c r="G75" i="15"/>
  <c r="M74" i="15"/>
  <c r="K74" i="15"/>
  <c r="J74" i="15"/>
  <c r="I74" i="15"/>
  <c r="G74" i="15"/>
  <c r="M73" i="15"/>
  <c r="K73" i="15"/>
  <c r="J73" i="15"/>
  <c r="I73" i="15"/>
  <c r="G73" i="15"/>
  <c r="M72" i="15"/>
  <c r="K72" i="15"/>
  <c r="J72" i="15"/>
  <c r="I72" i="15"/>
  <c r="G72" i="15"/>
  <c r="M71" i="15"/>
  <c r="K71" i="15"/>
  <c r="J71" i="15"/>
  <c r="I71" i="15"/>
  <c r="G71" i="15"/>
  <c r="R24" i="15"/>
  <c r="P56" i="15"/>
  <c r="R25" i="15"/>
  <c r="P57" i="15"/>
  <c r="R26" i="15"/>
  <c r="P58" i="15"/>
  <c r="R27" i="15"/>
  <c r="P59" i="15"/>
  <c r="R28" i="15"/>
  <c r="P60" i="15"/>
  <c r="R29" i="15"/>
  <c r="P61" i="15"/>
  <c r="R30" i="15"/>
  <c r="P62" i="15"/>
  <c r="R31" i="15"/>
  <c r="P63" i="15"/>
  <c r="R32" i="15"/>
  <c r="P64" i="15"/>
  <c r="R33" i="15"/>
  <c r="P65" i="15"/>
  <c r="R34" i="15"/>
  <c r="P66" i="15"/>
  <c r="R35" i="15"/>
  <c r="P67" i="15"/>
  <c r="R36" i="15"/>
  <c r="P68" i="15"/>
  <c r="R37" i="15"/>
  <c r="P69" i="15"/>
  <c r="P70" i="15"/>
  <c r="M70" i="15"/>
  <c r="K70" i="15"/>
  <c r="J70" i="15"/>
  <c r="I70" i="15"/>
  <c r="G70" i="15"/>
  <c r="O69" i="15"/>
  <c r="M69" i="15"/>
  <c r="K69" i="15"/>
  <c r="J69" i="15"/>
  <c r="I69" i="15"/>
  <c r="G69" i="15"/>
  <c r="O68" i="15"/>
  <c r="M68" i="15"/>
  <c r="K68" i="15"/>
  <c r="J68" i="15"/>
  <c r="I68" i="15"/>
  <c r="G68" i="15"/>
  <c r="O67" i="15"/>
  <c r="M67" i="15"/>
  <c r="K67" i="15"/>
  <c r="J67" i="15"/>
  <c r="I67" i="15"/>
  <c r="G67" i="15"/>
  <c r="O66" i="15"/>
  <c r="M66" i="15"/>
  <c r="G66" i="15"/>
  <c r="O65" i="15"/>
  <c r="L24" i="15"/>
  <c r="L56" i="15"/>
  <c r="L25" i="15"/>
  <c r="L57" i="15"/>
  <c r="L26" i="15"/>
  <c r="L58" i="15"/>
  <c r="L27" i="15"/>
  <c r="L59" i="15"/>
  <c r="L28" i="15"/>
  <c r="L60" i="15"/>
  <c r="L29" i="15"/>
  <c r="L61" i="15"/>
  <c r="L30" i="15"/>
  <c r="L62" i="15"/>
  <c r="L31" i="15"/>
  <c r="L63" i="15"/>
  <c r="L32" i="15"/>
  <c r="L64" i="15"/>
  <c r="L65" i="15"/>
  <c r="K65" i="15"/>
  <c r="J24" i="15"/>
  <c r="J56" i="15"/>
  <c r="J25" i="15"/>
  <c r="J57" i="15"/>
  <c r="J26" i="15"/>
  <c r="J58" i="15"/>
  <c r="J27" i="15"/>
  <c r="J59" i="15"/>
  <c r="J28" i="15"/>
  <c r="J60" i="15"/>
  <c r="J29" i="15"/>
  <c r="J61" i="15"/>
  <c r="J30" i="15"/>
  <c r="J62" i="15"/>
  <c r="J31" i="15"/>
  <c r="J63" i="15"/>
  <c r="J32" i="15"/>
  <c r="J64" i="15"/>
  <c r="J65" i="15"/>
  <c r="I65" i="15"/>
  <c r="G65" i="15"/>
  <c r="O64" i="15"/>
  <c r="N61" i="15"/>
  <c r="N62" i="15"/>
  <c r="N63" i="15"/>
  <c r="N64" i="15"/>
  <c r="K64" i="15"/>
  <c r="I64" i="15"/>
  <c r="G64" i="15"/>
  <c r="O63" i="15"/>
  <c r="M63" i="15"/>
  <c r="K63" i="15"/>
  <c r="I63" i="15"/>
  <c r="G63" i="15"/>
  <c r="O62" i="15"/>
  <c r="M62" i="15"/>
  <c r="K62" i="15"/>
  <c r="I62" i="15"/>
  <c r="G62" i="15"/>
  <c r="O61" i="15"/>
  <c r="M61" i="15"/>
  <c r="K61" i="15"/>
  <c r="I61" i="15"/>
  <c r="G61" i="15"/>
  <c r="O60" i="15"/>
  <c r="K60" i="15"/>
  <c r="I60" i="15"/>
  <c r="G60" i="15"/>
  <c r="R59" i="15"/>
  <c r="O59" i="15"/>
  <c r="P36" i="15"/>
  <c r="N56" i="15"/>
  <c r="P37" i="15"/>
  <c r="N57" i="15"/>
  <c r="P38" i="15"/>
  <c r="N58" i="15"/>
  <c r="N59" i="15"/>
  <c r="K59" i="15"/>
  <c r="I59" i="15"/>
  <c r="G59" i="15"/>
  <c r="R58" i="15"/>
  <c r="O58" i="15"/>
  <c r="M58" i="15"/>
  <c r="K58" i="15"/>
  <c r="I58" i="15"/>
  <c r="G58" i="15"/>
  <c r="R57" i="15"/>
  <c r="O57" i="15"/>
  <c r="M57" i="15"/>
  <c r="K57" i="15"/>
  <c r="I57" i="15"/>
  <c r="G57" i="15"/>
  <c r="J18" i="15"/>
  <c r="R56" i="15"/>
  <c r="O56" i="15"/>
  <c r="M56" i="15"/>
  <c r="K56" i="15"/>
  <c r="I56" i="15"/>
  <c r="G56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R52" i="15"/>
  <c r="L50" i="15"/>
  <c r="P45" i="15"/>
  <c r="P46" i="15"/>
  <c r="P47" i="15"/>
  <c r="P48" i="15"/>
  <c r="P49" i="15"/>
  <c r="P40" i="15"/>
  <c r="R38" i="15"/>
  <c r="U36" i="15"/>
  <c r="U35" i="15"/>
  <c r="U34" i="15"/>
  <c r="U33" i="15"/>
  <c r="L33" i="15"/>
  <c r="J33" i="15"/>
  <c r="U32" i="15"/>
  <c r="U31" i="15"/>
  <c r="U30" i="15"/>
  <c r="U29" i="15"/>
  <c r="U28" i="15"/>
  <c r="U27" i="15"/>
  <c r="U26" i="15"/>
  <c r="U25" i="15"/>
  <c r="U24" i="15"/>
  <c r="N20" i="15" a="1"/>
  <c r="N20" i="15"/>
  <c r="N19" i="15" a="1"/>
  <c r="N19" i="15"/>
  <c r="W15" i="15"/>
  <c r="W14" i="15"/>
  <c r="W13" i="15"/>
  <c r="W12" i="15"/>
  <c r="W11" i="15"/>
  <c r="W10" i="15"/>
  <c r="W9" i="15"/>
  <c r="W8" i="15"/>
  <c r="W7" i="15"/>
  <c r="W6" i="15"/>
  <c r="D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M43" i="14"/>
  <c r="M44" i="14"/>
  <c r="M45" i="14"/>
  <c r="M46" i="14"/>
  <c r="M47" i="14"/>
  <c r="M48" i="14"/>
  <c r="M49" i="14"/>
  <c r="M50" i="14"/>
  <c r="M51" i="14"/>
  <c r="M52" i="14"/>
  <c r="M53" i="14"/>
  <c r="I113" i="14"/>
  <c r="H113" i="14"/>
  <c r="F113" i="14"/>
  <c r="I112" i="14"/>
  <c r="H112" i="14"/>
  <c r="F112" i="14"/>
  <c r="I111" i="14"/>
  <c r="H111" i="14"/>
  <c r="F111" i="14"/>
  <c r="I110" i="14"/>
  <c r="H110" i="14"/>
  <c r="F110" i="14"/>
  <c r="I109" i="14"/>
  <c r="H109" i="14"/>
  <c r="F109" i="14"/>
  <c r="I108" i="14"/>
  <c r="H108" i="14"/>
  <c r="F108" i="14"/>
  <c r="I107" i="14"/>
  <c r="H107" i="14"/>
  <c r="F107" i="14"/>
  <c r="I106" i="14"/>
  <c r="H106" i="14"/>
  <c r="F106" i="14"/>
  <c r="I105" i="14"/>
  <c r="H105" i="14"/>
  <c r="F105" i="14"/>
  <c r="I104" i="14"/>
  <c r="H104" i="14"/>
  <c r="F104" i="14"/>
  <c r="I103" i="14"/>
  <c r="H103" i="14"/>
  <c r="F103" i="14"/>
  <c r="I102" i="14"/>
  <c r="H102" i="14"/>
  <c r="F102" i="14"/>
  <c r="F101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I100" i="14"/>
  <c r="H100" i="14"/>
  <c r="F100" i="14"/>
  <c r="I99" i="14"/>
  <c r="H99" i="14"/>
  <c r="F99" i="14"/>
  <c r="I98" i="14"/>
  <c r="H98" i="14"/>
  <c r="F98" i="14"/>
  <c r="O24" i="14"/>
  <c r="K84" i="14"/>
  <c r="O25" i="14"/>
  <c r="K85" i="14"/>
  <c r="O26" i="14"/>
  <c r="K86" i="14"/>
  <c r="O27" i="14"/>
  <c r="K87" i="14"/>
  <c r="O28" i="14"/>
  <c r="K88" i="14"/>
  <c r="O29" i="14"/>
  <c r="K89" i="14"/>
  <c r="O30" i="14"/>
  <c r="K90" i="14"/>
  <c r="O31" i="14"/>
  <c r="K91" i="14"/>
  <c r="O32" i="14"/>
  <c r="K92" i="14"/>
  <c r="O33" i="14"/>
  <c r="K93" i="14"/>
  <c r="O34" i="14"/>
  <c r="K94" i="14"/>
  <c r="O35" i="14"/>
  <c r="K95" i="14"/>
  <c r="O39" i="14"/>
  <c r="K96" i="14"/>
  <c r="K97" i="14"/>
  <c r="J97" i="14"/>
  <c r="I97" i="14"/>
  <c r="H97" i="14"/>
  <c r="F97" i="14"/>
  <c r="J96" i="14"/>
  <c r="I96" i="14"/>
  <c r="H96" i="14"/>
  <c r="F96" i="14"/>
  <c r="J95" i="14"/>
  <c r="I95" i="14"/>
  <c r="H95" i="14"/>
  <c r="F95" i="14"/>
  <c r="J94" i="14"/>
  <c r="I94" i="14"/>
  <c r="H94" i="14"/>
  <c r="F94" i="14"/>
  <c r="J93" i="14"/>
  <c r="I93" i="14"/>
  <c r="H93" i="14"/>
  <c r="F93" i="14"/>
  <c r="J92" i="14"/>
  <c r="I92" i="14"/>
  <c r="H92" i="14"/>
  <c r="F92" i="14"/>
  <c r="J91" i="14"/>
  <c r="I91" i="14"/>
  <c r="H91" i="14"/>
  <c r="F91" i="14"/>
  <c r="J90" i="14"/>
  <c r="I90" i="14"/>
  <c r="H90" i="14"/>
  <c r="F90" i="14"/>
  <c r="J89" i="14"/>
  <c r="I89" i="14"/>
  <c r="H89" i="14"/>
  <c r="F89" i="14"/>
  <c r="J88" i="14"/>
  <c r="I88" i="14"/>
  <c r="H88" i="14"/>
  <c r="F88" i="14"/>
  <c r="J87" i="14"/>
  <c r="I87" i="14"/>
  <c r="H87" i="14"/>
  <c r="F87" i="14"/>
  <c r="J86" i="14"/>
  <c r="I86" i="14"/>
  <c r="H86" i="14"/>
  <c r="F86" i="14"/>
  <c r="J85" i="14"/>
  <c r="I85" i="14"/>
  <c r="H85" i="14"/>
  <c r="F85" i="14"/>
  <c r="J84" i="14"/>
  <c r="I84" i="14"/>
  <c r="H84" i="14"/>
  <c r="F84" i="14"/>
  <c r="F83" i="14"/>
  <c r="K67" i="14"/>
  <c r="K36" i="14"/>
  <c r="K68" i="14"/>
  <c r="K37" i="14"/>
  <c r="K69" i="14"/>
  <c r="K38" i="14"/>
  <c r="K70" i="14"/>
  <c r="K39" i="14"/>
  <c r="K71" i="14"/>
  <c r="K40" i="14"/>
  <c r="K72" i="14"/>
  <c r="K41" i="14"/>
  <c r="K73" i="14"/>
  <c r="K42" i="14"/>
  <c r="K74" i="14"/>
  <c r="K43" i="14"/>
  <c r="K75" i="14"/>
  <c r="K44" i="14"/>
  <c r="K76" i="14"/>
  <c r="K45" i="14"/>
  <c r="K77" i="14"/>
  <c r="K46" i="14"/>
  <c r="K78" i="14"/>
  <c r="K47" i="14"/>
  <c r="K79" i="14"/>
  <c r="K48" i="14"/>
  <c r="K80" i="14"/>
  <c r="K49" i="14"/>
  <c r="K81" i="14"/>
  <c r="K82" i="14"/>
  <c r="J82" i="14"/>
  <c r="F82" i="14"/>
  <c r="J81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81" i="14"/>
  <c r="H81" i="14"/>
  <c r="F81" i="14"/>
  <c r="J80" i="14"/>
  <c r="I80" i="14"/>
  <c r="H80" i="14"/>
  <c r="F80" i="14"/>
  <c r="J79" i="14"/>
  <c r="I79" i="14"/>
  <c r="H79" i="14"/>
  <c r="F79" i="14"/>
  <c r="J78" i="14"/>
  <c r="I78" i="14"/>
  <c r="H78" i="14"/>
  <c r="F78" i="14"/>
  <c r="Q41" i="14"/>
  <c r="M66" i="14"/>
  <c r="Q42" i="14"/>
  <c r="M67" i="14"/>
  <c r="Q43" i="14"/>
  <c r="M68" i="14"/>
  <c r="Q44" i="14"/>
  <c r="M69" i="14"/>
  <c r="Q45" i="14"/>
  <c r="M70" i="14"/>
  <c r="Q46" i="14"/>
  <c r="M71" i="14"/>
  <c r="Q47" i="14"/>
  <c r="M72" i="14"/>
  <c r="Q48" i="14"/>
  <c r="M73" i="14"/>
  <c r="Q49" i="14"/>
  <c r="M74" i="14"/>
  <c r="Q50" i="14"/>
  <c r="M75" i="14"/>
  <c r="Q51" i="14"/>
  <c r="M76" i="14"/>
  <c r="M77" i="14"/>
  <c r="L77" i="14"/>
  <c r="J77" i="14"/>
  <c r="I77" i="14"/>
  <c r="H77" i="14"/>
  <c r="F77" i="14"/>
  <c r="L76" i="14"/>
  <c r="J76" i="14"/>
  <c r="I76" i="14"/>
  <c r="H76" i="14"/>
  <c r="F76" i="14"/>
  <c r="L75" i="14"/>
  <c r="J75" i="14"/>
  <c r="I75" i="14"/>
  <c r="H75" i="14"/>
  <c r="F75" i="14"/>
  <c r="L74" i="14"/>
  <c r="J74" i="14"/>
  <c r="I74" i="14"/>
  <c r="H74" i="14"/>
  <c r="F74" i="14"/>
  <c r="L73" i="14"/>
  <c r="J73" i="14"/>
  <c r="I73" i="14"/>
  <c r="H73" i="14"/>
  <c r="F73" i="14"/>
  <c r="L72" i="14"/>
  <c r="J72" i="14"/>
  <c r="I72" i="14"/>
  <c r="H72" i="14"/>
  <c r="F72" i="14"/>
  <c r="L71" i="14"/>
  <c r="J71" i="14"/>
  <c r="I71" i="14"/>
  <c r="H71" i="14"/>
  <c r="F71" i="14"/>
  <c r="Q24" i="14"/>
  <c r="O56" i="14"/>
  <c r="Q25" i="14"/>
  <c r="O57" i="14"/>
  <c r="Q26" i="14"/>
  <c r="O58" i="14"/>
  <c r="Q27" i="14"/>
  <c r="O59" i="14"/>
  <c r="Q28" i="14"/>
  <c r="O60" i="14"/>
  <c r="Q29" i="14"/>
  <c r="O61" i="14"/>
  <c r="Q30" i="14"/>
  <c r="O62" i="14"/>
  <c r="Q31" i="14"/>
  <c r="O63" i="14"/>
  <c r="Q32" i="14"/>
  <c r="O64" i="14"/>
  <c r="Q33" i="14"/>
  <c r="O65" i="14"/>
  <c r="Q34" i="14"/>
  <c r="O66" i="14"/>
  <c r="Q35" i="14"/>
  <c r="O67" i="14"/>
  <c r="Q36" i="14"/>
  <c r="O68" i="14"/>
  <c r="Q37" i="14"/>
  <c r="O69" i="14"/>
  <c r="O70" i="14"/>
  <c r="L70" i="14"/>
  <c r="J70" i="14"/>
  <c r="I70" i="14"/>
  <c r="H70" i="14"/>
  <c r="F70" i="14"/>
  <c r="N69" i="14"/>
  <c r="L69" i="14"/>
  <c r="J69" i="14"/>
  <c r="I69" i="14"/>
  <c r="H69" i="14"/>
  <c r="F69" i="14"/>
  <c r="N68" i="14"/>
  <c r="L68" i="14"/>
  <c r="J68" i="14"/>
  <c r="I68" i="14"/>
  <c r="H68" i="14"/>
  <c r="F68" i="14"/>
  <c r="N67" i="14"/>
  <c r="L67" i="14"/>
  <c r="J67" i="14"/>
  <c r="I67" i="14"/>
  <c r="H67" i="14"/>
  <c r="F67" i="14"/>
  <c r="N66" i="14"/>
  <c r="L66" i="14"/>
  <c r="F66" i="14"/>
  <c r="N65" i="14"/>
  <c r="K24" i="14"/>
  <c r="K56" i="14"/>
  <c r="K25" i="14"/>
  <c r="K57" i="14"/>
  <c r="K26" i="14"/>
  <c r="K58" i="14"/>
  <c r="K27" i="14"/>
  <c r="K59" i="14"/>
  <c r="K28" i="14"/>
  <c r="K60" i="14"/>
  <c r="K29" i="14"/>
  <c r="K61" i="14"/>
  <c r="K30" i="14"/>
  <c r="K62" i="14"/>
  <c r="K31" i="14"/>
  <c r="K63" i="14"/>
  <c r="K32" i="14"/>
  <c r="K64" i="14"/>
  <c r="K65" i="14"/>
  <c r="J65" i="14"/>
  <c r="I24" i="14"/>
  <c r="I56" i="14"/>
  <c r="I25" i="14"/>
  <c r="I57" i="14"/>
  <c r="I26" i="14"/>
  <c r="I58" i="14"/>
  <c r="I27" i="14"/>
  <c r="I59" i="14"/>
  <c r="I28" i="14"/>
  <c r="I60" i="14"/>
  <c r="I29" i="14"/>
  <c r="I61" i="14"/>
  <c r="I30" i="14"/>
  <c r="I62" i="14"/>
  <c r="I31" i="14"/>
  <c r="I63" i="14"/>
  <c r="I32" i="14"/>
  <c r="I64" i="14"/>
  <c r="I65" i="14"/>
  <c r="H65" i="14"/>
  <c r="F65" i="14"/>
  <c r="N64" i="14"/>
  <c r="M61" i="14"/>
  <c r="M62" i="14"/>
  <c r="M63" i="14"/>
  <c r="M64" i="14"/>
  <c r="J64" i="14"/>
  <c r="H64" i="14"/>
  <c r="F64" i="14"/>
  <c r="N63" i="14"/>
  <c r="L63" i="14"/>
  <c r="J63" i="14"/>
  <c r="H63" i="14"/>
  <c r="F63" i="14"/>
  <c r="N62" i="14"/>
  <c r="L62" i="14"/>
  <c r="J62" i="14"/>
  <c r="H62" i="14"/>
  <c r="F62" i="14"/>
  <c r="N61" i="14"/>
  <c r="L61" i="14"/>
  <c r="J61" i="14"/>
  <c r="H61" i="14"/>
  <c r="F61" i="14"/>
  <c r="N60" i="14"/>
  <c r="J60" i="14"/>
  <c r="H60" i="14"/>
  <c r="F60" i="14"/>
  <c r="Q59" i="14"/>
  <c r="N59" i="14"/>
  <c r="O36" i="14"/>
  <c r="M56" i="14"/>
  <c r="O37" i="14"/>
  <c r="M57" i="14"/>
  <c r="O38" i="14"/>
  <c r="M58" i="14"/>
  <c r="M59" i="14"/>
  <c r="J59" i="14"/>
  <c r="H59" i="14"/>
  <c r="F59" i="14"/>
  <c r="Q58" i="14"/>
  <c r="N58" i="14"/>
  <c r="L58" i="14"/>
  <c r="J58" i="14"/>
  <c r="H58" i="14"/>
  <c r="F58" i="14"/>
  <c r="Q57" i="14"/>
  <c r="N57" i="14"/>
  <c r="L57" i="14"/>
  <c r="J57" i="14"/>
  <c r="H57" i="14"/>
  <c r="F57" i="14"/>
  <c r="Q56" i="14"/>
  <c r="N56" i="14"/>
  <c r="L56" i="14"/>
  <c r="J56" i="14"/>
  <c r="H56" i="14"/>
  <c r="F56" i="14"/>
  <c r="F55" i="14"/>
  <c r="F54" i="14"/>
  <c r="F53" i="14"/>
  <c r="Q52" i="14"/>
  <c r="F52" i="14"/>
  <c r="F51" i="14"/>
  <c r="K50" i="14"/>
  <c r="F50" i="14"/>
  <c r="O45" i="14"/>
  <c r="O46" i="14"/>
  <c r="O47" i="14"/>
  <c r="O48" i="14"/>
  <c r="O49" i="14"/>
  <c r="F49" i="14"/>
  <c r="F48" i="14"/>
  <c r="F47" i="14"/>
  <c r="F46" i="14"/>
  <c r="F45" i="14"/>
  <c r="F44" i="14"/>
  <c r="F43" i="14"/>
  <c r="F42" i="14"/>
  <c r="F41" i="14"/>
  <c r="O40" i="14"/>
  <c r="F40" i="14"/>
  <c r="F39" i="14"/>
  <c r="Q38" i="14"/>
  <c r="F38" i="14"/>
  <c r="F37" i="14"/>
  <c r="T36" i="14"/>
  <c r="F36" i="14"/>
  <c r="T35" i="14"/>
  <c r="F35" i="14"/>
  <c r="T34" i="14"/>
  <c r="F34" i="14"/>
  <c r="T33" i="14"/>
  <c r="K33" i="14"/>
  <c r="I33" i="14"/>
  <c r="F33" i="14"/>
  <c r="T32" i="14"/>
  <c r="F32" i="14"/>
  <c r="T31" i="14"/>
  <c r="F31" i="14"/>
  <c r="T30" i="14"/>
  <c r="F30" i="14"/>
  <c r="T29" i="14"/>
  <c r="F29" i="14"/>
  <c r="T28" i="14"/>
  <c r="F28" i="14"/>
  <c r="T27" i="14"/>
  <c r="F27" i="14"/>
  <c r="T26" i="14"/>
  <c r="F26" i="14"/>
  <c r="T25" i="14"/>
  <c r="F25" i="14"/>
  <c r="T24" i="14"/>
  <c r="F24" i="14"/>
  <c r="F23" i="14"/>
  <c r="F22" i="14"/>
  <c r="F21" i="14"/>
  <c r="M20" i="14" a="1"/>
  <c r="M20" i="14"/>
  <c r="F18" i="14"/>
  <c r="F19" i="14"/>
  <c r="F20" i="14"/>
  <c r="M19" i="14" a="1"/>
  <c r="M19" i="14"/>
  <c r="V15" i="14"/>
  <c r="V14" i="14"/>
  <c r="V13" i="14"/>
  <c r="V12" i="14"/>
  <c r="V11" i="14"/>
  <c r="V10" i="14"/>
  <c r="V9" i="14"/>
  <c r="V8" i="14"/>
  <c r="V7" i="14"/>
  <c r="V6" i="14"/>
  <c r="E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N43" i="13"/>
  <c r="N44" i="13"/>
  <c r="N45" i="13"/>
  <c r="N46" i="13"/>
  <c r="N47" i="13"/>
  <c r="N48" i="13"/>
  <c r="N49" i="13"/>
  <c r="N50" i="13"/>
  <c r="N51" i="13"/>
  <c r="N52" i="13"/>
  <c r="N53" i="13"/>
  <c r="J113" i="13"/>
  <c r="I113" i="13"/>
  <c r="G113" i="13"/>
  <c r="J112" i="13"/>
  <c r="I112" i="13"/>
  <c r="G112" i="13"/>
  <c r="J111" i="13"/>
  <c r="I111" i="13"/>
  <c r="G111" i="13"/>
  <c r="J110" i="13"/>
  <c r="I110" i="13"/>
  <c r="G110" i="13"/>
  <c r="J109" i="13"/>
  <c r="I109" i="13"/>
  <c r="G109" i="13"/>
  <c r="J108" i="13"/>
  <c r="I108" i="13"/>
  <c r="G108" i="13"/>
  <c r="J107" i="13"/>
  <c r="I107" i="13"/>
  <c r="G107" i="13"/>
  <c r="J106" i="13"/>
  <c r="I106" i="13"/>
  <c r="G106" i="13"/>
  <c r="J105" i="13"/>
  <c r="I105" i="13"/>
  <c r="G105" i="13"/>
  <c r="J104" i="13"/>
  <c r="I104" i="13"/>
  <c r="G104" i="13"/>
  <c r="J103" i="13"/>
  <c r="I103" i="13"/>
  <c r="G103" i="13"/>
  <c r="J102" i="13"/>
  <c r="I102" i="13"/>
  <c r="G102" i="13"/>
  <c r="G101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J100" i="13"/>
  <c r="I100" i="13"/>
  <c r="G100" i="13"/>
  <c r="J99" i="13"/>
  <c r="I99" i="13"/>
  <c r="G99" i="13"/>
  <c r="J98" i="13"/>
  <c r="I98" i="13"/>
  <c r="G98" i="13"/>
  <c r="P24" i="13"/>
  <c r="L84" i="13"/>
  <c r="P25" i="13"/>
  <c r="L85" i="13"/>
  <c r="P26" i="13"/>
  <c r="L86" i="13"/>
  <c r="P27" i="13"/>
  <c r="L87" i="13"/>
  <c r="P28" i="13"/>
  <c r="L88" i="13"/>
  <c r="P29" i="13"/>
  <c r="L89" i="13"/>
  <c r="P30" i="13"/>
  <c r="L90" i="13"/>
  <c r="P31" i="13"/>
  <c r="L91" i="13"/>
  <c r="P32" i="13"/>
  <c r="L92" i="13"/>
  <c r="P33" i="13"/>
  <c r="L93" i="13"/>
  <c r="P34" i="13"/>
  <c r="L94" i="13"/>
  <c r="P35" i="13"/>
  <c r="L95" i="13"/>
  <c r="P39" i="13"/>
  <c r="L96" i="13"/>
  <c r="L97" i="13"/>
  <c r="K97" i="13"/>
  <c r="J97" i="13"/>
  <c r="I97" i="13"/>
  <c r="G97" i="13"/>
  <c r="K96" i="13"/>
  <c r="J96" i="13"/>
  <c r="I96" i="13"/>
  <c r="G96" i="13"/>
  <c r="K95" i="13"/>
  <c r="J95" i="13"/>
  <c r="I95" i="13"/>
  <c r="G95" i="13"/>
  <c r="K94" i="13"/>
  <c r="J94" i="13"/>
  <c r="I94" i="13"/>
  <c r="G94" i="13"/>
  <c r="K93" i="13"/>
  <c r="J93" i="13"/>
  <c r="I93" i="13"/>
  <c r="G93" i="13"/>
  <c r="K92" i="13"/>
  <c r="J92" i="13"/>
  <c r="I92" i="13"/>
  <c r="G92" i="13"/>
  <c r="K91" i="13"/>
  <c r="J91" i="13"/>
  <c r="I91" i="13"/>
  <c r="G91" i="13"/>
  <c r="K90" i="13"/>
  <c r="J90" i="13"/>
  <c r="I90" i="13"/>
  <c r="G90" i="13"/>
  <c r="K89" i="13"/>
  <c r="J89" i="13"/>
  <c r="I89" i="13"/>
  <c r="G89" i="13"/>
  <c r="K88" i="13"/>
  <c r="J88" i="13"/>
  <c r="I88" i="13"/>
  <c r="G88" i="13"/>
  <c r="K87" i="13"/>
  <c r="J87" i="13"/>
  <c r="I87" i="13"/>
  <c r="G87" i="13"/>
  <c r="K86" i="13"/>
  <c r="J86" i="13"/>
  <c r="I86" i="13"/>
  <c r="G86" i="13"/>
  <c r="K85" i="13"/>
  <c r="J85" i="13"/>
  <c r="I85" i="13"/>
  <c r="G85" i="13"/>
  <c r="K84" i="13"/>
  <c r="J84" i="13"/>
  <c r="I84" i="13"/>
  <c r="G84" i="13"/>
  <c r="G83" i="13"/>
  <c r="L67" i="13"/>
  <c r="L36" i="13"/>
  <c r="L68" i="13"/>
  <c r="L37" i="13"/>
  <c r="L69" i="13"/>
  <c r="L38" i="13"/>
  <c r="L70" i="13"/>
  <c r="L39" i="13"/>
  <c r="L71" i="13"/>
  <c r="L40" i="13"/>
  <c r="L72" i="13"/>
  <c r="L41" i="13"/>
  <c r="L73" i="13"/>
  <c r="L42" i="13"/>
  <c r="L74" i="13"/>
  <c r="L43" i="13"/>
  <c r="L75" i="13"/>
  <c r="L44" i="13"/>
  <c r="L76" i="13"/>
  <c r="L45" i="13"/>
  <c r="L77" i="13"/>
  <c r="L46" i="13"/>
  <c r="L78" i="13"/>
  <c r="L47" i="13"/>
  <c r="L79" i="13"/>
  <c r="L48" i="13"/>
  <c r="L80" i="13"/>
  <c r="L49" i="13"/>
  <c r="L81" i="13"/>
  <c r="L82" i="13"/>
  <c r="K82" i="13"/>
  <c r="G82" i="13"/>
  <c r="K81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81" i="13"/>
  <c r="I81" i="13"/>
  <c r="G81" i="13"/>
  <c r="K80" i="13"/>
  <c r="J80" i="13"/>
  <c r="I80" i="13"/>
  <c r="G80" i="13"/>
  <c r="K79" i="13"/>
  <c r="J79" i="13"/>
  <c r="I79" i="13"/>
  <c r="G79" i="13"/>
  <c r="K78" i="13"/>
  <c r="J78" i="13"/>
  <c r="I78" i="13"/>
  <c r="G78" i="13"/>
  <c r="R41" i="13"/>
  <c r="N66" i="13"/>
  <c r="R42" i="13"/>
  <c r="N67" i="13"/>
  <c r="R43" i="13"/>
  <c r="N68" i="13"/>
  <c r="R44" i="13"/>
  <c r="N69" i="13"/>
  <c r="R45" i="13"/>
  <c r="N70" i="13"/>
  <c r="R46" i="13"/>
  <c r="N71" i="13"/>
  <c r="R47" i="13"/>
  <c r="N72" i="13"/>
  <c r="R48" i="13"/>
  <c r="N73" i="13"/>
  <c r="R49" i="13"/>
  <c r="N74" i="13"/>
  <c r="R50" i="13"/>
  <c r="N75" i="13"/>
  <c r="R51" i="13"/>
  <c r="N76" i="13"/>
  <c r="N77" i="13"/>
  <c r="M77" i="13"/>
  <c r="K77" i="13"/>
  <c r="J77" i="13"/>
  <c r="I77" i="13"/>
  <c r="G77" i="13"/>
  <c r="M76" i="13"/>
  <c r="K76" i="13"/>
  <c r="J76" i="13"/>
  <c r="I76" i="13"/>
  <c r="G76" i="13"/>
  <c r="M75" i="13"/>
  <c r="K75" i="13"/>
  <c r="J75" i="13"/>
  <c r="I75" i="13"/>
  <c r="G75" i="13"/>
  <c r="M74" i="13"/>
  <c r="K74" i="13"/>
  <c r="J74" i="13"/>
  <c r="I74" i="13"/>
  <c r="G74" i="13"/>
  <c r="M73" i="13"/>
  <c r="K73" i="13"/>
  <c r="J73" i="13"/>
  <c r="I73" i="13"/>
  <c r="G73" i="13"/>
  <c r="M72" i="13"/>
  <c r="K72" i="13"/>
  <c r="J72" i="13"/>
  <c r="I72" i="13"/>
  <c r="G72" i="13"/>
  <c r="M71" i="13"/>
  <c r="K71" i="13"/>
  <c r="J71" i="13"/>
  <c r="I71" i="13"/>
  <c r="G71" i="13"/>
  <c r="R24" i="13"/>
  <c r="P56" i="13"/>
  <c r="R25" i="13"/>
  <c r="P57" i="13"/>
  <c r="R26" i="13"/>
  <c r="P58" i="13"/>
  <c r="R27" i="13"/>
  <c r="P59" i="13"/>
  <c r="R28" i="13"/>
  <c r="P60" i="13"/>
  <c r="R29" i="13"/>
  <c r="P61" i="13"/>
  <c r="R30" i="13"/>
  <c r="P62" i="13"/>
  <c r="R31" i="13"/>
  <c r="P63" i="13"/>
  <c r="R32" i="13"/>
  <c r="P64" i="13"/>
  <c r="R33" i="13"/>
  <c r="P65" i="13"/>
  <c r="R34" i="13"/>
  <c r="P66" i="13"/>
  <c r="R35" i="13"/>
  <c r="P67" i="13"/>
  <c r="R36" i="13"/>
  <c r="P68" i="13"/>
  <c r="R37" i="13"/>
  <c r="P69" i="13"/>
  <c r="P70" i="13"/>
  <c r="M70" i="13"/>
  <c r="K70" i="13"/>
  <c r="J70" i="13"/>
  <c r="I70" i="13"/>
  <c r="G70" i="13"/>
  <c r="O69" i="13"/>
  <c r="M69" i="13"/>
  <c r="K69" i="13"/>
  <c r="J69" i="13"/>
  <c r="I69" i="13"/>
  <c r="G69" i="13"/>
  <c r="O68" i="13"/>
  <c r="M68" i="13"/>
  <c r="K68" i="13"/>
  <c r="J68" i="13"/>
  <c r="I68" i="13"/>
  <c r="G68" i="13"/>
  <c r="O67" i="13"/>
  <c r="M67" i="13"/>
  <c r="K67" i="13"/>
  <c r="J67" i="13"/>
  <c r="I67" i="13"/>
  <c r="G67" i="13"/>
  <c r="O66" i="13"/>
  <c r="M66" i="13"/>
  <c r="G66" i="13"/>
  <c r="O65" i="13"/>
  <c r="L24" i="13"/>
  <c r="L56" i="13"/>
  <c r="L25" i="13"/>
  <c r="L57" i="13"/>
  <c r="L26" i="13"/>
  <c r="L58" i="13"/>
  <c r="L27" i="13"/>
  <c r="L59" i="13"/>
  <c r="L28" i="13"/>
  <c r="L60" i="13"/>
  <c r="L29" i="13"/>
  <c r="L61" i="13"/>
  <c r="L30" i="13"/>
  <c r="L62" i="13"/>
  <c r="L31" i="13"/>
  <c r="L63" i="13"/>
  <c r="L32" i="13"/>
  <c r="L64" i="13"/>
  <c r="L65" i="13"/>
  <c r="K65" i="13"/>
  <c r="J24" i="13"/>
  <c r="J56" i="13"/>
  <c r="J25" i="13"/>
  <c r="J57" i="13"/>
  <c r="J26" i="13"/>
  <c r="J58" i="13"/>
  <c r="J27" i="13"/>
  <c r="J59" i="13"/>
  <c r="J28" i="13"/>
  <c r="J60" i="13"/>
  <c r="J29" i="13"/>
  <c r="J61" i="13"/>
  <c r="J30" i="13"/>
  <c r="J62" i="13"/>
  <c r="J31" i="13"/>
  <c r="J63" i="13"/>
  <c r="J32" i="13"/>
  <c r="J64" i="13"/>
  <c r="J65" i="13"/>
  <c r="I65" i="13"/>
  <c r="G65" i="13"/>
  <c r="O64" i="13"/>
  <c r="N61" i="13"/>
  <c r="N62" i="13"/>
  <c r="N63" i="13"/>
  <c r="N64" i="13"/>
  <c r="K64" i="13"/>
  <c r="I64" i="13"/>
  <c r="G64" i="13"/>
  <c r="O63" i="13"/>
  <c r="M63" i="13"/>
  <c r="K63" i="13"/>
  <c r="I63" i="13"/>
  <c r="G63" i="13"/>
  <c r="O62" i="13"/>
  <c r="M62" i="13"/>
  <c r="K62" i="13"/>
  <c r="I62" i="13"/>
  <c r="G62" i="13"/>
  <c r="O61" i="13"/>
  <c r="M61" i="13"/>
  <c r="K61" i="13"/>
  <c r="I61" i="13"/>
  <c r="G61" i="13"/>
  <c r="O60" i="13"/>
  <c r="K60" i="13"/>
  <c r="I60" i="13"/>
  <c r="G60" i="13"/>
  <c r="R59" i="13"/>
  <c r="O59" i="13"/>
  <c r="P36" i="13"/>
  <c r="N56" i="13"/>
  <c r="P37" i="13"/>
  <c r="N57" i="13"/>
  <c r="P38" i="13"/>
  <c r="N58" i="13"/>
  <c r="N59" i="13"/>
  <c r="K59" i="13"/>
  <c r="I59" i="13"/>
  <c r="G59" i="13"/>
  <c r="R58" i="13"/>
  <c r="O58" i="13"/>
  <c r="M58" i="13"/>
  <c r="K58" i="13"/>
  <c r="I58" i="13"/>
  <c r="G58" i="13"/>
  <c r="R57" i="13"/>
  <c r="O57" i="13"/>
  <c r="M57" i="13"/>
  <c r="K57" i="13"/>
  <c r="I57" i="13"/>
  <c r="G57" i="13"/>
  <c r="J18" i="13"/>
  <c r="R56" i="13"/>
  <c r="O56" i="13"/>
  <c r="M56" i="13"/>
  <c r="K56" i="13"/>
  <c r="I56" i="13"/>
  <c r="G56" i="13"/>
  <c r="G55" i="13"/>
  <c r="G54" i="13"/>
  <c r="G53" i="13"/>
  <c r="R52" i="13"/>
  <c r="G52" i="13"/>
  <c r="G51" i="13"/>
  <c r="L50" i="13"/>
  <c r="G50" i="13"/>
  <c r="P45" i="13"/>
  <c r="P46" i="13"/>
  <c r="P47" i="13"/>
  <c r="P48" i="13"/>
  <c r="P49" i="13"/>
  <c r="G49" i="13"/>
  <c r="G48" i="13"/>
  <c r="G47" i="13"/>
  <c r="G46" i="13"/>
  <c r="G45" i="13"/>
  <c r="G44" i="13"/>
  <c r="G43" i="13"/>
  <c r="G42" i="13"/>
  <c r="G41" i="13"/>
  <c r="P40" i="13"/>
  <c r="G40" i="13"/>
  <c r="G39" i="13"/>
  <c r="R38" i="13"/>
  <c r="G38" i="13"/>
  <c r="G37" i="13"/>
  <c r="U36" i="13"/>
  <c r="G36" i="13"/>
  <c r="U35" i="13"/>
  <c r="G35" i="13"/>
  <c r="U34" i="13"/>
  <c r="G34" i="13"/>
  <c r="U33" i="13"/>
  <c r="L33" i="13"/>
  <c r="J33" i="13"/>
  <c r="G33" i="13"/>
  <c r="U32" i="13"/>
  <c r="G32" i="13"/>
  <c r="U31" i="13"/>
  <c r="G31" i="13"/>
  <c r="U30" i="13"/>
  <c r="G30" i="13"/>
  <c r="U29" i="13"/>
  <c r="G29" i="13"/>
  <c r="U28" i="13"/>
  <c r="G28" i="13"/>
  <c r="U27" i="13"/>
  <c r="G27" i="13"/>
  <c r="U26" i="13"/>
  <c r="G26" i="13"/>
  <c r="U25" i="13"/>
  <c r="G25" i="13"/>
  <c r="U24" i="13"/>
  <c r="G24" i="13"/>
  <c r="G23" i="13"/>
  <c r="G22" i="13"/>
  <c r="G21" i="13"/>
  <c r="N20" i="13" a="1"/>
  <c r="N20" i="13"/>
  <c r="G20" i="13"/>
  <c r="N19" i="13" a="1"/>
  <c r="N19" i="13"/>
  <c r="G19" i="13"/>
  <c r="G18" i="13"/>
  <c r="G17" i="13"/>
  <c r="G16" i="13"/>
  <c r="W15" i="13"/>
  <c r="G15" i="13"/>
  <c r="W14" i="13"/>
  <c r="G14" i="13"/>
  <c r="W13" i="13"/>
  <c r="G13" i="13"/>
  <c r="W12" i="13"/>
  <c r="G12" i="13"/>
  <c r="W11" i="13"/>
  <c r="G11" i="13"/>
  <c r="W10" i="13"/>
  <c r="G10" i="13"/>
  <c r="W9" i="13"/>
  <c r="G9" i="13"/>
  <c r="W8" i="13"/>
  <c r="G8" i="13"/>
  <c r="W7" i="13"/>
  <c r="G7" i="13"/>
  <c r="W6" i="13"/>
  <c r="G6" i="13"/>
  <c r="G5" i="13"/>
  <c r="E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N43" i="12"/>
  <c r="N44" i="12"/>
  <c r="N45" i="12"/>
  <c r="N46" i="12"/>
  <c r="N47" i="12"/>
  <c r="N48" i="12"/>
  <c r="N49" i="12"/>
  <c r="N50" i="12"/>
  <c r="N51" i="12"/>
  <c r="N52" i="12"/>
  <c r="N53" i="12"/>
  <c r="J113" i="12"/>
  <c r="I113" i="12"/>
  <c r="G113" i="12"/>
  <c r="J112" i="12"/>
  <c r="I112" i="12"/>
  <c r="G112" i="12"/>
  <c r="J111" i="12"/>
  <c r="I111" i="12"/>
  <c r="G111" i="12"/>
  <c r="J110" i="12"/>
  <c r="I110" i="12"/>
  <c r="G110" i="12"/>
  <c r="J109" i="12"/>
  <c r="I109" i="12"/>
  <c r="G109" i="12"/>
  <c r="J108" i="12"/>
  <c r="I108" i="12"/>
  <c r="G108" i="12"/>
  <c r="J107" i="12"/>
  <c r="I107" i="12"/>
  <c r="G107" i="12"/>
  <c r="J106" i="12"/>
  <c r="I106" i="12"/>
  <c r="G106" i="12"/>
  <c r="J105" i="12"/>
  <c r="I105" i="12"/>
  <c r="G105" i="12"/>
  <c r="J104" i="12"/>
  <c r="I104" i="12"/>
  <c r="G104" i="12"/>
  <c r="J103" i="12"/>
  <c r="I103" i="12"/>
  <c r="G103" i="12"/>
  <c r="J102" i="12"/>
  <c r="I102" i="12"/>
  <c r="G102" i="12"/>
  <c r="G101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J100" i="12"/>
  <c r="I100" i="12"/>
  <c r="G100" i="12"/>
  <c r="J99" i="12"/>
  <c r="I99" i="12"/>
  <c r="G99" i="12"/>
  <c r="J98" i="12"/>
  <c r="I98" i="12"/>
  <c r="G98" i="12"/>
  <c r="P24" i="12"/>
  <c r="L84" i="12"/>
  <c r="P25" i="12"/>
  <c r="L85" i="12"/>
  <c r="P26" i="12"/>
  <c r="L86" i="12"/>
  <c r="P27" i="12"/>
  <c r="L87" i="12"/>
  <c r="P28" i="12"/>
  <c r="L88" i="12"/>
  <c r="P29" i="12"/>
  <c r="L89" i="12"/>
  <c r="P30" i="12"/>
  <c r="L90" i="12"/>
  <c r="P31" i="12"/>
  <c r="L91" i="12"/>
  <c r="P32" i="12"/>
  <c r="L92" i="12"/>
  <c r="P33" i="12"/>
  <c r="L93" i="12"/>
  <c r="P34" i="12"/>
  <c r="L94" i="12"/>
  <c r="P35" i="12"/>
  <c r="L95" i="12"/>
  <c r="P39" i="12"/>
  <c r="L96" i="12"/>
  <c r="L97" i="12"/>
  <c r="K97" i="12"/>
  <c r="J97" i="12"/>
  <c r="I97" i="12"/>
  <c r="G97" i="12"/>
  <c r="K96" i="12"/>
  <c r="J96" i="12"/>
  <c r="I96" i="12"/>
  <c r="G96" i="12"/>
  <c r="K95" i="12"/>
  <c r="J95" i="12"/>
  <c r="I95" i="12"/>
  <c r="G95" i="12"/>
  <c r="K94" i="12"/>
  <c r="J94" i="12"/>
  <c r="I94" i="12"/>
  <c r="G94" i="12"/>
  <c r="K93" i="12"/>
  <c r="J93" i="12"/>
  <c r="I93" i="12"/>
  <c r="G93" i="12"/>
  <c r="K92" i="12"/>
  <c r="J92" i="12"/>
  <c r="I92" i="12"/>
  <c r="G92" i="12"/>
  <c r="K91" i="12"/>
  <c r="J91" i="12"/>
  <c r="I91" i="12"/>
  <c r="G91" i="12"/>
  <c r="K90" i="12"/>
  <c r="J90" i="12"/>
  <c r="I90" i="12"/>
  <c r="G90" i="12"/>
  <c r="K89" i="12"/>
  <c r="J89" i="12"/>
  <c r="I89" i="12"/>
  <c r="G89" i="12"/>
  <c r="K88" i="12"/>
  <c r="J88" i="12"/>
  <c r="I88" i="12"/>
  <c r="G88" i="12"/>
  <c r="K87" i="12"/>
  <c r="J87" i="12"/>
  <c r="I87" i="12"/>
  <c r="G87" i="12"/>
  <c r="K86" i="12"/>
  <c r="J86" i="12"/>
  <c r="I86" i="12"/>
  <c r="G86" i="12"/>
  <c r="K85" i="12"/>
  <c r="J85" i="12"/>
  <c r="I85" i="12"/>
  <c r="G85" i="12"/>
  <c r="K84" i="12"/>
  <c r="J84" i="12"/>
  <c r="I84" i="12"/>
  <c r="G84" i="12"/>
  <c r="G83" i="12"/>
  <c r="L67" i="12"/>
  <c r="L36" i="12"/>
  <c r="L68" i="12"/>
  <c r="L37" i="12"/>
  <c r="L69" i="12"/>
  <c r="L38" i="12"/>
  <c r="L70" i="12"/>
  <c r="L39" i="12"/>
  <c r="L71" i="12"/>
  <c r="L40" i="12"/>
  <c r="L72" i="12"/>
  <c r="L41" i="12"/>
  <c r="L73" i="12"/>
  <c r="L42" i="12"/>
  <c r="L74" i="12"/>
  <c r="L43" i="12"/>
  <c r="L75" i="12"/>
  <c r="L44" i="12"/>
  <c r="L76" i="12"/>
  <c r="L45" i="12"/>
  <c r="L77" i="12"/>
  <c r="L46" i="12"/>
  <c r="L78" i="12"/>
  <c r="L47" i="12"/>
  <c r="L79" i="12"/>
  <c r="L48" i="12"/>
  <c r="L80" i="12"/>
  <c r="L49" i="12"/>
  <c r="L81" i="12"/>
  <c r="L82" i="12"/>
  <c r="K82" i="12"/>
  <c r="G82" i="12"/>
  <c r="K81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81" i="12"/>
  <c r="I81" i="12"/>
  <c r="G81" i="12"/>
  <c r="K80" i="12"/>
  <c r="J80" i="12"/>
  <c r="I80" i="12"/>
  <c r="G80" i="12"/>
  <c r="K79" i="12"/>
  <c r="J79" i="12"/>
  <c r="I79" i="12"/>
  <c r="G79" i="12"/>
  <c r="K78" i="12"/>
  <c r="J78" i="12"/>
  <c r="I78" i="12"/>
  <c r="G78" i="12"/>
  <c r="R41" i="12"/>
  <c r="N66" i="12"/>
  <c r="R42" i="12"/>
  <c r="N67" i="12"/>
  <c r="R43" i="12"/>
  <c r="N68" i="12"/>
  <c r="R44" i="12"/>
  <c r="N69" i="12"/>
  <c r="R45" i="12"/>
  <c r="N70" i="12"/>
  <c r="R46" i="12"/>
  <c r="N71" i="12"/>
  <c r="R47" i="12"/>
  <c r="N72" i="12"/>
  <c r="R48" i="12"/>
  <c r="N73" i="12"/>
  <c r="R49" i="12"/>
  <c r="N74" i="12"/>
  <c r="R50" i="12"/>
  <c r="N75" i="12"/>
  <c r="R51" i="12"/>
  <c r="N76" i="12"/>
  <c r="N77" i="12"/>
  <c r="M77" i="12"/>
  <c r="K77" i="12"/>
  <c r="J77" i="12"/>
  <c r="I77" i="12"/>
  <c r="G77" i="12"/>
  <c r="M76" i="12"/>
  <c r="K76" i="12"/>
  <c r="J76" i="12"/>
  <c r="I76" i="12"/>
  <c r="G76" i="12"/>
  <c r="M75" i="12"/>
  <c r="K75" i="12"/>
  <c r="J75" i="12"/>
  <c r="I75" i="12"/>
  <c r="G75" i="12"/>
  <c r="M74" i="12"/>
  <c r="K74" i="12"/>
  <c r="J74" i="12"/>
  <c r="I74" i="12"/>
  <c r="G74" i="12"/>
  <c r="M73" i="12"/>
  <c r="K73" i="12"/>
  <c r="J73" i="12"/>
  <c r="I73" i="12"/>
  <c r="G73" i="12"/>
  <c r="M72" i="12"/>
  <c r="K72" i="12"/>
  <c r="J72" i="12"/>
  <c r="I72" i="12"/>
  <c r="G72" i="12"/>
  <c r="M71" i="12"/>
  <c r="K71" i="12"/>
  <c r="J71" i="12"/>
  <c r="I71" i="12"/>
  <c r="G71" i="12"/>
  <c r="R24" i="12"/>
  <c r="P56" i="12"/>
  <c r="R25" i="12"/>
  <c r="P57" i="12"/>
  <c r="R26" i="12"/>
  <c r="P58" i="12"/>
  <c r="R27" i="12"/>
  <c r="P59" i="12"/>
  <c r="R28" i="12"/>
  <c r="P60" i="12"/>
  <c r="R29" i="12"/>
  <c r="P61" i="12"/>
  <c r="R30" i="12"/>
  <c r="P62" i="12"/>
  <c r="R31" i="12"/>
  <c r="P63" i="12"/>
  <c r="R32" i="12"/>
  <c r="P64" i="12"/>
  <c r="R33" i="12"/>
  <c r="P65" i="12"/>
  <c r="R34" i="12"/>
  <c r="P66" i="12"/>
  <c r="R35" i="12"/>
  <c r="P67" i="12"/>
  <c r="R36" i="12"/>
  <c r="P68" i="12"/>
  <c r="R37" i="12"/>
  <c r="P69" i="12"/>
  <c r="P70" i="12"/>
  <c r="M70" i="12"/>
  <c r="K70" i="12"/>
  <c r="J70" i="12"/>
  <c r="I70" i="12"/>
  <c r="G70" i="12"/>
  <c r="O69" i="12"/>
  <c r="M69" i="12"/>
  <c r="K69" i="12"/>
  <c r="J69" i="12"/>
  <c r="I69" i="12"/>
  <c r="G69" i="12"/>
  <c r="O68" i="12"/>
  <c r="M68" i="12"/>
  <c r="K68" i="12"/>
  <c r="J68" i="12"/>
  <c r="I68" i="12"/>
  <c r="G68" i="12"/>
  <c r="O67" i="12"/>
  <c r="M67" i="12"/>
  <c r="K67" i="12"/>
  <c r="J67" i="12"/>
  <c r="I67" i="12"/>
  <c r="G67" i="12"/>
  <c r="O66" i="12"/>
  <c r="M66" i="12"/>
  <c r="G66" i="12"/>
  <c r="O65" i="12"/>
  <c r="L24" i="12"/>
  <c r="L56" i="12"/>
  <c r="L25" i="12"/>
  <c r="L57" i="12"/>
  <c r="L26" i="12"/>
  <c r="L58" i="12"/>
  <c r="L27" i="12"/>
  <c r="L59" i="12"/>
  <c r="L28" i="12"/>
  <c r="L60" i="12"/>
  <c r="L29" i="12"/>
  <c r="L61" i="12"/>
  <c r="L30" i="12"/>
  <c r="L62" i="12"/>
  <c r="L31" i="12"/>
  <c r="L63" i="12"/>
  <c r="L32" i="12"/>
  <c r="L64" i="12"/>
  <c r="L65" i="12"/>
  <c r="K65" i="12"/>
  <c r="J24" i="12"/>
  <c r="J56" i="12"/>
  <c r="J25" i="12"/>
  <c r="J57" i="12"/>
  <c r="J26" i="12"/>
  <c r="J58" i="12"/>
  <c r="J27" i="12"/>
  <c r="J59" i="12"/>
  <c r="J28" i="12"/>
  <c r="J60" i="12"/>
  <c r="J29" i="12"/>
  <c r="J61" i="12"/>
  <c r="J30" i="12"/>
  <c r="J62" i="12"/>
  <c r="J31" i="12"/>
  <c r="J63" i="12"/>
  <c r="J32" i="12"/>
  <c r="J64" i="12"/>
  <c r="J65" i="12"/>
  <c r="I65" i="12"/>
  <c r="G65" i="12"/>
  <c r="O64" i="12"/>
  <c r="N61" i="12"/>
  <c r="N62" i="12"/>
  <c r="N63" i="12"/>
  <c r="N64" i="12"/>
  <c r="K64" i="12"/>
  <c r="I64" i="12"/>
  <c r="G64" i="12"/>
  <c r="O63" i="12"/>
  <c r="M63" i="12"/>
  <c r="K63" i="12"/>
  <c r="I63" i="12"/>
  <c r="G63" i="12"/>
  <c r="O62" i="12"/>
  <c r="M62" i="12"/>
  <c r="K62" i="12"/>
  <c r="I62" i="12"/>
  <c r="G62" i="12"/>
  <c r="O61" i="12"/>
  <c r="M61" i="12"/>
  <c r="K61" i="12"/>
  <c r="I61" i="12"/>
  <c r="G61" i="12"/>
  <c r="O60" i="12"/>
  <c r="K60" i="12"/>
  <c r="I60" i="12"/>
  <c r="G60" i="12"/>
  <c r="R59" i="12"/>
  <c r="O59" i="12"/>
  <c r="P36" i="12"/>
  <c r="N56" i="12"/>
  <c r="P37" i="12"/>
  <c r="N57" i="12"/>
  <c r="P38" i="12"/>
  <c r="N58" i="12"/>
  <c r="N59" i="12"/>
  <c r="K59" i="12"/>
  <c r="I59" i="12"/>
  <c r="G59" i="12"/>
  <c r="R58" i="12"/>
  <c r="O58" i="12"/>
  <c r="M58" i="12"/>
  <c r="K58" i="12"/>
  <c r="I58" i="12"/>
  <c r="G58" i="12"/>
  <c r="R57" i="12"/>
  <c r="O57" i="12"/>
  <c r="M57" i="12"/>
  <c r="K57" i="12"/>
  <c r="I57" i="12"/>
  <c r="G57" i="12"/>
  <c r="J18" i="12"/>
  <c r="R56" i="12"/>
  <c r="O56" i="12"/>
  <c r="M56" i="12"/>
  <c r="K56" i="12"/>
  <c r="I56" i="12"/>
  <c r="G56" i="12"/>
  <c r="G55" i="12"/>
  <c r="G54" i="12"/>
  <c r="G53" i="12"/>
  <c r="R52" i="12"/>
  <c r="G52" i="12"/>
  <c r="G51" i="12"/>
  <c r="L50" i="12"/>
  <c r="G50" i="12"/>
  <c r="P45" i="12"/>
  <c r="P46" i="12"/>
  <c r="P47" i="12"/>
  <c r="P48" i="12"/>
  <c r="P49" i="12"/>
  <c r="G49" i="12"/>
  <c r="G48" i="12"/>
  <c r="G47" i="12"/>
  <c r="G46" i="12"/>
  <c r="G45" i="12"/>
  <c r="G44" i="12"/>
  <c r="G43" i="12"/>
  <c r="G42" i="12"/>
  <c r="G41" i="12"/>
  <c r="P40" i="12"/>
  <c r="G40" i="12"/>
  <c r="G39" i="12"/>
  <c r="R38" i="12"/>
  <c r="G38" i="12"/>
  <c r="G37" i="12"/>
  <c r="U36" i="12"/>
  <c r="G36" i="12"/>
  <c r="U35" i="12"/>
  <c r="G35" i="12"/>
  <c r="U34" i="12"/>
  <c r="G34" i="12"/>
  <c r="U33" i="12"/>
  <c r="L33" i="12"/>
  <c r="J33" i="12"/>
  <c r="G33" i="12"/>
  <c r="U32" i="12"/>
  <c r="G32" i="12"/>
  <c r="U31" i="12"/>
  <c r="G31" i="12"/>
  <c r="U30" i="12"/>
  <c r="G30" i="12"/>
  <c r="U29" i="12"/>
  <c r="G29" i="12"/>
  <c r="U28" i="12"/>
  <c r="G28" i="12"/>
  <c r="U27" i="12"/>
  <c r="G27" i="12"/>
  <c r="U26" i="12"/>
  <c r="G26" i="12"/>
  <c r="U25" i="12"/>
  <c r="G25" i="12"/>
  <c r="U24" i="12"/>
  <c r="G24" i="12"/>
  <c r="G23" i="12"/>
  <c r="G22" i="12"/>
  <c r="G21" i="12"/>
  <c r="N20" i="12" a="1"/>
  <c r="N20" i="12"/>
  <c r="G20" i="12"/>
  <c r="N19" i="12" a="1"/>
  <c r="N19" i="12"/>
  <c r="G19" i="12"/>
  <c r="G18" i="12"/>
  <c r="G17" i="12"/>
  <c r="G16" i="12"/>
  <c r="W15" i="12"/>
  <c r="G15" i="12"/>
  <c r="W14" i="12"/>
  <c r="G14" i="12"/>
  <c r="W13" i="12"/>
  <c r="G13" i="12"/>
  <c r="W12" i="12"/>
  <c r="G12" i="12"/>
  <c r="W11" i="12"/>
  <c r="G11" i="12"/>
  <c r="W10" i="12"/>
  <c r="G10" i="12"/>
  <c r="W9" i="12"/>
  <c r="G9" i="12"/>
  <c r="W8" i="12"/>
  <c r="G8" i="12"/>
  <c r="W7" i="12"/>
  <c r="G7" i="12"/>
  <c r="W6" i="12"/>
  <c r="G6" i="12"/>
  <c r="G5" i="12"/>
  <c r="E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N43" i="11"/>
  <c r="N44" i="11"/>
  <c r="N45" i="11"/>
  <c r="N46" i="11"/>
  <c r="N47" i="11"/>
  <c r="N48" i="11"/>
  <c r="N49" i="11"/>
  <c r="N50" i="11"/>
  <c r="N51" i="11"/>
  <c r="N52" i="11"/>
  <c r="N53" i="11"/>
  <c r="J113" i="11"/>
  <c r="I113" i="11"/>
  <c r="G113" i="11"/>
  <c r="J112" i="11"/>
  <c r="I112" i="11"/>
  <c r="G112" i="11"/>
  <c r="J111" i="11"/>
  <c r="I111" i="11"/>
  <c r="G111" i="11"/>
  <c r="J110" i="11"/>
  <c r="I110" i="11"/>
  <c r="G110" i="11"/>
  <c r="J109" i="11"/>
  <c r="I109" i="11"/>
  <c r="G109" i="11"/>
  <c r="J108" i="11"/>
  <c r="I108" i="11"/>
  <c r="G108" i="11"/>
  <c r="J107" i="11"/>
  <c r="I107" i="11"/>
  <c r="G107" i="11"/>
  <c r="J106" i="11"/>
  <c r="I106" i="11"/>
  <c r="G106" i="11"/>
  <c r="J105" i="11"/>
  <c r="I105" i="11"/>
  <c r="G105" i="11"/>
  <c r="J104" i="11"/>
  <c r="I104" i="11"/>
  <c r="G104" i="11"/>
  <c r="J103" i="11"/>
  <c r="I103" i="11"/>
  <c r="G103" i="11"/>
  <c r="J102" i="11"/>
  <c r="I102" i="11"/>
  <c r="G102" i="11"/>
  <c r="G101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J100" i="11"/>
  <c r="I100" i="11"/>
  <c r="G100" i="11"/>
  <c r="J99" i="11"/>
  <c r="I99" i="11"/>
  <c r="G99" i="11"/>
  <c r="J98" i="11"/>
  <c r="I98" i="11"/>
  <c r="G98" i="11"/>
  <c r="P24" i="11"/>
  <c r="L84" i="11"/>
  <c r="P25" i="11"/>
  <c r="L85" i="11"/>
  <c r="P26" i="11"/>
  <c r="L86" i="11"/>
  <c r="P27" i="11"/>
  <c r="L87" i="11"/>
  <c r="P28" i="11"/>
  <c r="L88" i="11"/>
  <c r="P29" i="11"/>
  <c r="L89" i="11"/>
  <c r="P30" i="11"/>
  <c r="L90" i="11"/>
  <c r="P31" i="11"/>
  <c r="L91" i="11"/>
  <c r="P32" i="11"/>
  <c r="L92" i="11"/>
  <c r="P33" i="11"/>
  <c r="L93" i="11"/>
  <c r="P34" i="11"/>
  <c r="L94" i="11"/>
  <c r="P35" i="11"/>
  <c r="L95" i="11"/>
  <c r="P39" i="11"/>
  <c r="L96" i="11"/>
  <c r="L97" i="11"/>
  <c r="K97" i="11"/>
  <c r="J97" i="11"/>
  <c r="I97" i="11"/>
  <c r="G97" i="11"/>
  <c r="K96" i="11"/>
  <c r="J96" i="11"/>
  <c r="I96" i="11"/>
  <c r="G96" i="11"/>
  <c r="K95" i="11"/>
  <c r="J95" i="11"/>
  <c r="I95" i="11"/>
  <c r="G95" i="11"/>
  <c r="K94" i="11"/>
  <c r="J94" i="11"/>
  <c r="I94" i="11"/>
  <c r="G94" i="11"/>
  <c r="K93" i="11"/>
  <c r="J93" i="11"/>
  <c r="I93" i="11"/>
  <c r="G93" i="11"/>
  <c r="K92" i="11"/>
  <c r="J92" i="11"/>
  <c r="I92" i="11"/>
  <c r="G92" i="11"/>
  <c r="K91" i="11"/>
  <c r="J91" i="11"/>
  <c r="I91" i="11"/>
  <c r="G91" i="11"/>
  <c r="K90" i="11"/>
  <c r="J90" i="11"/>
  <c r="I90" i="11"/>
  <c r="G90" i="11"/>
  <c r="K89" i="11"/>
  <c r="J89" i="11"/>
  <c r="I89" i="11"/>
  <c r="G89" i="11"/>
  <c r="K88" i="11"/>
  <c r="J88" i="11"/>
  <c r="I88" i="11"/>
  <c r="G88" i="11"/>
  <c r="K87" i="11"/>
  <c r="J87" i="11"/>
  <c r="I87" i="11"/>
  <c r="G87" i="11"/>
  <c r="K86" i="11"/>
  <c r="J86" i="11"/>
  <c r="I86" i="11"/>
  <c r="G86" i="11"/>
  <c r="K85" i="11"/>
  <c r="J85" i="11"/>
  <c r="I85" i="11"/>
  <c r="G85" i="11"/>
  <c r="K84" i="11"/>
  <c r="J84" i="11"/>
  <c r="I84" i="11"/>
  <c r="G84" i="11"/>
  <c r="G83" i="11"/>
  <c r="L67" i="11"/>
  <c r="L36" i="11"/>
  <c r="L68" i="11"/>
  <c r="L37" i="11"/>
  <c r="L69" i="11"/>
  <c r="L38" i="11"/>
  <c r="L70" i="11"/>
  <c r="L39" i="11"/>
  <c r="L71" i="11"/>
  <c r="L40" i="11"/>
  <c r="L72" i="11"/>
  <c r="L41" i="11"/>
  <c r="L73" i="11"/>
  <c r="L42" i="11"/>
  <c r="L74" i="11"/>
  <c r="L43" i="11"/>
  <c r="L75" i="11"/>
  <c r="L44" i="11"/>
  <c r="L76" i="11"/>
  <c r="L45" i="11"/>
  <c r="L77" i="11"/>
  <c r="L46" i="11"/>
  <c r="L78" i="11"/>
  <c r="L47" i="11"/>
  <c r="L79" i="11"/>
  <c r="L48" i="11"/>
  <c r="L80" i="11"/>
  <c r="L49" i="11"/>
  <c r="L81" i="11"/>
  <c r="L82" i="11"/>
  <c r="K82" i="11"/>
  <c r="G82" i="11"/>
  <c r="K81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81" i="11"/>
  <c r="I81" i="11"/>
  <c r="G81" i="11"/>
  <c r="K80" i="11"/>
  <c r="J80" i="11"/>
  <c r="I80" i="11"/>
  <c r="G80" i="11"/>
  <c r="K79" i="11"/>
  <c r="J79" i="11"/>
  <c r="I79" i="11"/>
  <c r="G79" i="11"/>
  <c r="K78" i="11"/>
  <c r="J78" i="11"/>
  <c r="I78" i="11"/>
  <c r="G78" i="11"/>
  <c r="R41" i="11"/>
  <c r="N66" i="11"/>
  <c r="R42" i="11"/>
  <c r="N67" i="11"/>
  <c r="R43" i="11"/>
  <c r="N68" i="11"/>
  <c r="R44" i="11"/>
  <c r="N69" i="11"/>
  <c r="R45" i="11"/>
  <c r="N70" i="11"/>
  <c r="R46" i="11"/>
  <c r="N71" i="11"/>
  <c r="R47" i="11"/>
  <c r="N72" i="11"/>
  <c r="R48" i="11"/>
  <c r="N73" i="11"/>
  <c r="R49" i="11"/>
  <c r="N74" i="11"/>
  <c r="R50" i="11"/>
  <c r="N75" i="11"/>
  <c r="R51" i="11"/>
  <c r="N76" i="11"/>
  <c r="N77" i="11"/>
  <c r="M77" i="11"/>
  <c r="K77" i="11"/>
  <c r="J77" i="11"/>
  <c r="I77" i="11"/>
  <c r="G77" i="11"/>
  <c r="M76" i="11"/>
  <c r="K76" i="11"/>
  <c r="J76" i="11"/>
  <c r="I76" i="11"/>
  <c r="G76" i="11"/>
  <c r="M75" i="11"/>
  <c r="K75" i="11"/>
  <c r="J75" i="11"/>
  <c r="I75" i="11"/>
  <c r="G75" i="11"/>
  <c r="M74" i="11"/>
  <c r="K74" i="11"/>
  <c r="J74" i="11"/>
  <c r="I74" i="11"/>
  <c r="G74" i="11"/>
  <c r="M73" i="11"/>
  <c r="K73" i="11"/>
  <c r="J73" i="11"/>
  <c r="I73" i="11"/>
  <c r="G73" i="11"/>
  <c r="M72" i="11"/>
  <c r="K72" i="11"/>
  <c r="J72" i="11"/>
  <c r="I72" i="11"/>
  <c r="G72" i="11"/>
  <c r="M71" i="11"/>
  <c r="K71" i="11"/>
  <c r="J71" i="11"/>
  <c r="I71" i="11"/>
  <c r="G71" i="11"/>
  <c r="R24" i="11"/>
  <c r="P56" i="11"/>
  <c r="R25" i="11"/>
  <c r="P57" i="11"/>
  <c r="R26" i="11"/>
  <c r="P58" i="11"/>
  <c r="R27" i="11"/>
  <c r="P59" i="11"/>
  <c r="R28" i="11"/>
  <c r="P60" i="11"/>
  <c r="R29" i="11"/>
  <c r="P61" i="11"/>
  <c r="R30" i="11"/>
  <c r="P62" i="11"/>
  <c r="R31" i="11"/>
  <c r="P63" i="11"/>
  <c r="R32" i="11"/>
  <c r="P64" i="11"/>
  <c r="R33" i="11"/>
  <c r="P65" i="11"/>
  <c r="R34" i="11"/>
  <c r="P66" i="11"/>
  <c r="R35" i="11"/>
  <c r="P67" i="11"/>
  <c r="R36" i="11"/>
  <c r="P68" i="11"/>
  <c r="R37" i="11"/>
  <c r="P69" i="11"/>
  <c r="P70" i="11"/>
  <c r="M70" i="11"/>
  <c r="K70" i="11"/>
  <c r="J70" i="11"/>
  <c r="I70" i="11"/>
  <c r="G70" i="11"/>
  <c r="O69" i="11"/>
  <c r="M69" i="11"/>
  <c r="K69" i="11"/>
  <c r="J69" i="11"/>
  <c r="I69" i="11"/>
  <c r="G69" i="11"/>
  <c r="O68" i="11"/>
  <c r="M68" i="11"/>
  <c r="K68" i="11"/>
  <c r="J68" i="11"/>
  <c r="I68" i="11"/>
  <c r="G68" i="11"/>
  <c r="O67" i="11"/>
  <c r="M67" i="11"/>
  <c r="K67" i="11"/>
  <c r="J67" i="11"/>
  <c r="I67" i="11"/>
  <c r="G67" i="11"/>
  <c r="O66" i="11"/>
  <c r="M66" i="11"/>
  <c r="G66" i="11"/>
  <c r="O65" i="11"/>
  <c r="L24" i="11"/>
  <c r="L56" i="11"/>
  <c r="L25" i="11"/>
  <c r="L57" i="11"/>
  <c r="L26" i="11"/>
  <c r="L58" i="11"/>
  <c r="L27" i="11"/>
  <c r="L59" i="11"/>
  <c r="L28" i="11"/>
  <c r="L60" i="11"/>
  <c r="L29" i="11"/>
  <c r="L61" i="11"/>
  <c r="L30" i="11"/>
  <c r="L62" i="11"/>
  <c r="L31" i="11"/>
  <c r="L63" i="11"/>
  <c r="L32" i="11"/>
  <c r="L64" i="11"/>
  <c r="L65" i="11"/>
  <c r="K65" i="11"/>
  <c r="J24" i="11"/>
  <c r="J56" i="11"/>
  <c r="J25" i="11"/>
  <c r="J57" i="11"/>
  <c r="J26" i="11"/>
  <c r="J58" i="11"/>
  <c r="J27" i="11"/>
  <c r="J59" i="11"/>
  <c r="J28" i="11"/>
  <c r="J60" i="11"/>
  <c r="J29" i="11"/>
  <c r="J61" i="11"/>
  <c r="J30" i="11"/>
  <c r="J62" i="11"/>
  <c r="J31" i="11"/>
  <c r="J63" i="11"/>
  <c r="J32" i="11"/>
  <c r="J64" i="11"/>
  <c r="J65" i="11"/>
  <c r="I65" i="11"/>
  <c r="G65" i="11"/>
  <c r="O64" i="11"/>
  <c r="N61" i="11"/>
  <c r="N62" i="11"/>
  <c r="N63" i="11"/>
  <c r="N64" i="11"/>
  <c r="K64" i="11"/>
  <c r="I64" i="11"/>
  <c r="G64" i="11"/>
  <c r="O63" i="11"/>
  <c r="M63" i="11"/>
  <c r="K63" i="11"/>
  <c r="I63" i="11"/>
  <c r="G63" i="11"/>
  <c r="O62" i="11"/>
  <c r="M62" i="11"/>
  <c r="K62" i="11"/>
  <c r="I62" i="11"/>
  <c r="G62" i="11"/>
  <c r="O61" i="11"/>
  <c r="M61" i="11"/>
  <c r="K61" i="11"/>
  <c r="I61" i="11"/>
  <c r="G61" i="11"/>
  <c r="O60" i="11"/>
  <c r="K60" i="11"/>
  <c r="I60" i="11"/>
  <c r="G60" i="11"/>
  <c r="R59" i="11"/>
  <c r="O59" i="11"/>
  <c r="P36" i="11"/>
  <c r="N56" i="11"/>
  <c r="P37" i="11"/>
  <c r="N57" i="11"/>
  <c r="P38" i="11"/>
  <c r="N58" i="11"/>
  <c r="N59" i="11"/>
  <c r="K59" i="11"/>
  <c r="I59" i="11"/>
  <c r="G59" i="11"/>
  <c r="R58" i="11"/>
  <c r="O58" i="11"/>
  <c r="M58" i="11"/>
  <c r="K58" i="11"/>
  <c r="I58" i="11"/>
  <c r="G58" i="11"/>
  <c r="R57" i="11"/>
  <c r="O57" i="11"/>
  <c r="M57" i="11"/>
  <c r="K57" i="11"/>
  <c r="I57" i="11"/>
  <c r="G57" i="11"/>
  <c r="J18" i="11"/>
  <c r="R56" i="11"/>
  <c r="O56" i="11"/>
  <c r="M56" i="11"/>
  <c r="K56" i="11"/>
  <c r="I56" i="11"/>
  <c r="G56" i="11"/>
  <c r="G55" i="11"/>
  <c r="G54" i="11"/>
  <c r="G53" i="11"/>
  <c r="R52" i="11"/>
  <c r="G52" i="11"/>
  <c r="G51" i="11"/>
  <c r="L50" i="11"/>
  <c r="G50" i="11"/>
  <c r="P45" i="11"/>
  <c r="P46" i="11"/>
  <c r="P47" i="11"/>
  <c r="P48" i="11"/>
  <c r="P49" i="11"/>
  <c r="G49" i="11"/>
  <c r="G48" i="11"/>
  <c r="G47" i="11"/>
  <c r="G46" i="11"/>
  <c r="G45" i="11"/>
  <c r="G44" i="11"/>
  <c r="G43" i="11"/>
  <c r="G42" i="11"/>
  <c r="G41" i="11"/>
  <c r="P40" i="11"/>
  <c r="G40" i="11"/>
  <c r="G39" i="11"/>
  <c r="R38" i="11"/>
  <c r="G38" i="11"/>
  <c r="G37" i="11"/>
  <c r="U36" i="11"/>
  <c r="G36" i="11"/>
  <c r="U35" i="11"/>
  <c r="G35" i="11"/>
  <c r="U34" i="11"/>
  <c r="G34" i="11"/>
  <c r="U33" i="11"/>
  <c r="L33" i="11"/>
  <c r="J33" i="11"/>
  <c r="G33" i="11"/>
  <c r="U32" i="11"/>
  <c r="G32" i="11"/>
  <c r="U31" i="11"/>
  <c r="G31" i="11"/>
  <c r="U30" i="11"/>
  <c r="G30" i="11"/>
  <c r="U29" i="11"/>
  <c r="G29" i="11"/>
  <c r="U28" i="11"/>
  <c r="G28" i="11"/>
  <c r="U27" i="11"/>
  <c r="G27" i="11"/>
  <c r="U26" i="11"/>
  <c r="G26" i="11"/>
  <c r="U25" i="11"/>
  <c r="G25" i="11"/>
  <c r="U24" i="11"/>
  <c r="G24" i="11"/>
  <c r="G23" i="11"/>
  <c r="G22" i="11"/>
  <c r="G21" i="11"/>
  <c r="N20" i="11" a="1"/>
  <c r="N20" i="11"/>
  <c r="G20" i="11"/>
  <c r="N19" i="11" a="1"/>
  <c r="N19" i="11"/>
  <c r="G19" i="11"/>
  <c r="G18" i="11"/>
  <c r="G17" i="11"/>
  <c r="G16" i="11"/>
  <c r="W15" i="11"/>
  <c r="G15" i="11"/>
  <c r="W14" i="11"/>
  <c r="G14" i="11"/>
  <c r="W13" i="11"/>
  <c r="G13" i="11"/>
  <c r="W12" i="11"/>
  <c r="G12" i="11"/>
  <c r="W11" i="11"/>
  <c r="G11" i="11"/>
  <c r="W10" i="11"/>
  <c r="G10" i="11"/>
  <c r="W9" i="11"/>
  <c r="G9" i="11"/>
  <c r="W8" i="11"/>
  <c r="G8" i="11"/>
  <c r="W7" i="11"/>
  <c r="G7" i="11"/>
  <c r="W6" i="11"/>
  <c r="G6" i="11"/>
  <c r="G5" i="11"/>
  <c r="E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N43" i="10"/>
  <c r="N44" i="10"/>
  <c r="N45" i="10"/>
  <c r="N46" i="10"/>
  <c r="N47" i="10"/>
  <c r="N48" i="10"/>
  <c r="N49" i="10"/>
  <c r="N50" i="10"/>
  <c r="N51" i="10"/>
  <c r="N52" i="10"/>
  <c r="N53" i="10"/>
  <c r="J113" i="10"/>
  <c r="I113" i="10"/>
  <c r="G113" i="10"/>
  <c r="J112" i="10"/>
  <c r="I112" i="10"/>
  <c r="G112" i="10"/>
  <c r="J111" i="10"/>
  <c r="I111" i="10"/>
  <c r="G111" i="10"/>
  <c r="J110" i="10"/>
  <c r="I110" i="10"/>
  <c r="G110" i="10"/>
  <c r="J109" i="10"/>
  <c r="I109" i="10"/>
  <c r="G109" i="10"/>
  <c r="J108" i="10"/>
  <c r="I108" i="10"/>
  <c r="G108" i="10"/>
  <c r="J107" i="10"/>
  <c r="I107" i="10"/>
  <c r="G107" i="10"/>
  <c r="J106" i="10"/>
  <c r="I106" i="10"/>
  <c r="G106" i="10"/>
  <c r="J105" i="10"/>
  <c r="I105" i="10"/>
  <c r="G105" i="10"/>
  <c r="J104" i="10"/>
  <c r="I104" i="10"/>
  <c r="G104" i="10"/>
  <c r="J103" i="10"/>
  <c r="I103" i="10"/>
  <c r="G103" i="10"/>
  <c r="J102" i="10"/>
  <c r="I102" i="10"/>
  <c r="G102" i="10"/>
  <c r="G101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J100" i="10"/>
  <c r="I100" i="10"/>
  <c r="G100" i="10"/>
  <c r="J99" i="10"/>
  <c r="I99" i="10"/>
  <c r="G99" i="10"/>
  <c r="J98" i="10"/>
  <c r="I98" i="10"/>
  <c r="G98" i="10"/>
  <c r="P24" i="10"/>
  <c r="L84" i="10"/>
  <c r="P25" i="10"/>
  <c r="L85" i="10"/>
  <c r="P26" i="10"/>
  <c r="L86" i="10"/>
  <c r="P27" i="10"/>
  <c r="L87" i="10"/>
  <c r="P28" i="10"/>
  <c r="L88" i="10"/>
  <c r="P29" i="10"/>
  <c r="L89" i="10"/>
  <c r="P30" i="10"/>
  <c r="L90" i="10"/>
  <c r="P31" i="10"/>
  <c r="L91" i="10"/>
  <c r="P32" i="10"/>
  <c r="L92" i="10"/>
  <c r="P33" i="10"/>
  <c r="L93" i="10"/>
  <c r="P34" i="10"/>
  <c r="L94" i="10"/>
  <c r="P35" i="10"/>
  <c r="L95" i="10"/>
  <c r="P39" i="10"/>
  <c r="L96" i="10"/>
  <c r="L97" i="10"/>
  <c r="K97" i="10"/>
  <c r="J97" i="10"/>
  <c r="I97" i="10"/>
  <c r="G97" i="10"/>
  <c r="K96" i="10"/>
  <c r="J96" i="10"/>
  <c r="I96" i="10"/>
  <c r="G96" i="10"/>
  <c r="K95" i="10"/>
  <c r="J95" i="10"/>
  <c r="I95" i="10"/>
  <c r="G95" i="10"/>
  <c r="K94" i="10"/>
  <c r="J94" i="10"/>
  <c r="I94" i="10"/>
  <c r="G94" i="10"/>
  <c r="K93" i="10"/>
  <c r="J93" i="10"/>
  <c r="I93" i="10"/>
  <c r="G93" i="10"/>
  <c r="K92" i="10"/>
  <c r="J92" i="10"/>
  <c r="I92" i="10"/>
  <c r="G92" i="10"/>
  <c r="K91" i="10"/>
  <c r="J91" i="10"/>
  <c r="I91" i="10"/>
  <c r="G91" i="10"/>
  <c r="K90" i="10"/>
  <c r="J90" i="10"/>
  <c r="I90" i="10"/>
  <c r="G90" i="10"/>
  <c r="K89" i="10"/>
  <c r="J89" i="10"/>
  <c r="I89" i="10"/>
  <c r="G89" i="10"/>
  <c r="K88" i="10"/>
  <c r="J88" i="10"/>
  <c r="I88" i="10"/>
  <c r="G88" i="10"/>
  <c r="K87" i="10"/>
  <c r="J87" i="10"/>
  <c r="I87" i="10"/>
  <c r="G87" i="10"/>
  <c r="K86" i="10"/>
  <c r="J86" i="10"/>
  <c r="I86" i="10"/>
  <c r="G86" i="10"/>
  <c r="K85" i="10"/>
  <c r="J85" i="10"/>
  <c r="I85" i="10"/>
  <c r="G85" i="10"/>
  <c r="K84" i="10"/>
  <c r="J84" i="10"/>
  <c r="I84" i="10"/>
  <c r="G84" i="10"/>
  <c r="G83" i="10"/>
  <c r="L67" i="10"/>
  <c r="L36" i="10"/>
  <c r="L68" i="10"/>
  <c r="L37" i="10"/>
  <c r="L69" i="10"/>
  <c r="L38" i="10"/>
  <c r="L70" i="10"/>
  <c r="L39" i="10"/>
  <c r="L71" i="10"/>
  <c r="L40" i="10"/>
  <c r="L72" i="10"/>
  <c r="L41" i="10"/>
  <c r="L73" i="10"/>
  <c r="L42" i="10"/>
  <c r="L74" i="10"/>
  <c r="L43" i="10"/>
  <c r="L75" i="10"/>
  <c r="L44" i="10"/>
  <c r="L76" i="10"/>
  <c r="L45" i="10"/>
  <c r="L77" i="10"/>
  <c r="L46" i="10"/>
  <c r="L78" i="10"/>
  <c r="L47" i="10"/>
  <c r="L79" i="10"/>
  <c r="L48" i="10"/>
  <c r="L80" i="10"/>
  <c r="L49" i="10"/>
  <c r="L81" i="10"/>
  <c r="L82" i="10"/>
  <c r="K82" i="10"/>
  <c r="G82" i="10"/>
  <c r="K81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81" i="10"/>
  <c r="I81" i="10"/>
  <c r="G81" i="10"/>
  <c r="K80" i="10"/>
  <c r="J80" i="10"/>
  <c r="I80" i="10"/>
  <c r="G80" i="10"/>
  <c r="K79" i="10"/>
  <c r="J79" i="10"/>
  <c r="I79" i="10"/>
  <c r="G79" i="10"/>
  <c r="K78" i="10"/>
  <c r="J78" i="10"/>
  <c r="I78" i="10"/>
  <c r="G78" i="10"/>
  <c r="R41" i="10"/>
  <c r="N66" i="10"/>
  <c r="R42" i="10"/>
  <c r="N67" i="10"/>
  <c r="R43" i="10"/>
  <c r="N68" i="10"/>
  <c r="R44" i="10"/>
  <c r="N69" i="10"/>
  <c r="R45" i="10"/>
  <c r="N70" i="10"/>
  <c r="R46" i="10"/>
  <c r="N71" i="10"/>
  <c r="R47" i="10"/>
  <c r="N72" i="10"/>
  <c r="R48" i="10"/>
  <c r="N73" i="10"/>
  <c r="R49" i="10"/>
  <c r="N74" i="10"/>
  <c r="R50" i="10"/>
  <c r="N75" i="10"/>
  <c r="R51" i="10"/>
  <c r="N76" i="10"/>
  <c r="N77" i="10"/>
  <c r="M77" i="10"/>
  <c r="K77" i="10"/>
  <c r="J77" i="10"/>
  <c r="I77" i="10"/>
  <c r="G77" i="10"/>
  <c r="M76" i="10"/>
  <c r="K76" i="10"/>
  <c r="J76" i="10"/>
  <c r="I76" i="10"/>
  <c r="G76" i="10"/>
  <c r="M75" i="10"/>
  <c r="K75" i="10"/>
  <c r="J75" i="10"/>
  <c r="I75" i="10"/>
  <c r="G75" i="10"/>
  <c r="M74" i="10"/>
  <c r="K74" i="10"/>
  <c r="J74" i="10"/>
  <c r="I74" i="10"/>
  <c r="G74" i="10"/>
  <c r="M73" i="10"/>
  <c r="K73" i="10"/>
  <c r="J73" i="10"/>
  <c r="I73" i="10"/>
  <c r="G73" i="10"/>
  <c r="M72" i="10"/>
  <c r="K72" i="10"/>
  <c r="J72" i="10"/>
  <c r="I72" i="10"/>
  <c r="G72" i="10"/>
  <c r="M71" i="10"/>
  <c r="K71" i="10"/>
  <c r="J71" i="10"/>
  <c r="I71" i="10"/>
  <c r="G71" i="10"/>
  <c r="R24" i="10"/>
  <c r="P56" i="10"/>
  <c r="R25" i="10"/>
  <c r="P57" i="10"/>
  <c r="R26" i="10"/>
  <c r="P58" i="10"/>
  <c r="R27" i="10"/>
  <c r="P59" i="10"/>
  <c r="R28" i="10"/>
  <c r="P60" i="10"/>
  <c r="R29" i="10"/>
  <c r="P61" i="10"/>
  <c r="R30" i="10"/>
  <c r="P62" i="10"/>
  <c r="R31" i="10"/>
  <c r="P63" i="10"/>
  <c r="R32" i="10"/>
  <c r="P64" i="10"/>
  <c r="R33" i="10"/>
  <c r="P65" i="10"/>
  <c r="R34" i="10"/>
  <c r="P66" i="10"/>
  <c r="R35" i="10"/>
  <c r="P67" i="10"/>
  <c r="R36" i="10"/>
  <c r="P68" i="10"/>
  <c r="R37" i="10"/>
  <c r="P69" i="10"/>
  <c r="P70" i="10"/>
  <c r="M70" i="10"/>
  <c r="K70" i="10"/>
  <c r="J70" i="10"/>
  <c r="I70" i="10"/>
  <c r="G70" i="10"/>
  <c r="O69" i="10"/>
  <c r="M69" i="10"/>
  <c r="K69" i="10"/>
  <c r="J69" i="10"/>
  <c r="I69" i="10"/>
  <c r="G69" i="10"/>
  <c r="O68" i="10"/>
  <c r="M68" i="10"/>
  <c r="K68" i="10"/>
  <c r="J68" i="10"/>
  <c r="I68" i="10"/>
  <c r="G68" i="10"/>
  <c r="O67" i="10"/>
  <c r="M67" i="10"/>
  <c r="K67" i="10"/>
  <c r="J67" i="10"/>
  <c r="I67" i="10"/>
  <c r="G67" i="10"/>
  <c r="O66" i="10"/>
  <c r="M66" i="10"/>
  <c r="G66" i="10"/>
  <c r="O65" i="10"/>
  <c r="L24" i="10"/>
  <c r="L56" i="10"/>
  <c r="L25" i="10"/>
  <c r="L57" i="10"/>
  <c r="L26" i="10"/>
  <c r="L58" i="10"/>
  <c r="L27" i="10"/>
  <c r="L59" i="10"/>
  <c r="L28" i="10"/>
  <c r="L60" i="10"/>
  <c r="L29" i="10"/>
  <c r="L61" i="10"/>
  <c r="L30" i="10"/>
  <c r="L62" i="10"/>
  <c r="L31" i="10"/>
  <c r="L63" i="10"/>
  <c r="L32" i="10"/>
  <c r="L64" i="10"/>
  <c r="L65" i="10"/>
  <c r="K65" i="10"/>
  <c r="J24" i="10"/>
  <c r="J56" i="10"/>
  <c r="J25" i="10"/>
  <c r="J57" i="10"/>
  <c r="J26" i="10"/>
  <c r="J58" i="10"/>
  <c r="J27" i="10"/>
  <c r="J59" i="10"/>
  <c r="J28" i="10"/>
  <c r="J60" i="10"/>
  <c r="J29" i="10"/>
  <c r="J61" i="10"/>
  <c r="J30" i="10"/>
  <c r="J62" i="10"/>
  <c r="J31" i="10"/>
  <c r="J63" i="10"/>
  <c r="J32" i="10"/>
  <c r="J64" i="10"/>
  <c r="J65" i="10"/>
  <c r="I65" i="10"/>
  <c r="G65" i="10"/>
  <c r="O64" i="10"/>
  <c r="N61" i="10"/>
  <c r="N62" i="10"/>
  <c r="N63" i="10"/>
  <c r="N64" i="10"/>
  <c r="K64" i="10"/>
  <c r="I64" i="10"/>
  <c r="G64" i="10"/>
  <c r="O63" i="10"/>
  <c r="M63" i="10"/>
  <c r="K63" i="10"/>
  <c r="I63" i="10"/>
  <c r="G63" i="10"/>
  <c r="O62" i="10"/>
  <c r="M62" i="10"/>
  <c r="K62" i="10"/>
  <c r="I62" i="10"/>
  <c r="G62" i="10"/>
  <c r="O61" i="10"/>
  <c r="M61" i="10"/>
  <c r="K61" i="10"/>
  <c r="I61" i="10"/>
  <c r="G61" i="10"/>
  <c r="O60" i="10"/>
  <c r="K60" i="10"/>
  <c r="I60" i="10"/>
  <c r="G60" i="10"/>
  <c r="R59" i="10"/>
  <c r="O59" i="10"/>
  <c r="P36" i="10"/>
  <c r="N56" i="10"/>
  <c r="P37" i="10"/>
  <c r="N57" i="10"/>
  <c r="P38" i="10"/>
  <c r="N58" i="10"/>
  <c r="N59" i="10"/>
  <c r="K59" i="10"/>
  <c r="I59" i="10"/>
  <c r="G59" i="10"/>
  <c r="R58" i="10"/>
  <c r="O58" i="10"/>
  <c r="M58" i="10"/>
  <c r="K58" i="10"/>
  <c r="I58" i="10"/>
  <c r="G58" i="10"/>
  <c r="R57" i="10"/>
  <c r="O57" i="10"/>
  <c r="M57" i="10"/>
  <c r="K57" i="10"/>
  <c r="I57" i="10"/>
  <c r="G57" i="10"/>
  <c r="J18" i="10"/>
  <c r="R56" i="10"/>
  <c r="O56" i="10"/>
  <c r="M56" i="10"/>
  <c r="K56" i="10"/>
  <c r="I56" i="10"/>
  <c r="G56" i="10"/>
  <c r="G55" i="10"/>
  <c r="G54" i="10"/>
  <c r="G53" i="10"/>
  <c r="R52" i="10"/>
  <c r="G52" i="10"/>
  <c r="G51" i="10"/>
  <c r="L50" i="10"/>
  <c r="G50" i="10"/>
  <c r="P45" i="10"/>
  <c r="P46" i="10"/>
  <c r="P47" i="10"/>
  <c r="P48" i="10"/>
  <c r="P49" i="10"/>
  <c r="G49" i="10"/>
  <c r="G48" i="10"/>
  <c r="G47" i="10"/>
  <c r="G46" i="10"/>
  <c r="G45" i="10"/>
  <c r="G44" i="10"/>
  <c r="G43" i="10"/>
  <c r="G42" i="10"/>
  <c r="G41" i="10"/>
  <c r="P40" i="10"/>
  <c r="G40" i="10"/>
  <c r="G39" i="10"/>
  <c r="R38" i="10"/>
  <c r="G38" i="10"/>
  <c r="G37" i="10"/>
  <c r="U36" i="10"/>
  <c r="G36" i="10"/>
  <c r="U35" i="10"/>
  <c r="G35" i="10"/>
  <c r="U34" i="10"/>
  <c r="G34" i="10"/>
  <c r="U33" i="10"/>
  <c r="L33" i="10"/>
  <c r="J33" i="10"/>
  <c r="G33" i="10"/>
  <c r="U32" i="10"/>
  <c r="G32" i="10"/>
  <c r="U31" i="10"/>
  <c r="G31" i="10"/>
  <c r="U30" i="10"/>
  <c r="G30" i="10"/>
  <c r="U29" i="10"/>
  <c r="G29" i="10"/>
  <c r="U28" i="10"/>
  <c r="G28" i="10"/>
  <c r="U27" i="10"/>
  <c r="G27" i="10"/>
  <c r="U26" i="10"/>
  <c r="G26" i="10"/>
  <c r="U25" i="10"/>
  <c r="G25" i="10"/>
  <c r="U24" i="10"/>
  <c r="G24" i="10"/>
  <c r="G23" i="10"/>
  <c r="G22" i="10"/>
  <c r="G21" i="10"/>
  <c r="N20" i="10" a="1"/>
  <c r="N20" i="10"/>
  <c r="G20" i="10"/>
  <c r="N19" i="10" a="1"/>
  <c r="N19" i="10"/>
  <c r="G19" i="10"/>
  <c r="G18" i="10"/>
  <c r="G17" i="10"/>
  <c r="G16" i="10"/>
  <c r="W15" i="10"/>
  <c r="G15" i="10"/>
  <c r="W14" i="10"/>
  <c r="G14" i="10"/>
  <c r="W13" i="10"/>
  <c r="G13" i="10"/>
  <c r="W12" i="10"/>
  <c r="G12" i="10"/>
  <c r="W11" i="10"/>
  <c r="G11" i="10"/>
  <c r="W10" i="10"/>
  <c r="G10" i="10"/>
  <c r="W9" i="10"/>
  <c r="G9" i="10"/>
  <c r="W8" i="10"/>
  <c r="G8" i="10"/>
  <c r="W7" i="10"/>
  <c r="G7" i="10"/>
  <c r="W6" i="10"/>
  <c r="G6" i="10"/>
  <c r="G5" i="10"/>
  <c r="E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N43" i="9"/>
  <c r="N44" i="9"/>
  <c r="N45" i="9"/>
  <c r="N46" i="9"/>
  <c r="N47" i="9"/>
  <c r="N48" i="9"/>
  <c r="N49" i="9"/>
  <c r="N50" i="9"/>
  <c r="N51" i="9"/>
  <c r="N52" i="9"/>
  <c r="N53" i="9"/>
  <c r="J113" i="9"/>
  <c r="I113" i="9"/>
  <c r="G113" i="9"/>
  <c r="J112" i="9"/>
  <c r="I112" i="9"/>
  <c r="G112" i="9"/>
  <c r="J111" i="9"/>
  <c r="I111" i="9"/>
  <c r="G111" i="9"/>
  <c r="J110" i="9"/>
  <c r="I110" i="9"/>
  <c r="G110" i="9"/>
  <c r="J109" i="9"/>
  <c r="I109" i="9"/>
  <c r="G109" i="9"/>
  <c r="J108" i="9"/>
  <c r="I108" i="9"/>
  <c r="G108" i="9"/>
  <c r="J107" i="9"/>
  <c r="I107" i="9"/>
  <c r="G107" i="9"/>
  <c r="J106" i="9"/>
  <c r="I106" i="9"/>
  <c r="G106" i="9"/>
  <c r="J105" i="9"/>
  <c r="I105" i="9"/>
  <c r="G105" i="9"/>
  <c r="J104" i="9"/>
  <c r="I104" i="9"/>
  <c r="G104" i="9"/>
  <c r="J103" i="9"/>
  <c r="I103" i="9"/>
  <c r="G103" i="9"/>
  <c r="J102" i="9"/>
  <c r="I102" i="9"/>
  <c r="G102" i="9"/>
  <c r="G101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J100" i="9"/>
  <c r="I100" i="9"/>
  <c r="G100" i="9"/>
  <c r="J99" i="9"/>
  <c r="I99" i="9"/>
  <c r="G99" i="9"/>
  <c r="J98" i="9"/>
  <c r="I98" i="9"/>
  <c r="G98" i="9"/>
  <c r="P24" i="9"/>
  <c r="L84" i="9"/>
  <c r="P25" i="9"/>
  <c r="L85" i="9"/>
  <c r="P26" i="9"/>
  <c r="L86" i="9"/>
  <c r="P27" i="9"/>
  <c r="L87" i="9"/>
  <c r="P28" i="9"/>
  <c r="L88" i="9"/>
  <c r="P29" i="9"/>
  <c r="L89" i="9"/>
  <c r="P30" i="9"/>
  <c r="L90" i="9"/>
  <c r="P31" i="9"/>
  <c r="L91" i="9"/>
  <c r="P32" i="9"/>
  <c r="L92" i="9"/>
  <c r="P33" i="9"/>
  <c r="L93" i="9"/>
  <c r="P34" i="9"/>
  <c r="L94" i="9"/>
  <c r="P35" i="9"/>
  <c r="L95" i="9"/>
  <c r="P39" i="9"/>
  <c r="L96" i="9"/>
  <c r="L97" i="9"/>
  <c r="K97" i="9"/>
  <c r="J97" i="9"/>
  <c r="I97" i="9"/>
  <c r="G97" i="9"/>
  <c r="K96" i="9"/>
  <c r="J96" i="9"/>
  <c r="I96" i="9"/>
  <c r="G96" i="9"/>
  <c r="K95" i="9"/>
  <c r="J95" i="9"/>
  <c r="I95" i="9"/>
  <c r="G95" i="9"/>
  <c r="K94" i="9"/>
  <c r="J94" i="9"/>
  <c r="I94" i="9"/>
  <c r="G94" i="9"/>
  <c r="K93" i="9"/>
  <c r="J93" i="9"/>
  <c r="I93" i="9"/>
  <c r="G93" i="9"/>
  <c r="K92" i="9"/>
  <c r="J92" i="9"/>
  <c r="I92" i="9"/>
  <c r="G92" i="9"/>
  <c r="K91" i="9"/>
  <c r="J91" i="9"/>
  <c r="I91" i="9"/>
  <c r="G91" i="9"/>
  <c r="K90" i="9"/>
  <c r="J90" i="9"/>
  <c r="I90" i="9"/>
  <c r="G90" i="9"/>
  <c r="K89" i="9"/>
  <c r="J89" i="9"/>
  <c r="I89" i="9"/>
  <c r="G89" i="9"/>
  <c r="K88" i="9"/>
  <c r="J88" i="9"/>
  <c r="I88" i="9"/>
  <c r="G88" i="9"/>
  <c r="K87" i="9"/>
  <c r="J87" i="9"/>
  <c r="I87" i="9"/>
  <c r="G87" i="9"/>
  <c r="K86" i="9"/>
  <c r="J86" i="9"/>
  <c r="I86" i="9"/>
  <c r="G86" i="9"/>
  <c r="K85" i="9"/>
  <c r="J85" i="9"/>
  <c r="I85" i="9"/>
  <c r="G85" i="9"/>
  <c r="K84" i="9"/>
  <c r="J84" i="9"/>
  <c r="I84" i="9"/>
  <c r="G84" i="9"/>
  <c r="G83" i="9"/>
  <c r="L67" i="9"/>
  <c r="L36" i="9"/>
  <c r="L68" i="9"/>
  <c r="L37" i="9"/>
  <c r="L69" i="9"/>
  <c r="L38" i="9"/>
  <c r="L70" i="9"/>
  <c r="L39" i="9"/>
  <c r="L71" i="9"/>
  <c r="L40" i="9"/>
  <c r="L72" i="9"/>
  <c r="L41" i="9"/>
  <c r="L73" i="9"/>
  <c r="L42" i="9"/>
  <c r="L74" i="9"/>
  <c r="L43" i="9"/>
  <c r="L75" i="9"/>
  <c r="L44" i="9"/>
  <c r="L76" i="9"/>
  <c r="L45" i="9"/>
  <c r="L77" i="9"/>
  <c r="L46" i="9"/>
  <c r="L78" i="9"/>
  <c r="L47" i="9"/>
  <c r="L79" i="9"/>
  <c r="L48" i="9"/>
  <c r="L80" i="9"/>
  <c r="L49" i="9"/>
  <c r="L81" i="9"/>
  <c r="L82" i="9"/>
  <c r="K82" i="9"/>
  <c r="G82" i="9"/>
  <c r="K81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81" i="9"/>
  <c r="I81" i="9"/>
  <c r="G81" i="9"/>
  <c r="K80" i="9"/>
  <c r="J80" i="9"/>
  <c r="I80" i="9"/>
  <c r="G80" i="9"/>
  <c r="K79" i="9"/>
  <c r="J79" i="9"/>
  <c r="I79" i="9"/>
  <c r="G79" i="9"/>
  <c r="K78" i="9"/>
  <c r="J78" i="9"/>
  <c r="I78" i="9"/>
  <c r="G78" i="9"/>
  <c r="R41" i="9"/>
  <c r="N66" i="9"/>
  <c r="R42" i="9"/>
  <c r="N67" i="9"/>
  <c r="R43" i="9"/>
  <c r="N68" i="9"/>
  <c r="R44" i="9"/>
  <c r="N69" i="9"/>
  <c r="R45" i="9"/>
  <c r="N70" i="9"/>
  <c r="R46" i="9"/>
  <c r="N71" i="9"/>
  <c r="R47" i="9"/>
  <c r="N72" i="9"/>
  <c r="R48" i="9"/>
  <c r="N73" i="9"/>
  <c r="R49" i="9"/>
  <c r="N74" i="9"/>
  <c r="R50" i="9"/>
  <c r="N75" i="9"/>
  <c r="R51" i="9"/>
  <c r="N76" i="9"/>
  <c r="N77" i="9"/>
  <c r="M77" i="9"/>
  <c r="K77" i="9"/>
  <c r="J77" i="9"/>
  <c r="I77" i="9"/>
  <c r="G77" i="9"/>
  <c r="M76" i="9"/>
  <c r="K76" i="9"/>
  <c r="J76" i="9"/>
  <c r="I76" i="9"/>
  <c r="G76" i="9"/>
  <c r="M75" i="9"/>
  <c r="K75" i="9"/>
  <c r="J75" i="9"/>
  <c r="I75" i="9"/>
  <c r="G75" i="9"/>
  <c r="M74" i="9"/>
  <c r="K74" i="9"/>
  <c r="J74" i="9"/>
  <c r="I74" i="9"/>
  <c r="G74" i="9"/>
  <c r="M73" i="9"/>
  <c r="K73" i="9"/>
  <c r="J73" i="9"/>
  <c r="I73" i="9"/>
  <c r="G73" i="9"/>
  <c r="M72" i="9"/>
  <c r="K72" i="9"/>
  <c r="J72" i="9"/>
  <c r="I72" i="9"/>
  <c r="G72" i="9"/>
  <c r="M71" i="9"/>
  <c r="K71" i="9"/>
  <c r="J71" i="9"/>
  <c r="I71" i="9"/>
  <c r="G71" i="9"/>
  <c r="R24" i="9"/>
  <c r="P56" i="9"/>
  <c r="R25" i="9"/>
  <c r="P57" i="9"/>
  <c r="R26" i="9"/>
  <c r="P58" i="9"/>
  <c r="R27" i="9"/>
  <c r="P59" i="9"/>
  <c r="R28" i="9"/>
  <c r="P60" i="9"/>
  <c r="R29" i="9"/>
  <c r="P61" i="9"/>
  <c r="R30" i="9"/>
  <c r="P62" i="9"/>
  <c r="R31" i="9"/>
  <c r="P63" i="9"/>
  <c r="R32" i="9"/>
  <c r="P64" i="9"/>
  <c r="R33" i="9"/>
  <c r="P65" i="9"/>
  <c r="R34" i="9"/>
  <c r="P66" i="9"/>
  <c r="R35" i="9"/>
  <c r="P67" i="9"/>
  <c r="R36" i="9"/>
  <c r="P68" i="9"/>
  <c r="R37" i="9"/>
  <c r="P69" i="9"/>
  <c r="P70" i="9"/>
  <c r="M70" i="9"/>
  <c r="K70" i="9"/>
  <c r="J70" i="9"/>
  <c r="I70" i="9"/>
  <c r="G70" i="9"/>
  <c r="O69" i="9"/>
  <c r="M69" i="9"/>
  <c r="K69" i="9"/>
  <c r="J69" i="9"/>
  <c r="I69" i="9"/>
  <c r="G69" i="9"/>
  <c r="O68" i="9"/>
  <c r="M68" i="9"/>
  <c r="K68" i="9"/>
  <c r="J68" i="9"/>
  <c r="I68" i="9"/>
  <c r="G68" i="9"/>
  <c r="O67" i="9"/>
  <c r="M67" i="9"/>
  <c r="K67" i="9"/>
  <c r="J67" i="9"/>
  <c r="I67" i="9"/>
  <c r="G67" i="9"/>
  <c r="O66" i="9"/>
  <c r="M66" i="9"/>
  <c r="G66" i="9"/>
  <c r="O65" i="9"/>
  <c r="L24" i="9"/>
  <c r="L56" i="9"/>
  <c r="L25" i="9"/>
  <c r="L57" i="9"/>
  <c r="L26" i="9"/>
  <c r="L58" i="9"/>
  <c r="L27" i="9"/>
  <c r="L59" i="9"/>
  <c r="L28" i="9"/>
  <c r="L60" i="9"/>
  <c r="L29" i="9"/>
  <c r="L61" i="9"/>
  <c r="L30" i="9"/>
  <c r="L62" i="9"/>
  <c r="L31" i="9"/>
  <c r="L63" i="9"/>
  <c r="L32" i="9"/>
  <c r="L64" i="9"/>
  <c r="L65" i="9"/>
  <c r="K65" i="9"/>
  <c r="J24" i="9"/>
  <c r="J56" i="9"/>
  <c r="J25" i="9"/>
  <c r="J57" i="9"/>
  <c r="J26" i="9"/>
  <c r="J58" i="9"/>
  <c r="J27" i="9"/>
  <c r="J59" i="9"/>
  <c r="J28" i="9"/>
  <c r="J60" i="9"/>
  <c r="J29" i="9"/>
  <c r="J61" i="9"/>
  <c r="J30" i="9"/>
  <c r="J62" i="9"/>
  <c r="J31" i="9"/>
  <c r="J63" i="9"/>
  <c r="J32" i="9"/>
  <c r="J64" i="9"/>
  <c r="J65" i="9"/>
  <c r="I65" i="9"/>
  <c r="G65" i="9"/>
  <c r="O64" i="9"/>
  <c r="N61" i="9"/>
  <c r="N62" i="9"/>
  <c r="N63" i="9"/>
  <c r="N64" i="9"/>
  <c r="K64" i="9"/>
  <c r="I64" i="9"/>
  <c r="G64" i="9"/>
  <c r="O63" i="9"/>
  <c r="M63" i="9"/>
  <c r="K63" i="9"/>
  <c r="I63" i="9"/>
  <c r="G63" i="9"/>
  <c r="O62" i="9"/>
  <c r="M62" i="9"/>
  <c r="K62" i="9"/>
  <c r="I62" i="9"/>
  <c r="G62" i="9"/>
  <c r="O61" i="9"/>
  <c r="M61" i="9"/>
  <c r="K61" i="9"/>
  <c r="I61" i="9"/>
  <c r="G61" i="9"/>
  <c r="O60" i="9"/>
  <c r="K60" i="9"/>
  <c r="I60" i="9"/>
  <c r="G60" i="9"/>
  <c r="R59" i="9"/>
  <c r="O59" i="9"/>
  <c r="P36" i="9"/>
  <c r="N56" i="9"/>
  <c r="P37" i="9"/>
  <c r="N57" i="9"/>
  <c r="P38" i="9"/>
  <c r="N58" i="9"/>
  <c r="N59" i="9"/>
  <c r="K59" i="9"/>
  <c r="I59" i="9"/>
  <c r="G59" i="9"/>
  <c r="R58" i="9"/>
  <c r="O58" i="9"/>
  <c r="M58" i="9"/>
  <c r="K58" i="9"/>
  <c r="I58" i="9"/>
  <c r="G58" i="9"/>
  <c r="R57" i="9"/>
  <c r="O57" i="9"/>
  <c r="M57" i="9"/>
  <c r="K57" i="9"/>
  <c r="I57" i="9"/>
  <c r="G57" i="9"/>
  <c r="J18" i="9"/>
  <c r="R56" i="9"/>
  <c r="O56" i="9"/>
  <c r="M56" i="9"/>
  <c r="K56" i="9"/>
  <c r="I56" i="9"/>
  <c r="G56" i="9"/>
  <c r="G55" i="9"/>
  <c r="G54" i="9"/>
  <c r="G53" i="9"/>
  <c r="R52" i="9"/>
  <c r="G52" i="9"/>
  <c r="G51" i="9"/>
  <c r="L50" i="9"/>
  <c r="G50" i="9"/>
  <c r="P45" i="9"/>
  <c r="P46" i="9"/>
  <c r="P47" i="9"/>
  <c r="P48" i="9"/>
  <c r="P49" i="9"/>
  <c r="G49" i="9"/>
  <c r="G48" i="9"/>
  <c r="G47" i="9"/>
  <c r="G46" i="9"/>
  <c r="G45" i="9"/>
  <c r="G44" i="9"/>
  <c r="G43" i="9"/>
  <c r="G42" i="9"/>
  <c r="G41" i="9"/>
  <c r="P40" i="9"/>
  <c r="G40" i="9"/>
  <c r="G39" i="9"/>
  <c r="R38" i="9"/>
  <c r="G38" i="9"/>
  <c r="G37" i="9"/>
  <c r="U36" i="9"/>
  <c r="G36" i="9"/>
  <c r="U35" i="9"/>
  <c r="G35" i="9"/>
  <c r="U34" i="9"/>
  <c r="G34" i="9"/>
  <c r="U33" i="9"/>
  <c r="L33" i="9"/>
  <c r="J33" i="9"/>
  <c r="G33" i="9"/>
  <c r="U32" i="9"/>
  <c r="G32" i="9"/>
  <c r="U31" i="9"/>
  <c r="G31" i="9"/>
  <c r="U30" i="9"/>
  <c r="G30" i="9"/>
  <c r="U29" i="9"/>
  <c r="G29" i="9"/>
  <c r="U28" i="9"/>
  <c r="G28" i="9"/>
  <c r="U27" i="9"/>
  <c r="G27" i="9"/>
  <c r="U26" i="9"/>
  <c r="G26" i="9"/>
  <c r="U25" i="9"/>
  <c r="G25" i="9"/>
  <c r="U24" i="9"/>
  <c r="G24" i="9"/>
  <c r="G23" i="9"/>
  <c r="G22" i="9"/>
  <c r="G21" i="9"/>
  <c r="N20" i="9" a="1"/>
  <c r="N20" i="9"/>
  <c r="G20" i="9"/>
  <c r="N19" i="9" a="1"/>
  <c r="N19" i="9"/>
  <c r="G19" i="9"/>
  <c r="G18" i="9"/>
  <c r="G17" i="9"/>
  <c r="G16" i="9"/>
  <c r="W15" i="9"/>
  <c r="G15" i="9"/>
  <c r="W14" i="9"/>
  <c r="G14" i="9"/>
  <c r="W13" i="9"/>
  <c r="G13" i="9"/>
  <c r="W12" i="9"/>
  <c r="G12" i="9"/>
  <c r="W11" i="9"/>
  <c r="G11" i="9"/>
  <c r="W10" i="9"/>
  <c r="G10" i="9"/>
  <c r="W9" i="9"/>
  <c r="G9" i="9"/>
  <c r="W8" i="9"/>
  <c r="G8" i="9"/>
  <c r="W7" i="9"/>
  <c r="G7" i="9"/>
  <c r="W6" i="9"/>
  <c r="G6" i="9"/>
  <c r="G5" i="9"/>
  <c r="E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N43" i="8"/>
  <c r="N44" i="8"/>
  <c r="N45" i="8"/>
  <c r="N46" i="8"/>
  <c r="N47" i="8"/>
  <c r="N48" i="8"/>
  <c r="N49" i="8"/>
  <c r="N50" i="8"/>
  <c r="N51" i="8"/>
  <c r="N52" i="8"/>
  <c r="N53" i="8"/>
  <c r="J113" i="8"/>
  <c r="I113" i="8"/>
  <c r="G113" i="8"/>
  <c r="J112" i="8"/>
  <c r="I112" i="8"/>
  <c r="G112" i="8"/>
  <c r="J111" i="8"/>
  <c r="I111" i="8"/>
  <c r="G111" i="8"/>
  <c r="J110" i="8"/>
  <c r="I110" i="8"/>
  <c r="G110" i="8"/>
  <c r="J109" i="8"/>
  <c r="I109" i="8"/>
  <c r="G109" i="8"/>
  <c r="J108" i="8"/>
  <c r="I108" i="8"/>
  <c r="G108" i="8"/>
  <c r="J107" i="8"/>
  <c r="I107" i="8"/>
  <c r="G107" i="8"/>
  <c r="J106" i="8"/>
  <c r="I106" i="8"/>
  <c r="G106" i="8"/>
  <c r="J105" i="8"/>
  <c r="I105" i="8"/>
  <c r="G105" i="8"/>
  <c r="J104" i="8"/>
  <c r="I104" i="8"/>
  <c r="G104" i="8"/>
  <c r="J103" i="8"/>
  <c r="I103" i="8"/>
  <c r="G103" i="8"/>
  <c r="J102" i="8"/>
  <c r="I102" i="8"/>
  <c r="G102" i="8"/>
  <c r="G101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J100" i="8"/>
  <c r="I100" i="8"/>
  <c r="G100" i="8"/>
  <c r="J99" i="8"/>
  <c r="I99" i="8"/>
  <c r="G99" i="8"/>
  <c r="J98" i="8"/>
  <c r="I98" i="8"/>
  <c r="G98" i="8"/>
  <c r="P24" i="8"/>
  <c r="L84" i="8"/>
  <c r="P25" i="8"/>
  <c r="L85" i="8"/>
  <c r="P26" i="8"/>
  <c r="L86" i="8"/>
  <c r="P27" i="8"/>
  <c r="L87" i="8"/>
  <c r="P28" i="8"/>
  <c r="L88" i="8"/>
  <c r="P29" i="8"/>
  <c r="L89" i="8"/>
  <c r="P30" i="8"/>
  <c r="L90" i="8"/>
  <c r="P31" i="8"/>
  <c r="L91" i="8"/>
  <c r="P32" i="8"/>
  <c r="L92" i="8"/>
  <c r="P33" i="8"/>
  <c r="L93" i="8"/>
  <c r="P34" i="8"/>
  <c r="L94" i="8"/>
  <c r="P35" i="8"/>
  <c r="L95" i="8"/>
  <c r="P39" i="8"/>
  <c r="L96" i="8"/>
  <c r="L97" i="8"/>
  <c r="K97" i="8"/>
  <c r="J97" i="8"/>
  <c r="I97" i="8"/>
  <c r="G97" i="8"/>
  <c r="K96" i="8"/>
  <c r="J96" i="8"/>
  <c r="I96" i="8"/>
  <c r="G96" i="8"/>
  <c r="K95" i="8"/>
  <c r="J95" i="8"/>
  <c r="I95" i="8"/>
  <c r="G95" i="8"/>
  <c r="K94" i="8"/>
  <c r="J94" i="8"/>
  <c r="I94" i="8"/>
  <c r="G94" i="8"/>
  <c r="K93" i="8"/>
  <c r="J93" i="8"/>
  <c r="I93" i="8"/>
  <c r="G93" i="8"/>
  <c r="K92" i="8"/>
  <c r="J92" i="8"/>
  <c r="I92" i="8"/>
  <c r="G92" i="8"/>
  <c r="K91" i="8"/>
  <c r="J91" i="8"/>
  <c r="I91" i="8"/>
  <c r="G91" i="8"/>
  <c r="K90" i="8"/>
  <c r="J90" i="8"/>
  <c r="I90" i="8"/>
  <c r="G90" i="8"/>
  <c r="K89" i="8"/>
  <c r="J89" i="8"/>
  <c r="I89" i="8"/>
  <c r="G89" i="8"/>
  <c r="K88" i="8"/>
  <c r="J88" i="8"/>
  <c r="I88" i="8"/>
  <c r="G88" i="8"/>
  <c r="K87" i="8"/>
  <c r="J87" i="8"/>
  <c r="I87" i="8"/>
  <c r="G87" i="8"/>
  <c r="K86" i="8"/>
  <c r="J86" i="8"/>
  <c r="I86" i="8"/>
  <c r="G86" i="8"/>
  <c r="K85" i="8"/>
  <c r="J85" i="8"/>
  <c r="I85" i="8"/>
  <c r="G85" i="8"/>
  <c r="K84" i="8"/>
  <c r="J84" i="8"/>
  <c r="I84" i="8"/>
  <c r="G84" i="8"/>
  <c r="G83" i="8"/>
  <c r="L67" i="8"/>
  <c r="L36" i="8"/>
  <c r="L68" i="8"/>
  <c r="L37" i="8"/>
  <c r="L69" i="8"/>
  <c r="L38" i="8"/>
  <c r="L70" i="8"/>
  <c r="L39" i="8"/>
  <c r="L71" i="8"/>
  <c r="L40" i="8"/>
  <c r="L72" i="8"/>
  <c r="L41" i="8"/>
  <c r="L73" i="8"/>
  <c r="L42" i="8"/>
  <c r="L74" i="8"/>
  <c r="L43" i="8"/>
  <c r="L75" i="8"/>
  <c r="L44" i="8"/>
  <c r="L76" i="8"/>
  <c r="L45" i="8"/>
  <c r="L77" i="8"/>
  <c r="L46" i="8"/>
  <c r="L78" i="8"/>
  <c r="L47" i="8"/>
  <c r="L79" i="8"/>
  <c r="L48" i="8"/>
  <c r="L80" i="8"/>
  <c r="L49" i="8"/>
  <c r="L81" i="8"/>
  <c r="L82" i="8"/>
  <c r="K82" i="8"/>
  <c r="G82" i="8"/>
  <c r="K81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81" i="8"/>
  <c r="I81" i="8"/>
  <c r="G81" i="8"/>
  <c r="K80" i="8"/>
  <c r="J80" i="8"/>
  <c r="I80" i="8"/>
  <c r="G80" i="8"/>
  <c r="K79" i="8"/>
  <c r="J79" i="8"/>
  <c r="I79" i="8"/>
  <c r="G79" i="8"/>
  <c r="K78" i="8"/>
  <c r="J78" i="8"/>
  <c r="I78" i="8"/>
  <c r="G78" i="8"/>
  <c r="R41" i="8"/>
  <c r="N66" i="8"/>
  <c r="R42" i="8"/>
  <c r="N67" i="8"/>
  <c r="R43" i="8"/>
  <c r="N68" i="8"/>
  <c r="R44" i="8"/>
  <c r="N69" i="8"/>
  <c r="R45" i="8"/>
  <c r="N70" i="8"/>
  <c r="R46" i="8"/>
  <c r="N71" i="8"/>
  <c r="R47" i="8"/>
  <c r="N72" i="8"/>
  <c r="R48" i="8"/>
  <c r="N73" i="8"/>
  <c r="R49" i="8"/>
  <c r="N74" i="8"/>
  <c r="R50" i="8"/>
  <c r="N75" i="8"/>
  <c r="R51" i="8"/>
  <c r="N76" i="8"/>
  <c r="N77" i="8"/>
  <c r="M77" i="8"/>
  <c r="K77" i="8"/>
  <c r="J77" i="8"/>
  <c r="I77" i="8"/>
  <c r="G77" i="8"/>
  <c r="M76" i="8"/>
  <c r="K76" i="8"/>
  <c r="J76" i="8"/>
  <c r="I76" i="8"/>
  <c r="G76" i="8"/>
  <c r="M75" i="8"/>
  <c r="K75" i="8"/>
  <c r="J75" i="8"/>
  <c r="I75" i="8"/>
  <c r="G75" i="8"/>
  <c r="M74" i="8"/>
  <c r="K74" i="8"/>
  <c r="J74" i="8"/>
  <c r="I74" i="8"/>
  <c r="G74" i="8"/>
  <c r="M73" i="8"/>
  <c r="K73" i="8"/>
  <c r="J73" i="8"/>
  <c r="I73" i="8"/>
  <c r="G73" i="8"/>
  <c r="M72" i="8"/>
  <c r="K72" i="8"/>
  <c r="J72" i="8"/>
  <c r="I72" i="8"/>
  <c r="G72" i="8"/>
  <c r="M71" i="8"/>
  <c r="K71" i="8"/>
  <c r="J71" i="8"/>
  <c r="I71" i="8"/>
  <c r="G71" i="8"/>
  <c r="R24" i="8"/>
  <c r="P56" i="8"/>
  <c r="R25" i="8"/>
  <c r="P57" i="8"/>
  <c r="R26" i="8"/>
  <c r="P58" i="8"/>
  <c r="R27" i="8"/>
  <c r="P59" i="8"/>
  <c r="R28" i="8"/>
  <c r="P60" i="8"/>
  <c r="R29" i="8"/>
  <c r="P61" i="8"/>
  <c r="R30" i="8"/>
  <c r="P62" i="8"/>
  <c r="R31" i="8"/>
  <c r="P63" i="8"/>
  <c r="R32" i="8"/>
  <c r="P64" i="8"/>
  <c r="R33" i="8"/>
  <c r="P65" i="8"/>
  <c r="R34" i="8"/>
  <c r="P66" i="8"/>
  <c r="R35" i="8"/>
  <c r="P67" i="8"/>
  <c r="R36" i="8"/>
  <c r="P68" i="8"/>
  <c r="R37" i="8"/>
  <c r="P69" i="8"/>
  <c r="P70" i="8"/>
  <c r="M70" i="8"/>
  <c r="K70" i="8"/>
  <c r="J70" i="8"/>
  <c r="I70" i="8"/>
  <c r="G70" i="8"/>
  <c r="O69" i="8"/>
  <c r="M69" i="8"/>
  <c r="K69" i="8"/>
  <c r="J69" i="8"/>
  <c r="I69" i="8"/>
  <c r="G69" i="8"/>
  <c r="O68" i="8"/>
  <c r="M68" i="8"/>
  <c r="K68" i="8"/>
  <c r="J68" i="8"/>
  <c r="I68" i="8"/>
  <c r="G68" i="8"/>
  <c r="O67" i="8"/>
  <c r="M67" i="8"/>
  <c r="K67" i="8"/>
  <c r="J67" i="8"/>
  <c r="I67" i="8"/>
  <c r="G67" i="8"/>
  <c r="O66" i="8"/>
  <c r="M66" i="8"/>
  <c r="G66" i="8"/>
  <c r="O65" i="8"/>
  <c r="L24" i="8"/>
  <c r="L56" i="8"/>
  <c r="L25" i="8"/>
  <c r="L57" i="8"/>
  <c r="L26" i="8"/>
  <c r="L58" i="8"/>
  <c r="L27" i="8"/>
  <c r="L59" i="8"/>
  <c r="L28" i="8"/>
  <c r="L60" i="8"/>
  <c r="L29" i="8"/>
  <c r="L61" i="8"/>
  <c r="L30" i="8"/>
  <c r="L62" i="8"/>
  <c r="L31" i="8"/>
  <c r="L63" i="8"/>
  <c r="L32" i="8"/>
  <c r="L64" i="8"/>
  <c r="L65" i="8"/>
  <c r="K65" i="8"/>
  <c r="J24" i="8"/>
  <c r="J56" i="8"/>
  <c r="J25" i="8"/>
  <c r="J57" i="8"/>
  <c r="J26" i="8"/>
  <c r="J58" i="8"/>
  <c r="J27" i="8"/>
  <c r="J59" i="8"/>
  <c r="J28" i="8"/>
  <c r="J60" i="8"/>
  <c r="J29" i="8"/>
  <c r="J61" i="8"/>
  <c r="J30" i="8"/>
  <c r="J62" i="8"/>
  <c r="J31" i="8"/>
  <c r="J63" i="8"/>
  <c r="J32" i="8"/>
  <c r="J64" i="8"/>
  <c r="J65" i="8"/>
  <c r="I65" i="8"/>
  <c r="G65" i="8"/>
  <c r="O64" i="8"/>
  <c r="N61" i="8"/>
  <c r="N62" i="8"/>
  <c r="N63" i="8"/>
  <c r="N64" i="8"/>
  <c r="K64" i="8"/>
  <c r="I64" i="8"/>
  <c r="G64" i="8"/>
  <c r="O63" i="8"/>
  <c r="M63" i="8"/>
  <c r="K63" i="8"/>
  <c r="I63" i="8"/>
  <c r="G63" i="8"/>
  <c r="O62" i="8"/>
  <c r="M62" i="8"/>
  <c r="K62" i="8"/>
  <c r="I62" i="8"/>
  <c r="G62" i="8"/>
  <c r="O61" i="8"/>
  <c r="M61" i="8"/>
  <c r="K61" i="8"/>
  <c r="I61" i="8"/>
  <c r="G61" i="8"/>
  <c r="O60" i="8"/>
  <c r="K60" i="8"/>
  <c r="I60" i="8"/>
  <c r="G60" i="8"/>
  <c r="R59" i="8"/>
  <c r="O59" i="8"/>
  <c r="P36" i="8"/>
  <c r="N56" i="8"/>
  <c r="P37" i="8"/>
  <c r="N57" i="8"/>
  <c r="P38" i="8"/>
  <c r="N58" i="8"/>
  <c r="N59" i="8"/>
  <c r="K59" i="8"/>
  <c r="I59" i="8"/>
  <c r="G59" i="8"/>
  <c r="R58" i="8"/>
  <c r="O58" i="8"/>
  <c r="M58" i="8"/>
  <c r="K58" i="8"/>
  <c r="I58" i="8"/>
  <c r="G58" i="8"/>
  <c r="R57" i="8"/>
  <c r="O57" i="8"/>
  <c r="M57" i="8"/>
  <c r="K57" i="8"/>
  <c r="I57" i="8"/>
  <c r="G57" i="8"/>
  <c r="J18" i="8"/>
  <c r="R56" i="8"/>
  <c r="O56" i="8"/>
  <c r="M56" i="8"/>
  <c r="K56" i="8"/>
  <c r="I56" i="8"/>
  <c r="G56" i="8"/>
  <c r="G55" i="8"/>
  <c r="G54" i="8"/>
  <c r="G53" i="8"/>
  <c r="R52" i="8"/>
  <c r="G52" i="8"/>
  <c r="G51" i="8"/>
  <c r="L50" i="8"/>
  <c r="G50" i="8"/>
  <c r="P45" i="8"/>
  <c r="P46" i="8"/>
  <c r="P47" i="8"/>
  <c r="P48" i="8"/>
  <c r="P49" i="8"/>
  <c r="G49" i="8"/>
  <c r="G48" i="8"/>
  <c r="G47" i="8"/>
  <c r="G46" i="8"/>
  <c r="G45" i="8"/>
  <c r="G44" i="8"/>
  <c r="G43" i="8"/>
  <c r="G42" i="8"/>
  <c r="G41" i="8"/>
  <c r="P40" i="8"/>
  <c r="G40" i="8"/>
  <c r="G39" i="8"/>
  <c r="R38" i="8"/>
  <c r="G38" i="8"/>
  <c r="G37" i="8"/>
  <c r="U36" i="8"/>
  <c r="G36" i="8"/>
  <c r="U35" i="8"/>
  <c r="G35" i="8"/>
  <c r="U34" i="8"/>
  <c r="G34" i="8"/>
  <c r="U33" i="8"/>
  <c r="L33" i="8"/>
  <c r="J33" i="8"/>
  <c r="G33" i="8"/>
  <c r="U32" i="8"/>
  <c r="G32" i="8"/>
  <c r="U31" i="8"/>
  <c r="G31" i="8"/>
  <c r="U30" i="8"/>
  <c r="G30" i="8"/>
  <c r="U29" i="8"/>
  <c r="G29" i="8"/>
  <c r="U28" i="8"/>
  <c r="G28" i="8"/>
  <c r="U27" i="8"/>
  <c r="G27" i="8"/>
  <c r="U26" i="8"/>
  <c r="G26" i="8"/>
  <c r="U25" i="8"/>
  <c r="G25" i="8"/>
  <c r="U24" i="8"/>
  <c r="G24" i="8"/>
  <c r="G23" i="8"/>
  <c r="G22" i="8"/>
  <c r="G21" i="8"/>
  <c r="N20" i="8" a="1"/>
  <c r="N20" i="8"/>
  <c r="G20" i="8"/>
  <c r="N19" i="8" a="1"/>
  <c r="N19" i="8"/>
  <c r="G19" i="8"/>
  <c r="G18" i="8"/>
  <c r="G17" i="8"/>
  <c r="G16" i="8"/>
  <c r="W15" i="8"/>
  <c r="G15" i="8"/>
  <c r="W14" i="8"/>
  <c r="G14" i="8"/>
  <c r="W13" i="8"/>
  <c r="G13" i="8"/>
  <c r="W12" i="8"/>
  <c r="G12" i="8"/>
  <c r="W11" i="8"/>
  <c r="G11" i="8"/>
  <c r="W10" i="8"/>
  <c r="G10" i="8"/>
  <c r="W9" i="8"/>
  <c r="G9" i="8"/>
  <c r="W8" i="8"/>
  <c r="G8" i="8"/>
  <c r="W7" i="8"/>
  <c r="G7" i="8"/>
  <c r="W6" i="8"/>
  <c r="G6" i="8"/>
  <c r="G5" i="8"/>
  <c r="E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N43" i="7"/>
  <c r="N44" i="7"/>
  <c r="N45" i="7"/>
  <c r="N46" i="7"/>
  <c r="N47" i="7"/>
  <c r="N48" i="7"/>
  <c r="N49" i="7"/>
  <c r="N50" i="7"/>
  <c r="N51" i="7"/>
  <c r="N52" i="7"/>
  <c r="N53" i="7"/>
  <c r="J113" i="7"/>
  <c r="I113" i="7"/>
  <c r="G113" i="7"/>
  <c r="J112" i="7"/>
  <c r="I112" i="7"/>
  <c r="G112" i="7"/>
  <c r="J111" i="7"/>
  <c r="I111" i="7"/>
  <c r="G111" i="7"/>
  <c r="J110" i="7"/>
  <c r="I110" i="7"/>
  <c r="G110" i="7"/>
  <c r="J109" i="7"/>
  <c r="I109" i="7"/>
  <c r="G109" i="7"/>
  <c r="J108" i="7"/>
  <c r="I108" i="7"/>
  <c r="G108" i="7"/>
  <c r="J107" i="7"/>
  <c r="I107" i="7"/>
  <c r="G107" i="7"/>
  <c r="J106" i="7"/>
  <c r="I106" i="7"/>
  <c r="G106" i="7"/>
  <c r="J105" i="7"/>
  <c r="I105" i="7"/>
  <c r="G105" i="7"/>
  <c r="J104" i="7"/>
  <c r="I104" i="7"/>
  <c r="G104" i="7"/>
  <c r="J103" i="7"/>
  <c r="I103" i="7"/>
  <c r="G103" i="7"/>
  <c r="J102" i="7"/>
  <c r="I102" i="7"/>
  <c r="G102" i="7"/>
  <c r="G101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J100" i="7"/>
  <c r="I100" i="7"/>
  <c r="G100" i="7"/>
  <c r="J99" i="7"/>
  <c r="I99" i="7"/>
  <c r="G99" i="7"/>
  <c r="J98" i="7"/>
  <c r="I98" i="7"/>
  <c r="G98" i="7"/>
  <c r="P24" i="7"/>
  <c r="L84" i="7"/>
  <c r="P25" i="7"/>
  <c r="L85" i="7"/>
  <c r="P26" i="7"/>
  <c r="L86" i="7"/>
  <c r="P27" i="7"/>
  <c r="L87" i="7"/>
  <c r="P28" i="7"/>
  <c r="L88" i="7"/>
  <c r="P29" i="7"/>
  <c r="L89" i="7"/>
  <c r="P30" i="7"/>
  <c r="L90" i="7"/>
  <c r="P31" i="7"/>
  <c r="L91" i="7"/>
  <c r="P32" i="7"/>
  <c r="L92" i="7"/>
  <c r="P33" i="7"/>
  <c r="L93" i="7"/>
  <c r="P34" i="7"/>
  <c r="L94" i="7"/>
  <c r="P35" i="7"/>
  <c r="L95" i="7"/>
  <c r="P39" i="7"/>
  <c r="L96" i="7"/>
  <c r="L97" i="7"/>
  <c r="K97" i="7"/>
  <c r="J97" i="7"/>
  <c r="I97" i="7"/>
  <c r="G97" i="7"/>
  <c r="K96" i="7"/>
  <c r="J96" i="7"/>
  <c r="I96" i="7"/>
  <c r="G96" i="7"/>
  <c r="K95" i="7"/>
  <c r="J95" i="7"/>
  <c r="I95" i="7"/>
  <c r="G95" i="7"/>
  <c r="K94" i="7"/>
  <c r="J94" i="7"/>
  <c r="I94" i="7"/>
  <c r="G94" i="7"/>
  <c r="K93" i="7"/>
  <c r="J93" i="7"/>
  <c r="I93" i="7"/>
  <c r="G93" i="7"/>
  <c r="K92" i="7"/>
  <c r="J92" i="7"/>
  <c r="I92" i="7"/>
  <c r="G92" i="7"/>
  <c r="K91" i="7"/>
  <c r="J91" i="7"/>
  <c r="I91" i="7"/>
  <c r="G91" i="7"/>
  <c r="K90" i="7"/>
  <c r="J90" i="7"/>
  <c r="I90" i="7"/>
  <c r="G90" i="7"/>
  <c r="K89" i="7"/>
  <c r="J89" i="7"/>
  <c r="I89" i="7"/>
  <c r="G89" i="7"/>
  <c r="K88" i="7"/>
  <c r="J88" i="7"/>
  <c r="I88" i="7"/>
  <c r="G88" i="7"/>
  <c r="K87" i="7"/>
  <c r="J87" i="7"/>
  <c r="I87" i="7"/>
  <c r="G87" i="7"/>
  <c r="K86" i="7"/>
  <c r="J86" i="7"/>
  <c r="I86" i="7"/>
  <c r="G86" i="7"/>
  <c r="K85" i="7"/>
  <c r="J85" i="7"/>
  <c r="I85" i="7"/>
  <c r="G85" i="7"/>
  <c r="K84" i="7"/>
  <c r="J84" i="7"/>
  <c r="I84" i="7"/>
  <c r="G84" i="7"/>
  <c r="G83" i="7"/>
  <c r="L67" i="7"/>
  <c r="L36" i="7"/>
  <c r="L68" i="7"/>
  <c r="L37" i="7"/>
  <c r="L69" i="7"/>
  <c r="L38" i="7"/>
  <c r="L70" i="7"/>
  <c r="L39" i="7"/>
  <c r="L71" i="7"/>
  <c r="L40" i="7"/>
  <c r="L72" i="7"/>
  <c r="L41" i="7"/>
  <c r="L73" i="7"/>
  <c r="L42" i="7"/>
  <c r="L74" i="7"/>
  <c r="L43" i="7"/>
  <c r="L75" i="7"/>
  <c r="L44" i="7"/>
  <c r="L76" i="7"/>
  <c r="L45" i="7"/>
  <c r="L77" i="7"/>
  <c r="L46" i="7"/>
  <c r="L78" i="7"/>
  <c r="L47" i="7"/>
  <c r="L79" i="7"/>
  <c r="L48" i="7"/>
  <c r="L80" i="7"/>
  <c r="L49" i="7"/>
  <c r="L81" i="7"/>
  <c r="L82" i="7"/>
  <c r="K82" i="7"/>
  <c r="G82" i="7"/>
  <c r="K81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81" i="7"/>
  <c r="I81" i="7"/>
  <c r="G81" i="7"/>
  <c r="K80" i="7"/>
  <c r="J80" i="7"/>
  <c r="I80" i="7"/>
  <c r="G80" i="7"/>
  <c r="K79" i="7"/>
  <c r="J79" i="7"/>
  <c r="I79" i="7"/>
  <c r="G79" i="7"/>
  <c r="K78" i="7"/>
  <c r="J78" i="7"/>
  <c r="I78" i="7"/>
  <c r="G78" i="7"/>
  <c r="R41" i="7"/>
  <c r="N66" i="7"/>
  <c r="R42" i="7"/>
  <c r="N67" i="7"/>
  <c r="R43" i="7"/>
  <c r="N68" i="7"/>
  <c r="R44" i="7"/>
  <c r="N69" i="7"/>
  <c r="R45" i="7"/>
  <c r="N70" i="7"/>
  <c r="R46" i="7"/>
  <c r="N71" i="7"/>
  <c r="R47" i="7"/>
  <c r="N72" i="7"/>
  <c r="R48" i="7"/>
  <c r="N73" i="7"/>
  <c r="R49" i="7"/>
  <c r="N74" i="7"/>
  <c r="R50" i="7"/>
  <c r="N75" i="7"/>
  <c r="R51" i="7"/>
  <c r="N76" i="7"/>
  <c r="N77" i="7"/>
  <c r="M77" i="7"/>
  <c r="K77" i="7"/>
  <c r="J77" i="7"/>
  <c r="I77" i="7"/>
  <c r="G77" i="7"/>
  <c r="M76" i="7"/>
  <c r="K76" i="7"/>
  <c r="J76" i="7"/>
  <c r="I76" i="7"/>
  <c r="G76" i="7"/>
  <c r="M75" i="7"/>
  <c r="K75" i="7"/>
  <c r="J75" i="7"/>
  <c r="I75" i="7"/>
  <c r="G75" i="7"/>
  <c r="M74" i="7"/>
  <c r="K74" i="7"/>
  <c r="J74" i="7"/>
  <c r="I74" i="7"/>
  <c r="G74" i="7"/>
  <c r="M73" i="7"/>
  <c r="K73" i="7"/>
  <c r="J73" i="7"/>
  <c r="I73" i="7"/>
  <c r="G73" i="7"/>
  <c r="M72" i="7"/>
  <c r="K72" i="7"/>
  <c r="J72" i="7"/>
  <c r="I72" i="7"/>
  <c r="G72" i="7"/>
  <c r="M71" i="7"/>
  <c r="K71" i="7"/>
  <c r="J71" i="7"/>
  <c r="I71" i="7"/>
  <c r="G71" i="7"/>
  <c r="R24" i="7"/>
  <c r="P56" i="7"/>
  <c r="R25" i="7"/>
  <c r="P57" i="7"/>
  <c r="R26" i="7"/>
  <c r="P58" i="7"/>
  <c r="R27" i="7"/>
  <c r="P59" i="7"/>
  <c r="R28" i="7"/>
  <c r="P60" i="7"/>
  <c r="R29" i="7"/>
  <c r="P61" i="7"/>
  <c r="R30" i="7"/>
  <c r="P62" i="7"/>
  <c r="R31" i="7"/>
  <c r="P63" i="7"/>
  <c r="R32" i="7"/>
  <c r="P64" i="7"/>
  <c r="R33" i="7"/>
  <c r="P65" i="7"/>
  <c r="R34" i="7"/>
  <c r="P66" i="7"/>
  <c r="R35" i="7"/>
  <c r="P67" i="7"/>
  <c r="R36" i="7"/>
  <c r="P68" i="7"/>
  <c r="R37" i="7"/>
  <c r="P69" i="7"/>
  <c r="P70" i="7"/>
  <c r="M70" i="7"/>
  <c r="K70" i="7"/>
  <c r="J70" i="7"/>
  <c r="I70" i="7"/>
  <c r="G70" i="7"/>
  <c r="O69" i="7"/>
  <c r="M69" i="7"/>
  <c r="K69" i="7"/>
  <c r="J69" i="7"/>
  <c r="I69" i="7"/>
  <c r="G69" i="7"/>
  <c r="O68" i="7"/>
  <c r="M68" i="7"/>
  <c r="K68" i="7"/>
  <c r="J68" i="7"/>
  <c r="I68" i="7"/>
  <c r="G68" i="7"/>
  <c r="O67" i="7"/>
  <c r="M67" i="7"/>
  <c r="K67" i="7"/>
  <c r="J67" i="7"/>
  <c r="I67" i="7"/>
  <c r="G67" i="7"/>
  <c r="O66" i="7"/>
  <c r="M66" i="7"/>
  <c r="G66" i="7"/>
  <c r="O65" i="7"/>
  <c r="L24" i="7"/>
  <c r="L56" i="7"/>
  <c r="L25" i="7"/>
  <c r="L57" i="7"/>
  <c r="L26" i="7"/>
  <c r="L58" i="7"/>
  <c r="L27" i="7"/>
  <c r="L59" i="7"/>
  <c r="L28" i="7"/>
  <c r="L60" i="7"/>
  <c r="L29" i="7"/>
  <c r="L61" i="7"/>
  <c r="L30" i="7"/>
  <c r="L62" i="7"/>
  <c r="L31" i="7"/>
  <c r="L63" i="7"/>
  <c r="L32" i="7"/>
  <c r="L64" i="7"/>
  <c r="L65" i="7"/>
  <c r="K65" i="7"/>
  <c r="J24" i="7"/>
  <c r="J56" i="7"/>
  <c r="J25" i="7"/>
  <c r="J57" i="7"/>
  <c r="J26" i="7"/>
  <c r="J58" i="7"/>
  <c r="J27" i="7"/>
  <c r="J59" i="7"/>
  <c r="J28" i="7"/>
  <c r="J60" i="7"/>
  <c r="J29" i="7"/>
  <c r="J61" i="7"/>
  <c r="J30" i="7"/>
  <c r="J62" i="7"/>
  <c r="J31" i="7"/>
  <c r="J63" i="7"/>
  <c r="J32" i="7"/>
  <c r="J64" i="7"/>
  <c r="J65" i="7"/>
  <c r="I65" i="7"/>
  <c r="G65" i="7"/>
  <c r="O64" i="7"/>
  <c r="N61" i="7"/>
  <c r="N62" i="7"/>
  <c r="N63" i="7"/>
  <c r="N64" i="7"/>
  <c r="K64" i="7"/>
  <c r="I64" i="7"/>
  <c r="G64" i="7"/>
  <c r="O63" i="7"/>
  <c r="M63" i="7"/>
  <c r="K63" i="7"/>
  <c r="I63" i="7"/>
  <c r="G63" i="7"/>
  <c r="O62" i="7"/>
  <c r="M62" i="7"/>
  <c r="K62" i="7"/>
  <c r="I62" i="7"/>
  <c r="G62" i="7"/>
  <c r="O61" i="7"/>
  <c r="M61" i="7"/>
  <c r="K61" i="7"/>
  <c r="I61" i="7"/>
  <c r="G61" i="7"/>
  <c r="O60" i="7"/>
  <c r="K60" i="7"/>
  <c r="I60" i="7"/>
  <c r="G60" i="7"/>
  <c r="R59" i="7"/>
  <c r="O59" i="7"/>
  <c r="P36" i="7"/>
  <c r="N56" i="7"/>
  <c r="P37" i="7"/>
  <c r="N57" i="7"/>
  <c r="P38" i="7"/>
  <c r="N58" i="7"/>
  <c r="N59" i="7"/>
  <c r="K59" i="7"/>
  <c r="I59" i="7"/>
  <c r="G59" i="7"/>
  <c r="R58" i="7"/>
  <c r="O58" i="7"/>
  <c r="M58" i="7"/>
  <c r="K58" i="7"/>
  <c r="I58" i="7"/>
  <c r="G58" i="7"/>
  <c r="R57" i="7"/>
  <c r="O57" i="7"/>
  <c r="M57" i="7"/>
  <c r="K57" i="7"/>
  <c r="I57" i="7"/>
  <c r="G57" i="7"/>
  <c r="J18" i="7"/>
  <c r="R56" i="7"/>
  <c r="O56" i="7"/>
  <c r="M56" i="7"/>
  <c r="K56" i="7"/>
  <c r="I56" i="7"/>
  <c r="G56" i="7"/>
  <c r="G55" i="7"/>
  <c r="G54" i="7"/>
  <c r="G53" i="7"/>
  <c r="R52" i="7"/>
  <c r="G52" i="7"/>
  <c r="G51" i="7"/>
  <c r="L50" i="7"/>
  <c r="G50" i="7"/>
  <c r="P45" i="7"/>
  <c r="P46" i="7"/>
  <c r="P47" i="7"/>
  <c r="P48" i="7"/>
  <c r="P49" i="7"/>
  <c r="G49" i="7"/>
  <c r="G48" i="7"/>
  <c r="G47" i="7"/>
  <c r="G46" i="7"/>
  <c r="G45" i="7"/>
  <c r="G44" i="7"/>
  <c r="G43" i="7"/>
  <c r="G42" i="7"/>
  <c r="G41" i="7"/>
  <c r="P40" i="7"/>
  <c r="G40" i="7"/>
  <c r="G39" i="7"/>
  <c r="R38" i="7"/>
  <c r="G38" i="7"/>
  <c r="G37" i="7"/>
  <c r="U36" i="7"/>
  <c r="G36" i="7"/>
  <c r="U35" i="7"/>
  <c r="G35" i="7"/>
  <c r="U34" i="7"/>
  <c r="G34" i="7"/>
  <c r="U33" i="7"/>
  <c r="L33" i="7"/>
  <c r="J33" i="7"/>
  <c r="G33" i="7"/>
  <c r="U32" i="7"/>
  <c r="G32" i="7"/>
  <c r="U31" i="7"/>
  <c r="G31" i="7"/>
  <c r="U30" i="7"/>
  <c r="G30" i="7"/>
  <c r="U29" i="7"/>
  <c r="G29" i="7"/>
  <c r="U28" i="7"/>
  <c r="G28" i="7"/>
  <c r="U27" i="7"/>
  <c r="G27" i="7"/>
  <c r="U26" i="7"/>
  <c r="G26" i="7"/>
  <c r="U25" i="7"/>
  <c r="G25" i="7"/>
  <c r="U24" i="7"/>
  <c r="G24" i="7"/>
  <c r="G23" i="7"/>
  <c r="G22" i="7"/>
  <c r="G21" i="7"/>
  <c r="N20" i="7" a="1"/>
  <c r="N20" i="7"/>
  <c r="G20" i="7"/>
  <c r="N19" i="7" a="1"/>
  <c r="N19" i="7"/>
  <c r="G19" i="7"/>
  <c r="G18" i="7"/>
  <c r="G17" i="7"/>
  <c r="G16" i="7"/>
  <c r="W15" i="7"/>
  <c r="G15" i="7"/>
  <c r="W14" i="7"/>
  <c r="G14" i="7"/>
  <c r="W13" i="7"/>
  <c r="G13" i="7"/>
  <c r="W12" i="7"/>
  <c r="G12" i="7"/>
  <c r="W11" i="7"/>
  <c r="G11" i="7"/>
  <c r="W10" i="7"/>
  <c r="G10" i="7"/>
  <c r="W9" i="7"/>
  <c r="G9" i="7"/>
  <c r="W8" i="7"/>
  <c r="G8" i="7"/>
  <c r="W7" i="7"/>
  <c r="G7" i="7"/>
  <c r="W6" i="7"/>
  <c r="G6" i="7"/>
  <c r="G5" i="7"/>
  <c r="E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N43" i="6"/>
  <c r="N44" i="6"/>
  <c r="N45" i="6"/>
  <c r="N46" i="6"/>
  <c r="N47" i="6"/>
  <c r="N48" i="6"/>
  <c r="N49" i="6"/>
  <c r="N50" i="6"/>
  <c r="N51" i="6"/>
  <c r="N52" i="6"/>
  <c r="N53" i="6"/>
  <c r="J113" i="6"/>
  <c r="I113" i="6"/>
  <c r="G113" i="6"/>
  <c r="J112" i="6"/>
  <c r="I112" i="6"/>
  <c r="G112" i="6"/>
  <c r="J111" i="6"/>
  <c r="I111" i="6"/>
  <c r="G111" i="6"/>
  <c r="J110" i="6"/>
  <c r="I110" i="6"/>
  <c r="G110" i="6"/>
  <c r="J109" i="6"/>
  <c r="I109" i="6"/>
  <c r="G109" i="6"/>
  <c r="J108" i="6"/>
  <c r="I108" i="6"/>
  <c r="G108" i="6"/>
  <c r="J107" i="6"/>
  <c r="I107" i="6"/>
  <c r="G107" i="6"/>
  <c r="J106" i="6"/>
  <c r="I106" i="6"/>
  <c r="G106" i="6"/>
  <c r="J105" i="6"/>
  <c r="I105" i="6"/>
  <c r="G105" i="6"/>
  <c r="J104" i="6"/>
  <c r="I104" i="6"/>
  <c r="G104" i="6"/>
  <c r="J103" i="6"/>
  <c r="I103" i="6"/>
  <c r="G103" i="6"/>
  <c r="J102" i="6"/>
  <c r="I102" i="6"/>
  <c r="G102" i="6"/>
  <c r="G101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J100" i="6"/>
  <c r="I100" i="6"/>
  <c r="G100" i="6"/>
  <c r="J99" i="6"/>
  <c r="I99" i="6"/>
  <c r="G99" i="6"/>
  <c r="J98" i="6"/>
  <c r="I98" i="6"/>
  <c r="G98" i="6"/>
  <c r="P24" i="6"/>
  <c r="L84" i="6"/>
  <c r="P25" i="6"/>
  <c r="L85" i="6"/>
  <c r="P26" i="6"/>
  <c r="L86" i="6"/>
  <c r="P27" i="6"/>
  <c r="L87" i="6"/>
  <c r="P28" i="6"/>
  <c r="L88" i="6"/>
  <c r="P29" i="6"/>
  <c r="L89" i="6"/>
  <c r="P30" i="6"/>
  <c r="L90" i="6"/>
  <c r="P31" i="6"/>
  <c r="L91" i="6"/>
  <c r="P32" i="6"/>
  <c r="L92" i="6"/>
  <c r="P33" i="6"/>
  <c r="L93" i="6"/>
  <c r="P34" i="6"/>
  <c r="L94" i="6"/>
  <c r="P35" i="6"/>
  <c r="L95" i="6"/>
  <c r="P39" i="6"/>
  <c r="L96" i="6"/>
  <c r="L97" i="6"/>
  <c r="K97" i="6"/>
  <c r="J97" i="6"/>
  <c r="I97" i="6"/>
  <c r="G97" i="6"/>
  <c r="K96" i="6"/>
  <c r="J96" i="6"/>
  <c r="I96" i="6"/>
  <c r="G96" i="6"/>
  <c r="K95" i="6"/>
  <c r="J95" i="6"/>
  <c r="I95" i="6"/>
  <c r="G95" i="6"/>
  <c r="K94" i="6"/>
  <c r="J94" i="6"/>
  <c r="I94" i="6"/>
  <c r="G94" i="6"/>
  <c r="K93" i="6"/>
  <c r="J93" i="6"/>
  <c r="I93" i="6"/>
  <c r="G93" i="6"/>
  <c r="K92" i="6"/>
  <c r="J92" i="6"/>
  <c r="I92" i="6"/>
  <c r="G92" i="6"/>
  <c r="K91" i="6"/>
  <c r="J91" i="6"/>
  <c r="I91" i="6"/>
  <c r="G91" i="6"/>
  <c r="K90" i="6"/>
  <c r="J90" i="6"/>
  <c r="I90" i="6"/>
  <c r="G90" i="6"/>
  <c r="K89" i="6"/>
  <c r="J89" i="6"/>
  <c r="I89" i="6"/>
  <c r="G89" i="6"/>
  <c r="K88" i="6"/>
  <c r="J88" i="6"/>
  <c r="I88" i="6"/>
  <c r="G88" i="6"/>
  <c r="K87" i="6"/>
  <c r="J87" i="6"/>
  <c r="I87" i="6"/>
  <c r="G87" i="6"/>
  <c r="K86" i="6"/>
  <c r="J86" i="6"/>
  <c r="I86" i="6"/>
  <c r="G86" i="6"/>
  <c r="K85" i="6"/>
  <c r="J85" i="6"/>
  <c r="I85" i="6"/>
  <c r="G85" i="6"/>
  <c r="K84" i="6"/>
  <c r="J84" i="6"/>
  <c r="I84" i="6"/>
  <c r="G84" i="6"/>
  <c r="G83" i="6"/>
  <c r="L67" i="6"/>
  <c r="L36" i="6"/>
  <c r="L68" i="6"/>
  <c r="L37" i="6"/>
  <c r="L69" i="6"/>
  <c r="L38" i="6"/>
  <c r="L70" i="6"/>
  <c r="L39" i="6"/>
  <c r="L71" i="6"/>
  <c r="L40" i="6"/>
  <c r="L72" i="6"/>
  <c r="L41" i="6"/>
  <c r="L73" i="6"/>
  <c r="L42" i="6"/>
  <c r="L74" i="6"/>
  <c r="L43" i="6"/>
  <c r="L75" i="6"/>
  <c r="L44" i="6"/>
  <c r="L76" i="6"/>
  <c r="L45" i="6"/>
  <c r="L77" i="6"/>
  <c r="L46" i="6"/>
  <c r="L78" i="6"/>
  <c r="L47" i="6"/>
  <c r="L79" i="6"/>
  <c r="L48" i="6"/>
  <c r="L80" i="6"/>
  <c r="L49" i="6"/>
  <c r="L81" i="6"/>
  <c r="L82" i="6"/>
  <c r="K82" i="6"/>
  <c r="G82" i="6"/>
  <c r="K81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81" i="6"/>
  <c r="I81" i="6"/>
  <c r="G81" i="6"/>
  <c r="K80" i="6"/>
  <c r="J80" i="6"/>
  <c r="I80" i="6"/>
  <c r="G80" i="6"/>
  <c r="K79" i="6"/>
  <c r="J79" i="6"/>
  <c r="I79" i="6"/>
  <c r="G79" i="6"/>
  <c r="K78" i="6"/>
  <c r="J78" i="6"/>
  <c r="I78" i="6"/>
  <c r="G78" i="6"/>
  <c r="R41" i="6"/>
  <c r="N66" i="6"/>
  <c r="R42" i="6"/>
  <c r="N67" i="6"/>
  <c r="R43" i="6"/>
  <c r="N68" i="6"/>
  <c r="R44" i="6"/>
  <c r="N69" i="6"/>
  <c r="R45" i="6"/>
  <c r="N70" i="6"/>
  <c r="R46" i="6"/>
  <c r="N71" i="6"/>
  <c r="R47" i="6"/>
  <c r="N72" i="6"/>
  <c r="R48" i="6"/>
  <c r="N73" i="6"/>
  <c r="R49" i="6"/>
  <c r="N74" i="6"/>
  <c r="R50" i="6"/>
  <c r="N75" i="6"/>
  <c r="R51" i="6"/>
  <c r="N76" i="6"/>
  <c r="N77" i="6"/>
  <c r="M77" i="6"/>
  <c r="K77" i="6"/>
  <c r="J77" i="6"/>
  <c r="I77" i="6"/>
  <c r="G77" i="6"/>
  <c r="M76" i="6"/>
  <c r="K76" i="6"/>
  <c r="J76" i="6"/>
  <c r="I76" i="6"/>
  <c r="G76" i="6"/>
  <c r="M75" i="6"/>
  <c r="K75" i="6"/>
  <c r="J75" i="6"/>
  <c r="I75" i="6"/>
  <c r="G75" i="6"/>
  <c r="M74" i="6"/>
  <c r="K74" i="6"/>
  <c r="J74" i="6"/>
  <c r="I74" i="6"/>
  <c r="G74" i="6"/>
  <c r="M73" i="6"/>
  <c r="K73" i="6"/>
  <c r="J73" i="6"/>
  <c r="I73" i="6"/>
  <c r="G73" i="6"/>
  <c r="M72" i="6"/>
  <c r="K72" i="6"/>
  <c r="J72" i="6"/>
  <c r="I72" i="6"/>
  <c r="G72" i="6"/>
  <c r="M71" i="6"/>
  <c r="K71" i="6"/>
  <c r="J71" i="6"/>
  <c r="I71" i="6"/>
  <c r="G71" i="6"/>
  <c r="R24" i="6"/>
  <c r="P56" i="6"/>
  <c r="R25" i="6"/>
  <c r="P57" i="6"/>
  <c r="R26" i="6"/>
  <c r="P58" i="6"/>
  <c r="R27" i="6"/>
  <c r="P59" i="6"/>
  <c r="R28" i="6"/>
  <c r="P60" i="6"/>
  <c r="R29" i="6"/>
  <c r="P61" i="6"/>
  <c r="R30" i="6"/>
  <c r="P62" i="6"/>
  <c r="R31" i="6"/>
  <c r="P63" i="6"/>
  <c r="R32" i="6"/>
  <c r="P64" i="6"/>
  <c r="R33" i="6"/>
  <c r="P65" i="6"/>
  <c r="R34" i="6"/>
  <c r="P66" i="6"/>
  <c r="R35" i="6"/>
  <c r="P67" i="6"/>
  <c r="R36" i="6"/>
  <c r="P68" i="6"/>
  <c r="R37" i="6"/>
  <c r="P69" i="6"/>
  <c r="P70" i="6"/>
  <c r="M70" i="6"/>
  <c r="K70" i="6"/>
  <c r="J70" i="6"/>
  <c r="I70" i="6"/>
  <c r="G70" i="6"/>
  <c r="O69" i="6"/>
  <c r="M69" i="6"/>
  <c r="K69" i="6"/>
  <c r="J69" i="6"/>
  <c r="I69" i="6"/>
  <c r="G69" i="6"/>
  <c r="O68" i="6"/>
  <c r="M68" i="6"/>
  <c r="K68" i="6"/>
  <c r="J68" i="6"/>
  <c r="I68" i="6"/>
  <c r="G68" i="6"/>
  <c r="O67" i="6"/>
  <c r="M67" i="6"/>
  <c r="K67" i="6"/>
  <c r="J67" i="6"/>
  <c r="I67" i="6"/>
  <c r="G67" i="6"/>
  <c r="O66" i="6"/>
  <c r="M66" i="6"/>
  <c r="G66" i="6"/>
  <c r="O65" i="6"/>
  <c r="L24" i="6"/>
  <c r="L56" i="6"/>
  <c r="L25" i="6"/>
  <c r="L57" i="6"/>
  <c r="L26" i="6"/>
  <c r="L58" i="6"/>
  <c r="L27" i="6"/>
  <c r="L59" i="6"/>
  <c r="L28" i="6"/>
  <c r="L60" i="6"/>
  <c r="L29" i="6"/>
  <c r="L61" i="6"/>
  <c r="L30" i="6"/>
  <c r="L62" i="6"/>
  <c r="L31" i="6"/>
  <c r="L63" i="6"/>
  <c r="L32" i="6"/>
  <c r="L64" i="6"/>
  <c r="L65" i="6"/>
  <c r="K65" i="6"/>
  <c r="J24" i="6"/>
  <c r="J56" i="6"/>
  <c r="J25" i="6"/>
  <c r="J57" i="6"/>
  <c r="J26" i="6"/>
  <c r="J58" i="6"/>
  <c r="J27" i="6"/>
  <c r="J59" i="6"/>
  <c r="J28" i="6"/>
  <c r="J60" i="6"/>
  <c r="J29" i="6"/>
  <c r="J61" i="6"/>
  <c r="J30" i="6"/>
  <c r="J62" i="6"/>
  <c r="J31" i="6"/>
  <c r="J63" i="6"/>
  <c r="J32" i="6"/>
  <c r="J64" i="6"/>
  <c r="J65" i="6"/>
  <c r="I65" i="6"/>
  <c r="G65" i="6"/>
  <c r="O64" i="6"/>
  <c r="N61" i="6"/>
  <c r="N62" i="6"/>
  <c r="N63" i="6"/>
  <c r="N64" i="6"/>
  <c r="K64" i="6"/>
  <c r="I64" i="6"/>
  <c r="G64" i="6"/>
  <c r="O63" i="6"/>
  <c r="M63" i="6"/>
  <c r="K63" i="6"/>
  <c r="I63" i="6"/>
  <c r="G63" i="6"/>
  <c r="O62" i="6"/>
  <c r="M62" i="6"/>
  <c r="K62" i="6"/>
  <c r="I62" i="6"/>
  <c r="G62" i="6"/>
  <c r="O61" i="6"/>
  <c r="M61" i="6"/>
  <c r="K61" i="6"/>
  <c r="I61" i="6"/>
  <c r="G61" i="6"/>
  <c r="O60" i="6"/>
  <c r="K60" i="6"/>
  <c r="I60" i="6"/>
  <c r="G60" i="6"/>
  <c r="R59" i="6"/>
  <c r="O59" i="6"/>
  <c r="P36" i="6"/>
  <c r="N56" i="6"/>
  <c r="P37" i="6"/>
  <c r="N57" i="6"/>
  <c r="P38" i="6"/>
  <c r="N58" i="6"/>
  <c r="N59" i="6"/>
  <c r="K59" i="6"/>
  <c r="I59" i="6"/>
  <c r="G59" i="6"/>
  <c r="R58" i="6"/>
  <c r="O58" i="6"/>
  <c r="M58" i="6"/>
  <c r="K58" i="6"/>
  <c r="I58" i="6"/>
  <c r="G58" i="6"/>
  <c r="R57" i="6"/>
  <c r="O57" i="6"/>
  <c r="M57" i="6"/>
  <c r="K57" i="6"/>
  <c r="I57" i="6"/>
  <c r="G57" i="6"/>
  <c r="J18" i="6"/>
  <c r="R56" i="6"/>
  <c r="O56" i="6"/>
  <c r="M56" i="6"/>
  <c r="K56" i="6"/>
  <c r="I56" i="6"/>
  <c r="G56" i="6"/>
  <c r="G55" i="6"/>
  <c r="G54" i="6"/>
  <c r="G53" i="6"/>
  <c r="R52" i="6"/>
  <c r="G52" i="6"/>
  <c r="G51" i="6"/>
  <c r="L50" i="6"/>
  <c r="G50" i="6"/>
  <c r="P45" i="6"/>
  <c r="P46" i="6"/>
  <c r="P47" i="6"/>
  <c r="P48" i="6"/>
  <c r="P49" i="6"/>
  <c r="G49" i="6"/>
  <c r="G48" i="6"/>
  <c r="G47" i="6"/>
  <c r="G46" i="6"/>
  <c r="G45" i="6"/>
  <c r="G44" i="6"/>
  <c r="G43" i="6"/>
  <c r="G42" i="6"/>
  <c r="G41" i="6"/>
  <c r="P40" i="6"/>
  <c r="G40" i="6"/>
  <c r="G39" i="6"/>
  <c r="R38" i="6"/>
  <c r="G38" i="6"/>
  <c r="G37" i="6"/>
  <c r="U36" i="6"/>
  <c r="G36" i="6"/>
  <c r="U35" i="6"/>
  <c r="G35" i="6"/>
  <c r="U34" i="6"/>
  <c r="G34" i="6"/>
  <c r="U33" i="6"/>
  <c r="L33" i="6"/>
  <c r="J33" i="6"/>
  <c r="G33" i="6"/>
  <c r="U32" i="6"/>
  <c r="G32" i="6"/>
  <c r="U31" i="6"/>
  <c r="G31" i="6"/>
  <c r="U30" i="6"/>
  <c r="G30" i="6"/>
  <c r="U29" i="6"/>
  <c r="G29" i="6"/>
  <c r="U28" i="6"/>
  <c r="G28" i="6"/>
  <c r="U27" i="6"/>
  <c r="G27" i="6"/>
  <c r="U26" i="6"/>
  <c r="G26" i="6"/>
  <c r="U25" i="6"/>
  <c r="G25" i="6"/>
  <c r="U24" i="6"/>
  <c r="G24" i="6"/>
  <c r="G23" i="6"/>
  <c r="G22" i="6"/>
  <c r="G21" i="6"/>
  <c r="N20" i="6" a="1"/>
  <c r="N20" i="6"/>
  <c r="G20" i="6"/>
  <c r="N19" i="6" a="1"/>
  <c r="N19" i="6"/>
  <c r="G19" i="6"/>
  <c r="G18" i="6"/>
  <c r="G17" i="6"/>
  <c r="G16" i="6"/>
  <c r="W15" i="6"/>
  <c r="G15" i="6"/>
  <c r="W14" i="6"/>
  <c r="G14" i="6"/>
  <c r="W13" i="6"/>
  <c r="G13" i="6"/>
  <c r="W12" i="6"/>
  <c r="G12" i="6"/>
  <c r="W11" i="6"/>
  <c r="G11" i="6"/>
  <c r="W10" i="6"/>
  <c r="G10" i="6"/>
  <c r="W9" i="6"/>
  <c r="G9" i="6"/>
  <c r="W8" i="6"/>
  <c r="G8" i="6"/>
  <c r="W7" i="6"/>
  <c r="G7" i="6"/>
  <c r="W6" i="6"/>
  <c r="G6" i="6"/>
  <c r="G5" i="6"/>
  <c r="E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N43" i="5"/>
  <c r="N44" i="5"/>
  <c r="N45" i="5"/>
  <c r="N46" i="5"/>
  <c r="N47" i="5"/>
  <c r="N48" i="5"/>
  <c r="N49" i="5"/>
  <c r="N50" i="5"/>
  <c r="N51" i="5"/>
  <c r="N52" i="5"/>
  <c r="N53" i="5"/>
  <c r="J113" i="5"/>
  <c r="I113" i="5"/>
  <c r="G113" i="5"/>
  <c r="J112" i="5"/>
  <c r="I112" i="5"/>
  <c r="G112" i="5"/>
  <c r="J111" i="5"/>
  <c r="I111" i="5"/>
  <c r="G111" i="5"/>
  <c r="J110" i="5"/>
  <c r="I110" i="5"/>
  <c r="G110" i="5"/>
  <c r="J109" i="5"/>
  <c r="I109" i="5"/>
  <c r="G109" i="5"/>
  <c r="J108" i="5"/>
  <c r="I108" i="5"/>
  <c r="G108" i="5"/>
  <c r="J107" i="5"/>
  <c r="I107" i="5"/>
  <c r="G107" i="5"/>
  <c r="J106" i="5"/>
  <c r="I106" i="5"/>
  <c r="G106" i="5"/>
  <c r="J105" i="5"/>
  <c r="I105" i="5"/>
  <c r="G105" i="5"/>
  <c r="J104" i="5"/>
  <c r="I104" i="5"/>
  <c r="G104" i="5"/>
  <c r="J103" i="5"/>
  <c r="I103" i="5"/>
  <c r="G103" i="5"/>
  <c r="J102" i="5"/>
  <c r="I102" i="5"/>
  <c r="G102" i="5"/>
  <c r="G101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J100" i="5"/>
  <c r="I100" i="5"/>
  <c r="G100" i="5"/>
  <c r="J99" i="5"/>
  <c r="I99" i="5"/>
  <c r="G99" i="5"/>
  <c r="J98" i="5"/>
  <c r="I98" i="5"/>
  <c r="G98" i="5"/>
  <c r="P24" i="5"/>
  <c r="L84" i="5"/>
  <c r="P25" i="5"/>
  <c r="L85" i="5"/>
  <c r="P26" i="5"/>
  <c r="L86" i="5"/>
  <c r="P27" i="5"/>
  <c r="L87" i="5"/>
  <c r="P28" i="5"/>
  <c r="L88" i="5"/>
  <c r="P29" i="5"/>
  <c r="L89" i="5"/>
  <c r="P30" i="5"/>
  <c r="L90" i="5"/>
  <c r="P31" i="5"/>
  <c r="L91" i="5"/>
  <c r="P32" i="5"/>
  <c r="L92" i="5"/>
  <c r="P33" i="5"/>
  <c r="L93" i="5"/>
  <c r="P34" i="5"/>
  <c r="L94" i="5"/>
  <c r="P35" i="5"/>
  <c r="L95" i="5"/>
  <c r="P39" i="5"/>
  <c r="L96" i="5"/>
  <c r="L97" i="5"/>
  <c r="K97" i="5"/>
  <c r="J97" i="5"/>
  <c r="I97" i="5"/>
  <c r="G97" i="5"/>
  <c r="K96" i="5"/>
  <c r="J96" i="5"/>
  <c r="I96" i="5"/>
  <c r="G96" i="5"/>
  <c r="K95" i="5"/>
  <c r="J95" i="5"/>
  <c r="I95" i="5"/>
  <c r="G95" i="5"/>
  <c r="K94" i="5"/>
  <c r="J94" i="5"/>
  <c r="I94" i="5"/>
  <c r="G94" i="5"/>
  <c r="K93" i="5"/>
  <c r="J93" i="5"/>
  <c r="I93" i="5"/>
  <c r="G93" i="5"/>
  <c r="K92" i="5"/>
  <c r="J92" i="5"/>
  <c r="I92" i="5"/>
  <c r="G92" i="5"/>
  <c r="K91" i="5"/>
  <c r="J91" i="5"/>
  <c r="I91" i="5"/>
  <c r="G91" i="5"/>
  <c r="K90" i="5"/>
  <c r="J90" i="5"/>
  <c r="I90" i="5"/>
  <c r="G90" i="5"/>
  <c r="K89" i="5"/>
  <c r="J89" i="5"/>
  <c r="I89" i="5"/>
  <c r="G89" i="5"/>
  <c r="K88" i="5"/>
  <c r="J88" i="5"/>
  <c r="I88" i="5"/>
  <c r="G88" i="5"/>
  <c r="K87" i="5"/>
  <c r="J87" i="5"/>
  <c r="I87" i="5"/>
  <c r="G87" i="5"/>
  <c r="K86" i="5"/>
  <c r="J86" i="5"/>
  <c r="I86" i="5"/>
  <c r="G86" i="5"/>
  <c r="K85" i="5"/>
  <c r="J85" i="5"/>
  <c r="I85" i="5"/>
  <c r="G85" i="5"/>
  <c r="K84" i="5"/>
  <c r="J84" i="5"/>
  <c r="I84" i="5"/>
  <c r="G84" i="5"/>
  <c r="G83" i="5"/>
  <c r="L67" i="5"/>
  <c r="L36" i="5"/>
  <c r="L68" i="5"/>
  <c r="L37" i="5"/>
  <c r="L69" i="5"/>
  <c r="L38" i="5"/>
  <c r="L70" i="5"/>
  <c r="L39" i="5"/>
  <c r="L71" i="5"/>
  <c r="L40" i="5"/>
  <c r="L72" i="5"/>
  <c r="L41" i="5"/>
  <c r="L73" i="5"/>
  <c r="L42" i="5"/>
  <c r="L74" i="5"/>
  <c r="L43" i="5"/>
  <c r="L75" i="5"/>
  <c r="L44" i="5"/>
  <c r="L76" i="5"/>
  <c r="L45" i="5"/>
  <c r="L77" i="5"/>
  <c r="L46" i="5"/>
  <c r="L78" i="5"/>
  <c r="L47" i="5"/>
  <c r="L79" i="5"/>
  <c r="L48" i="5"/>
  <c r="L80" i="5"/>
  <c r="L49" i="5"/>
  <c r="L81" i="5"/>
  <c r="L82" i="5"/>
  <c r="K82" i="5"/>
  <c r="G82" i="5"/>
  <c r="K81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81" i="5"/>
  <c r="I81" i="5"/>
  <c r="G81" i="5"/>
  <c r="K80" i="5"/>
  <c r="J80" i="5"/>
  <c r="I80" i="5"/>
  <c r="G80" i="5"/>
  <c r="K79" i="5"/>
  <c r="J79" i="5"/>
  <c r="I79" i="5"/>
  <c r="G79" i="5"/>
  <c r="K78" i="5"/>
  <c r="J78" i="5"/>
  <c r="I78" i="5"/>
  <c r="G78" i="5"/>
  <c r="R41" i="5"/>
  <c r="N66" i="5"/>
  <c r="R42" i="5"/>
  <c r="N67" i="5"/>
  <c r="R43" i="5"/>
  <c r="N68" i="5"/>
  <c r="R44" i="5"/>
  <c r="N69" i="5"/>
  <c r="R45" i="5"/>
  <c r="N70" i="5"/>
  <c r="R46" i="5"/>
  <c r="N71" i="5"/>
  <c r="R47" i="5"/>
  <c r="N72" i="5"/>
  <c r="R48" i="5"/>
  <c r="N73" i="5"/>
  <c r="R49" i="5"/>
  <c r="N74" i="5"/>
  <c r="R50" i="5"/>
  <c r="N75" i="5"/>
  <c r="R51" i="5"/>
  <c r="N76" i="5"/>
  <c r="N77" i="5"/>
  <c r="M77" i="5"/>
  <c r="K77" i="5"/>
  <c r="J77" i="5"/>
  <c r="I77" i="5"/>
  <c r="G77" i="5"/>
  <c r="M76" i="5"/>
  <c r="K76" i="5"/>
  <c r="J76" i="5"/>
  <c r="I76" i="5"/>
  <c r="G76" i="5"/>
  <c r="M75" i="5"/>
  <c r="K75" i="5"/>
  <c r="J75" i="5"/>
  <c r="I75" i="5"/>
  <c r="G75" i="5"/>
  <c r="M74" i="5"/>
  <c r="K74" i="5"/>
  <c r="J74" i="5"/>
  <c r="I74" i="5"/>
  <c r="G74" i="5"/>
  <c r="M73" i="5"/>
  <c r="K73" i="5"/>
  <c r="J73" i="5"/>
  <c r="I73" i="5"/>
  <c r="G73" i="5"/>
  <c r="M72" i="5"/>
  <c r="K72" i="5"/>
  <c r="J72" i="5"/>
  <c r="I72" i="5"/>
  <c r="G72" i="5"/>
  <c r="M71" i="5"/>
  <c r="K71" i="5"/>
  <c r="J71" i="5"/>
  <c r="I71" i="5"/>
  <c r="G71" i="5"/>
  <c r="R24" i="5"/>
  <c r="P56" i="5"/>
  <c r="R25" i="5"/>
  <c r="P57" i="5"/>
  <c r="R26" i="5"/>
  <c r="P58" i="5"/>
  <c r="R27" i="5"/>
  <c r="P59" i="5"/>
  <c r="R28" i="5"/>
  <c r="P60" i="5"/>
  <c r="R29" i="5"/>
  <c r="P61" i="5"/>
  <c r="R30" i="5"/>
  <c r="P62" i="5"/>
  <c r="R31" i="5"/>
  <c r="P63" i="5"/>
  <c r="R32" i="5"/>
  <c r="P64" i="5"/>
  <c r="R33" i="5"/>
  <c r="P65" i="5"/>
  <c r="R34" i="5"/>
  <c r="P66" i="5"/>
  <c r="R35" i="5"/>
  <c r="P67" i="5"/>
  <c r="R36" i="5"/>
  <c r="P68" i="5"/>
  <c r="R37" i="5"/>
  <c r="P69" i="5"/>
  <c r="P70" i="5"/>
  <c r="M70" i="5"/>
  <c r="K70" i="5"/>
  <c r="J70" i="5"/>
  <c r="I70" i="5"/>
  <c r="G70" i="5"/>
  <c r="O69" i="5"/>
  <c r="M69" i="5"/>
  <c r="K69" i="5"/>
  <c r="J69" i="5"/>
  <c r="I69" i="5"/>
  <c r="G69" i="5"/>
  <c r="O68" i="5"/>
  <c r="M68" i="5"/>
  <c r="K68" i="5"/>
  <c r="J68" i="5"/>
  <c r="I68" i="5"/>
  <c r="G68" i="5"/>
  <c r="O67" i="5"/>
  <c r="M67" i="5"/>
  <c r="K67" i="5"/>
  <c r="J67" i="5"/>
  <c r="I67" i="5"/>
  <c r="G67" i="5"/>
  <c r="O66" i="5"/>
  <c r="M66" i="5"/>
  <c r="G66" i="5"/>
  <c r="O65" i="5"/>
  <c r="L24" i="5"/>
  <c r="L56" i="5"/>
  <c r="L25" i="5"/>
  <c r="L57" i="5"/>
  <c r="L26" i="5"/>
  <c r="L58" i="5"/>
  <c r="L27" i="5"/>
  <c r="L59" i="5"/>
  <c r="L28" i="5"/>
  <c r="L60" i="5"/>
  <c r="L29" i="5"/>
  <c r="L61" i="5"/>
  <c r="L30" i="5"/>
  <c r="L62" i="5"/>
  <c r="L31" i="5"/>
  <c r="L63" i="5"/>
  <c r="L32" i="5"/>
  <c r="L64" i="5"/>
  <c r="L65" i="5"/>
  <c r="K65" i="5"/>
  <c r="J24" i="5"/>
  <c r="J56" i="5"/>
  <c r="J25" i="5"/>
  <c r="J57" i="5"/>
  <c r="J26" i="5"/>
  <c r="J58" i="5"/>
  <c r="J27" i="5"/>
  <c r="J59" i="5"/>
  <c r="J28" i="5"/>
  <c r="J60" i="5"/>
  <c r="J29" i="5"/>
  <c r="J61" i="5"/>
  <c r="J30" i="5"/>
  <c r="J62" i="5"/>
  <c r="J31" i="5"/>
  <c r="J63" i="5"/>
  <c r="J32" i="5"/>
  <c r="J64" i="5"/>
  <c r="J65" i="5"/>
  <c r="I65" i="5"/>
  <c r="G65" i="5"/>
  <c r="O64" i="5"/>
  <c r="N61" i="5"/>
  <c r="N62" i="5"/>
  <c r="N63" i="5"/>
  <c r="N64" i="5"/>
  <c r="K64" i="5"/>
  <c r="I64" i="5"/>
  <c r="G64" i="5"/>
  <c r="O63" i="5"/>
  <c r="M63" i="5"/>
  <c r="K63" i="5"/>
  <c r="I63" i="5"/>
  <c r="G63" i="5"/>
  <c r="O62" i="5"/>
  <c r="M62" i="5"/>
  <c r="K62" i="5"/>
  <c r="I62" i="5"/>
  <c r="G62" i="5"/>
  <c r="O61" i="5"/>
  <c r="M61" i="5"/>
  <c r="K61" i="5"/>
  <c r="I61" i="5"/>
  <c r="G61" i="5"/>
  <c r="O60" i="5"/>
  <c r="K60" i="5"/>
  <c r="I60" i="5"/>
  <c r="G60" i="5"/>
  <c r="R59" i="5"/>
  <c r="O59" i="5"/>
  <c r="P36" i="5"/>
  <c r="N56" i="5"/>
  <c r="P37" i="5"/>
  <c r="N57" i="5"/>
  <c r="P38" i="5"/>
  <c r="N58" i="5"/>
  <c r="N59" i="5"/>
  <c r="K59" i="5"/>
  <c r="I59" i="5"/>
  <c r="G59" i="5"/>
  <c r="R58" i="5"/>
  <c r="O58" i="5"/>
  <c r="M58" i="5"/>
  <c r="K58" i="5"/>
  <c r="I58" i="5"/>
  <c r="G58" i="5"/>
  <c r="R57" i="5"/>
  <c r="O57" i="5"/>
  <c r="M57" i="5"/>
  <c r="K57" i="5"/>
  <c r="I57" i="5"/>
  <c r="G57" i="5"/>
  <c r="J18" i="5"/>
  <c r="R56" i="5"/>
  <c r="O56" i="5"/>
  <c r="M56" i="5"/>
  <c r="K56" i="5"/>
  <c r="I56" i="5"/>
  <c r="G56" i="5"/>
  <c r="G55" i="5"/>
  <c r="G54" i="5"/>
  <c r="G53" i="5"/>
  <c r="R52" i="5"/>
  <c r="G52" i="5"/>
  <c r="G51" i="5"/>
  <c r="L50" i="5"/>
  <c r="G50" i="5"/>
  <c r="P45" i="5"/>
  <c r="P46" i="5"/>
  <c r="P47" i="5"/>
  <c r="P48" i="5"/>
  <c r="P49" i="5"/>
  <c r="G49" i="5"/>
  <c r="G48" i="5"/>
  <c r="G47" i="5"/>
  <c r="G46" i="5"/>
  <c r="G45" i="5"/>
  <c r="G44" i="5"/>
  <c r="G43" i="5"/>
  <c r="G42" i="5"/>
  <c r="G41" i="5"/>
  <c r="P40" i="5"/>
  <c r="G40" i="5"/>
  <c r="G39" i="5"/>
  <c r="R38" i="5"/>
  <c r="G38" i="5"/>
  <c r="G37" i="5"/>
  <c r="U36" i="5"/>
  <c r="G36" i="5"/>
  <c r="U35" i="5"/>
  <c r="G35" i="5"/>
  <c r="U34" i="5"/>
  <c r="G34" i="5"/>
  <c r="U33" i="5"/>
  <c r="L33" i="5"/>
  <c r="J33" i="5"/>
  <c r="G33" i="5"/>
  <c r="U32" i="5"/>
  <c r="G32" i="5"/>
  <c r="U31" i="5"/>
  <c r="G31" i="5"/>
  <c r="U30" i="5"/>
  <c r="G30" i="5"/>
  <c r="U29" i="5"/>
  <c r="G29" i="5"/>
  <c r="U28" i="5"/>
  <c r="G28" i="5"/>
  <c r="U27" i="5"/>
  <c r="G27" i="5"/>
  <c r="U26" i="5"/>
  <c r="G26" i="5"/>
  <c r="U25" i="5"/>
  <c r="G25" i="5"/>
  <c r="U24" i="5"/>
  <c r="G24" i="5"/>
  <c r="G23" i="5"/>
  <c r="G22" i="5"/>
  <c r="G21" i="5"/>
  <c r="N20" i="5" a="1"/>
  <c r="N20" i="5"/>
  <c r="G20" i="5"/>
  <c r="N19" i="5" a="1"/>
  <c r="N19" i="5"/>
  <c r="G19" i="5"/>
  <c r="G18" i="5"/>
  <c r="G17" i="5"/>
  <c r="G16" i="5"/>
  <c r="W15" i="5"/>
  <c r="G15" i="5"/>
  <c r="W14" i="5"/>
  <c r="G14" i="5"/>
  <c r="W13" i="5"/>
  <c r="G13" i="5"/>
  <c r="W12" i="5"/>
  <c r="G12" i="5"/>
  <c r="W11" i="5"/>
  <c r="G11" i="5"/>
  <c r="W10" i="5"/>
  <c r="G10" i="5"/>
  <c r="W9" i="5"/>
  <c r="G9" i="5"/>
  <c r="W8" i="5"/>
  <c r="G8" i="5"/>
  <c r="W7" i="5"/>
  <c r="G7" i="5"/>
  <c r="W6" i="5"/>
  <c r="G6" i="5"/>
  <c r="G5" i="5"/>
  <c r="Z166" i="4"/>
  <c r="Z167" i="4"/>
  <c r="Z168" i="4"/>
  <c r="Z169" i="4"/>
  <c r="Z170" i="4"/>
  <c r="Y170" i="4"/>
  <c r="X166" i="4"/>
  <c r="X167" i="4"/>
  <c r="X168" i="4"/>
  <c r="X169" i="4"/>
  <c r="X170" i="4"/>
  <c r="W170" i="4"/>
  <c r="V166" i="4"/>
  <c r="V167" i="4"/>
  <c r="V168" i="4"/>
  <c r="V169" i="4"/>
  <c r="V170" i="4"/>
  <c r="U170" i="4"/>
  <c r="T166" i="4"/>
  <c r="T167" i="4"/>
  <c r="T168" i="4"/>
  <c r="T169" i="4"/>
  <c r="T170" i="4"/>
  <c r="S170" i="4"/>
  <c r="R166" i="4"/>
  <c r="R167" i="4"/>
  <c r="R168" i="4"/>
  <c r="R169" i="4"/>
  <c r="R170" i="4"/>
  <c r="Q170" i="4"/>
  <c r="P166" i="4"/>
  <c r="P167" i="4"/>
  <c r="P168" i="4"/>
  <c r="P169" i="4"/>
  <c r="P170" i="4"/>
  <c r="O170" i="4"/>
  <c r="N166" i="4"/>
  <c r="N167" i="4"/>
  <c r="N168" i="4"/>
  <c r="N169" i="4"/>
  <c r="N170" i="4"/>
  <c r="M170" i="4"/>
  <c r="L166" i="4"/>
  <c r="L167" i="4"/>
  <c r="L168" i="4"/>
  <c r="L169" i="4"/>
  <c r="L170" i="4"/>
  <c r="K170" i="4"/>
  <c r="J166" i="4"/>
  <c r="J167" i="4"/>
  <c r="J168" i="4"/>
  <c r="J169" i="4"/>
  <c r="J170" i="4"/>
  <c r="I170" i="4"/>
  <c r="H166" i="4"/>
  <c r="H167" i="4"/>
  <c r="H168" i="4"/>
  <c r="H169" i="4"/>
  <c r="H170" i="4"/>
  <c r="G170" i="4"/>
  <c r="F166" i="4"/>
  <c r="F167" i="4"/>
  <c r="F168" i="4"/>
  <c r="F169" i="4"/>
  <c r="F170" i="4"/>
  <c r="E170" i="4"/>
  <c r="D166" i="4"/>
  <c r="D167" i="4"/>
  <c r="D168" i="4"/>
  <c r="D169" i="4"/>
  <c r="D170" i="4"/>
  <c r="C170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Y163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W163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U163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S163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Q163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O163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M163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K163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I163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G163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E163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C163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Y146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W146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U146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S146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Q146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O146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M146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K146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I146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G146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E146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C146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Y127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W127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U127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S127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Q127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O127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M127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K127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I127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G127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E127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C127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Y113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W113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U113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S113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Q113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O113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M113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K113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I113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G113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E113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C113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Y94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W94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U94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S94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Q94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O94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M94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K94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I94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G94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E94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C94" i="4"/>
  <c r="Z67" i="4"/>
  <c r="Z68" i="4"/>
  <c r="Z69" i="4"/>
  <c r="Z70" i="4"/>
  <c r="Z71" i="4"/>
  <c r="Z72" i="4"/>
  <c r="Z73" i="4"/>
  <c r="Z74" i="4"/>
  <c r="Z75" i="4"/>
  <c r="Z76" i="4"/>
  <c r="Z77" i="4"/>
  <c r="Y77" i="4"/>
  <c r="X67" i="4"/>
  <c r="X68" i="4"/>
  <c r="X69" i="4"/>
  <c r="X70" i="4"/>
  <c r="X71" i="4"/>
  <c r="X72" i="4"/>
  <c r="X73" i="4"/>
  <c r="X74" i="4"/>
  <c r="X75" i="4"/>
  <c r="X76" i="4"/>
  <c r="X77" i="4"/>
  <c r="W77" i="4"/>
  <c r="V67" i="4"/>
  <c r="V68" i="4"/>
  <c r="V69" i="4"/>
  <c r="V70" i="4"/>
  <c r="V71" i="4"/>
  <c r="V72" i="4"/>
  <c r="V73" i="4"/>
  <c r="V74" i="4"/>
  <c r="V75" i="4"/>
  <c r="V76" i="4"/>
  <c r="V77" i="4"/>
  <c r="U77" i="4"/>
  <c r="T67" i="4"/>
  <c r="T68" i="4"/>
  <c r="T69" i="4"/>
  <c r="T70" i="4"/>
  <c r="T71" i="4"/>
  <c r="T72" i="4"/>
  <c r="T73" i="4"/>
  <c r="T74" i="4"/>
  <c r="T75" i="4"/>
  <c r="T76" i="4"/>
  <c r="T77" i="4"/>
  <c r="S77" i="4"/>
  <c r="R67" i="4"/>
  <c r="R68" i="4"/>
  <c r="R69" i="4"/>
  <c r="R70" i="4"/>
  <c r="R71" i="4"/>
  <c r="R72" i="4"/>
  <c r="R73" i="4"/>
  <c r="R74" i="4"/>
  <c r="R75" i="4"/>
  <c r="R76" i="4"/>
  <c r="R77" i="4"/>
  <c r="Q77" i="4"/>
  <c r="P67" i="4"/>
  <c r="P68" i="4"/>
  <c r="P69" i="4"/>
  <c r="P70" i="4"/>
  <c r="P71" i="4"/>
  <c r="P72" i="4"/>
  <c r="P73" i="4"/>
  <c r="P74" i="4"/>
  <c r="P75" i="4"/>
  <c r="P76" i="4"/>
  <c r="P77" i="4"/>
  <c r="O77" i="4"/>
  <c r="N67" i="4"/>
  <c r="N68" i="4"/>
  <c r="N69" i="4"/>
  <c r="N70" i="4"/>
  <c r="N71" i="4"/>
  <c r="N72" i="4"/>
  <c r="N73" i="4"/>
  <c r="N74" i="4"/>
  <c r="N75" i="4"/>
  <c r="N76" i="4"/>
  <c r="N77" i="4"/>
  <c r="M77" i="4"/>
  <c r="L67" i="4"/>
  <c r="L68" i="4"/>
  <c r="L69" i="4"/>
  <c r="L70" i="4"/>
  <c r="L71" i="4"/>
  <c r="L72" i="4"/>
  <c r="L73" i="4"/>
  <c r="L74" i="4"/>
  <c r="L75" i="4"/>
  <c r="L76" i="4"/>
  <c r="L77" i="4"/>
  <c r="K77" i="4"/>
  <c r="J67" i="4"/>
  <c r="J68" i="4"/>
  <c r="J69" i="4"/>
  <c r="J70" i="4"/>
  <c r="J71" i="4"/>
  <c r="J72" i="4"/>
  <c r="J73" i="4"/>
  <c r="J74" i="4"/>
  <c r="J75" i="4"/>
  <c r="J76" i="4"/>
  <c r="J77" i="4"/>
  <c r="I77" i="4"/>
  <c r="H67" i="4"/>
  <c r="H68" i="4"/>
  <c r="H69" i="4"/>
  <c r="H70" i="4"/>
  <c r="H71" i="4"/>
  <c r="H72" i="4"/>
  <c r="H73" i="4"/>
  <c r="H74" i="4"/>
  <c r="H75" i="4"/>
  <c r="H76" i="4"/>
  <c r="H77" i="4"/>
  <c r="G77" i="4"/>
  <c r="F67" i="4"/>
  <c r="F68" i="4"/>
  <c r="F69" i="4"/>
  <c r="F70" i="4"/>
  <c r="F71" i="4"/>
  <c r="F72" i="4"/>
  <c r="F73" i="4"/>
  <c r="F74" i="4"/>
  <c r="F75" i="4"/>
  <c r="F76" i="4"/>
  <c r="F77" i="4"/>
  <c r="E77" i="4"/>
  <c r="D67" i="4"/>
  <c r="D68" i="4"/>
  <c r="D69" i="4"/>
  <c r="D70" i="4"/>
  <c r="D71" i="4"/>
  <c r="D72" i="4"/>
  <c r="D73" i="4"/>
  <c r="D74" i="4"/>
  <c r="D75" i="4"/>
  <c r="D76" i="4"/>
  <c r="D77" i="4"/>
  <c r="C77" i="4"/>
  <c r="Z55" i="4"/>
  <c r="Z56" i="4"/>
  <c r="Z57" i="4"/>
  <c r="Z58" i="4"/>
  <c r="Z59" i="4"/>
  <c r="Z60" i="4"/>
  <c r="Z61" i="4"/>
  <c r="Z62" i="4"/>
  <c r="Z63" i="4"/>
  <c r="Z64" i="4"/>
  <c r="Y64" i="4"/>
  <c r="X55" i="4"/>
  <c r="X56" i="4"/>
  <c r="X57" i="4"/>
  <c r="X58" i="4"/>
  <c r="X59" i="4"/>
  <c r="X60" i="4"/>
  <c r="X61" i="4"/>
  <c r="X62" i="4"/>
  <c r="X63" i="4"/>
  <c r="X64" i="4"/>
  <c r="W64" i="4"/>
  <c r="V55" i="4"/>
  <c r="V56" i="4"/>
  <c r="V57" i="4"/>
  <c r="V58" i="4"/>
  <c r="V59" i="4"/>
  <c r="V60" i="4"/>
  <c r="V61" i="4"/>
  <c r="V62" i="4"/>
  <c r="V63" i="4"/>
  <c r="V64" i="4"/>
  <c r="U64" i="4"/>
  <c r="T55" i="4"/>
  <c r="T56" i="4"/>
  <c r="T57" i="4"/>
  <c r="T58" i="4"/>
  <c r="T59" i="4"/>
  <c r="T60" i="4"/>
  <c r="T61" i="4"/>
  <c r="T62" i="4"/>
  <c r="T63" i="4"/>
  <c r="T64" i="4"/>
  <c r="S64" i="4"/>
  <c r="R55" i="4"/>
  <c r="R56" i="4"/>
  <c r="R57" i="4"/>
  <c r="R58" i="4"/>
  <c r="R59" i="4"/>
  <c r="R60" i="4"/>
  <c r="R61" i="4"/>
  <c r="R62" i="4"/>
  <c r="R63" i="4"/>
  <c r="R64" i="4"/>
  <c r="Q64" i="4"/>
  <c r="P55" i="4"/>
  <c r="P56" i="4"/>
  <c r="P57" i="4"/>
  <c r="P58" i="4"/>
  <c r="P59" i="4"/>
  <c r="P60" i="4"/>
  <c r="P61" i="4"/>
  <c r="P62" i="4"/>
  <c r="P63" i="4"/>
  <c r="P64" i="4"/>
  <c r="O64" i="4"/>
  <c r="N55" i="4"/>
  <c r="N56" i="4"/>
  <c r="N57" i="4"/>
  <c r="N58" i="4"/>
  <c r="N59" i="4"/>
  <c r="N60" i="4"/>
  <c r="N61" i="4"/>
  <c r="N62" i="4"/>
  <c r="N63" i="4"/>
  <c r="N64" i="4"/>
  <c r="M64" i="4"/>
  <c r="L55" i="4"/>
  <c r="L56" i="4"/>
  <c r="L57" i="4"/>
  <c r="L58" i="4"/>
  <c r="L59" i="4"/>
  <c r="L60" i="4"/>
  <c r="L61" i="4"/>
  <c r="L62" i="4"/>
  <c r="L63" i="4"/>
  <c r="L64" i="4"/>
  <c r="K64" i="4"/>
  <c r="J55" i="4"/>
  <c r="J56" i="4"/>
  <c r="J57" i="4"/>
  <c r="J58" i="4"/>
  <c r="J59" i="4"/>
  <c r="J60" i="4"/>
  <c r="J61" i="4"/>
  <c r="J62" i="4"/>
  <c r="J63" i="4"/>
  <c r="J64" i="4"/>
  <c r="I64" i="4"/>
  <c r="H55" i="4"/>
  <c r="H56" i="4"/>
  <c r="H57" i="4"/>
  <c r="H58" i="4"/>
  <c r="H59" i="4"/>
  <c r="H60" i="4"/>
  <c r="H61" i="4"/>
  <c r="H62" i="4"/>
  <c r="H63" i="4"/>
  <c r="H64" i="4"/>
  <c r="G64" i="4"/>
  <c r="F55" i="4"/>
  <c r="F56" i="4"/>
  <c r="F57" i="4"/>
  <c r="F58" i="4"/>
  <c r="F59" i="4"/>
  <c r="F60" i="4"/>
  <c r="F61" i="4"/>
  <c r="F62" i="4"/>
  <c r="F63" i="4"/>
  <c r="F64" i="4"/>
  <c r="E64" i="4"/>
  <c r="D55" i="4"/>
  <c r="D56" i="4"/>
  <c r="D57" i="4"/>
  <c r="D58" i="4"/>
  <c r="D59" i="4"/>
  <c r="D60" i="4"/>
  <c r="D61" i="4"/>
  <c r="D62" i="4"/>
  <c r="D63" i="4"/>
  <c r="D64" i="4"/>
  <c r="C64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Y52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W52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U52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S52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Q52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O52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M52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K52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I52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G52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E52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C52" i="4"/>
  <c r="Z24" i="4"/>
  <c r="Z25" i="4"/>
  <c r="Z26" i="4"/>
  <c r="Z27" i="4"/>
  <c r="Z28" i="4"/>
  <c r="Z29" i="4"/>
  <c r="Z30" i="4"/>
  <c r="Z31" i="4"/>
  <c r="Z32" i="4"/>
  <c r="Z33" i="4"/>
  <c r="Y33" i="4"/>
  <c r="X24" i="4"/>
  <c r="X25" i="4"/>
  <c r="X26" i="4"/>
  <c r="X27" i="4"/>
  <c r="X28" i="4"/>
  <c r="X29" i="4"/>
  <c r="X30" i="4"/>
  <c r="X31" i="4"/>
  <c r="X32" i="4"/>
  <c r="X33" i="4"/>
  <c r="W33" i="4"/>
  <c r="V24" i="4"/>
  <c r="V25" i="4"/>
  <c r="V26" i="4"/>
  <c r="V27" i="4"/>
  <c r="V28" i="4"/>
  <c r="V29" i="4"/>
  <c r="V30" i="4"/>
  <c r="V31" i="4"/>
  <c r="V32" i="4"/>
  <c r="V33" i="4"/>
  <c r="U33" i="4"/>
  <c r="T24" i="4"/>
  <c r="T25" i="4"/>
  <c r="T26" i="4"/>
  <c r="T27" i="4"/>
  <c r="T28" i="4"/>
  <c r="T29" i="4"/>
  <c r="T30" i="4"/>
  <c r="T31" i="4"/>
  <c r="T32" i="4"/>
  <c r="T33" i="4"/>
  <c r="S33" i="4"/>
  <c r="R24" i="4"/>
  <c r="R25" i="4"/>
  <c r="R26" i="4"/>
  <c r="R27" i="4"/>
  <c r="R28" i="4"/>
  <c r="R29" i="4"/>
  <c r="R30" i="4"/>
  <c r="R31" i="4"/>
  <c r="R32" i="4"/>
  <c r="R33" i="4"/>
  <c r="Q33" i="4"/>
  <c r="P24" i="4"/>
  <c r="P25" i="4"/>
  <c r="P26" i="4"/>
  <c r="P27" i="4"/>
  <c r="P28" i="4"/>
  <c r="P29" i="4"/>
  <c r="P30" i="4"/>
  <c r="P31" i="4"/>
  <c r="P32" i="4"/>
  <c r="P33" i="4"/>
  <c r="O33" i="4"/>
  <c r="N24" i="4"/>
  <c r="N25" i="4"/>
  <c r="N26" i="4"/>
  <c r="N27" i="4"/>
  <c r="N28" i="4"/>
  <c r="N29" i="4"/>
  <c r="N30" i="4"/>
  <c r="N31" i="4"/>
  <c r="N32" i="4"/>
  <c r="N33" i="4"/>
  <c r="M33" i="4"/>
  <c r="L24" i="4"/>
  <c r="L25" i="4"/>
  <c r="L26" i="4"/>
  <c r="L27" i="4"/>
  <c r="L28" i="4"/>
  <c r="L29" i="4"/>
  <c r="L30" i="4"/>
  <c r="L31" i="4"/>
  <c r="L32" i="4"/>
  <c r="L33" i="4"/>
  <c r="K33" i="4"/>
  <c r="J24" i="4"/>
  <c r="J25" i="4"/>
  <c r="J26" i="4"/>
  <c r="J27" i="4"/>
  <c r="J28" i="4"/>
  <c r="J29" i="4"/>
  <c r="J30" i="4"/>
  <c r="J31" i="4"/>
  <c r="J32" i="4"/>
  <c r="J33" i="4"/>
  <c r="I33" i="4"/>
  <c r="H24" i="4"/>
  <c r="H25" i="4"/>
  <c r="H26" i="4"/>
  <c r="H27" i="4"/>
  <c r="H28" i="4"/>
  <c r="H29" i="4"/>
  <c r="H30" i="4"/>
  <c r="H31" i="4"/>
  <c r="H32" i="4"/>
  <c r="H33" i="4"/>
  <c r="G33" i="4"/>
  <c r="F24" i="4"/>
  <c r="F25" i="4"/>
  <c r="F26" i="4"/>
  <c r="F27" i="4"/>
  <c r="F28" i="4"/>
  <c r="F29" i="4"/>
  <c r="F30" i="4"/>
  <c r="F31" i="4"/>
  <c r="F32" i="4"/>
  <c r="F33" i="4"/>
  <c r="E33" i="4"/>
  <c r="D24" i="4"/>
  <c r="D25" i="4"/>
  <c r="D26" i="4"/>
  <c r="D27" i="4"/>
  <c r="D28" i="4"/>
  <c r="D29" i="4"/>
  <c r="D30" i="4"/>
  <c r="D31" i="4"/>
  <c r="D32" i="4"/>
  <c r="D33" i="4"/>
  <c r="C33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Y19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W19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19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S19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Q19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19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M19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K19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19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G19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E19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C19" i="4"/>
  <c r="D23" i="3"/>
  <c r="F23" i="3"/>
  <c r="H23" i="3"/>
  <c r="J23" i="3"/>
  <c r="L23" i="3"/>
  <c r="N23" i="3"/>
  <c r="P23" i="3"/>
  <c r="R23" i="3"/>
  <c r="T23" i="3"/>
  <c r="V23" i="3"/>
  <c r="X23" i="3"/>
  <c r="Z23" i="3"/>
  <c r="D45" i="3"/>
  <c r="D26" i="3"/>
  <c r="F26" i="3"/>
  <c r="H26" i="3"/>
  <c r="J26" i="3"/>
  <c r="L26" i="3"/>
  <c r="N26" i="3"/>
  <c r="P26" i="3"/>
  <c r="R26" i="3"/>
  <c r="T26" i="3"/>
  <c r="V26" i="3"/>
  <c r="X26" i="3"/>
  <c r="Z26" i="3"/>
  <c r="D48" i="3"/>
  <c r="D27" i="3"/>
  <c r="F27" i="3"/>
  <c r="H27" i="3"/>
  <c r="J27" i="3"/>
  <c r="L27" i="3"/>
  <c r="N27" i="3"/>
  <c r="P27" i="3"/>
  <c r="R27" i="3"/>
  <c r="T27" i="3"/>
  <c r="V27" i="3"/>
  <c r="X27" i="3"/>
  <c r="Z27" i="3"/>
  <c r="D49" i="3"/>
  <c r="D28" i="3"/>
  <c r="F28" i="3"/>
  <c r="H28" i="3"/>
  <c r="J28" i="3"/>
  <c r="L28" i="3"/>
  <c r="N28" i="3"/>
  <c r="P28" i="3"/>
  <c r="R28" i="3"/>
  <c r="T28" i="3"/>
  <c r="V28" i="3"/>
  <c r="X28" i="3"/>
  <c r="Z28" i="3"/>
  <c r="D50" i="3"/>
  <c r="D29" i="3"/>
  <c r="F29" i="3"/>
  <c r="H29" i="3"/>
  <c r="J29" i="3"/>
  <c r="L29" i="3"/>
  <c r="N29" i="3"/>
  <c r="P29" i="3"/>
  <c r="R29" i="3"/>
  <c r="T29" i="3"/>
  <c r="V29" i="3"/>
  <c r="X29" i="3"/>
  <c r="Z29" i="3"/>
  <c r="D51" i="3"/>
  <c r="D30" i="3"/>
  <c r="F30" i="3"/>
  <c r="H30" i="3"/>
  <c r="J30" i="3"/>
  <c r="L30" i="3"/>
  <c r="N30" i="3"/>
  <c r="P30" i="3"/>
  <c r="R30" i="3"/>
  <c r="T30" i="3"/>
  <c r="V30" i="3"/>
  <c r="X30" i="3"/>
  <c r="Z30" i="3"/>
  <c r="D52" i="3"/>
  <c r="D31" i="3"/>
  <c r="F31" i="3"/>
  <c r="H31" i="3"/>
  <c r="J31" i="3"/>
  <c r="L31" i="3"/>
  <c r="N31" i="3"/>
  <c r="P31" i="3"/>
  <c r="R31" i="3"/>
  <c r="T31" i="3"/>
  <c r="V31" i="3"/>
  <c r="X31" i="3"/>
  <c r="Z31" i="3"/>
  <c r="D53" i="3"/>
  <c r="D32" i="3"/>
  <c r="F32" i="3"/>
  <c r="H32" i="3"/>
  <c r="J32" i="3"/>
  <c r="L32" i="3"/>
  <c r="N32" i="3"/>
  <c r="P32" i="3"/>
  <c r="R32" i="3"/>
  <c r="T32" i="3"/>
  <c r="V32" i="3"/>
  <c r="X32" i="3"/>
  <c r="Z32" i="3"/>
  <c r="D54" i="3"/>
  <c r="D33" i="3"/>
  <c r="F33" i="3"/>
  <c r="H33" i="3"/>
  <c r="J33" i="3"/>
  <c r="L33" i="3"/>
  <c r="N33" i="3"/>
  <c r="P33" i="3"/>
  <c r="R33" i="3"/>
  <c r="T33" i="3"/>
  <c r="V33" i="3"/>
  <c r="X33" i="3"/>
  <c r="Z33" i="3"/>
  <c r="D55" i="3"/>
  <c r="D34" i="3"/>
  <c r="F34" i="3"/>
  <c r="H34" i="3"/>
  <c r="J34" i="3"/>
  <c r="L34" i="3"/>
  <c r="N34" i="3"/>
  <c r="P34" i="3"/>
  <c r="R34" i="3"/>
  <c r="T34" i="3"/>
  <c r="V34" i="3"/>
  <c r="X34" i="3"/>
  <c r="Z34" i="3"/>
  <c r="D56" i="3"/>
  <c r="D35" i="3"/>
  <c r="F35" i="3"/>
  <c r="H35" i="3"/>
  <c r="J35" i="3"/>
  <c r="L35" i="3"/>
  <c r="N35" i="3"/>
  <c r="P35" i="3"/>
  <c r="R35" i="3"/>
  <c r="T35" i="3"/>
  <c r="V35" i="3"/>
  <c r="X35" i="3"/>
  <c r="Z35" i="3"/>
  <c r="D57" i="3"/>
  <c r="D58" i="3"/>
  <c r="D60" i="3"/>
  <c r="C23" i="3"/>
  <c r="E23" i="3"/>
  <c r="G23" i="3"/>
  <c r="I23" i="3"/>
  <c r="K23" i="3"/>
  <c r="M23" i="3"/>
  <c r="O23" i="3"/>
  <c r="Q23" i="3"/>
  <c r="S23" i="3"/>
  <c r="W23" i="3"/>
  <c r="Y23" i="3"/>
  <c r="C45" i="3"/>
  <c r="C26" i="3"/>
  <c r="E26" i="3"/>
  <c r="G26" i="3"/>
  <c r="I26" i="3"/>
  <c r="K26" i="3"/>
  <c r="M26" i="3"/>
  <c r="O26" i="3"/>
  <c r="Q26" i="3"/>
  <c r="S26" i="3"/>
  <c r="U26" i="3"/>
  <c r="W26" i="3"/>
  <c r="Y26" i="3"/>
  <c r="C48" i="3"/>
  <c r="C27" i="3"/>
  <c r="E27" i="3"/>
  <c r="G27" i="3"/>
  <c r="I27" i="3"/>
  <c r="K27" i="3"/>
  <c r="M27" i="3"/>
  <c r="O27" i="3"/>
  <c r="Q27" i="3"/>
  <c r="S27" i="3"/>
  <c r="U27" i="3"/>
  <c r="W27" i="3"/>
  <c r="Y27" i="3"/>
  <c r="C49" i="3"/>
  <c r="C28" i="3"/>
  <c r="E28" i="3"/>
  <c r="G28" i="3"/>
  <c r="I28" i="3"/>
  <c r="K28" i="3"/>
  <c r="M28" i="3"/>
  <c r="O28" i="3"/>
  <c r="Q28" i="3"/>
  <c r="S28" i="3"/>
  <c r="U28" i="3"/>
  <c r="W28" i="3"/>
  <c r="Y28" i="3"/>
  <c r="C50" i="3"/>
  <c r="C29" i="3"/>
  <c r="E29" i="3"/>
  <c r="G29" i="3"/>
  <c r="I29" i="3"/>
  <c r="K29" i="3"/>
  <c r="M29" i="3"/>
  <c r="O29" i="3"/>
  <c r="Q29" i="3"/>
  <c r="S29" i="3"/>
  <c r="U29" i="3"/>
  <c r="W29" i="3"/>
  <c r="Y29" i="3"/>
  <c r="C51" i="3"/>
  <c r="C30" i="3"/>
  <c r="E30" i="3"/>
  <c r="G30" i="3"/>
  <c r="I30" i="3"/>
  <c r="K30" i="3"/>
  <c r="M30" i="3"/>
  <c r="O30" i="3"/>
  <c r="Q30" i="3"/>
  <c r="S30" i="3"/>
  <c r="U30" i="3"/>
  <c r="W30" i="3"/>
  <c r="Y30" i="3"/>
  <c r="C52" i="3"/>
  <c r="C31" i="3"/>
  <c r="E31" i="3"/>
  <c r="G31" i="3"/>
  <c r="I31" i="3"/>
  <c r="K31" i="3"/>
  <c r="M31" i="3"/>
  <c r="O31" i="3"/>
  <c r="Q31" i="3"/>
  <c r="S31" i="3"/>
  <c r="U31" i="3"/>
  <c r="W31" i="3"/>
  <c r="Y31" i="3"/>
  <c r="C53" i="3"/>
  <c r="C32" i="3"/>
  <c r="E32" i="3"/>
  <c r="G32" i="3"/>
  <c r="I32" i="3"/>
  <c r="K32" i="3"/>
  <c r="M32" i="3"/>
  <c r="O32" i="3"/>
  <c r="Q32" i="3"/>
  <c r="S32" i="3"/>
  <c r="U32" i="3"/>
  <c r="W32" i="3"/>
  <c r="Y32" i="3"/>
  <c r="C54" i="3"/>
  <c r="C33" i="3"/>
  <c r="E33" i="3"/>
  <c r="G33" i="3"/>
  <c r="I33" i="3"/>
  <c r="K33" i="3"/>
  <c r="M33" i="3"/>
  <c r="O33" i="3"/>
  <c r="Q33" i="3"/>
  <c r="S33" i="3"/>
  <c r="U33" i="3"/>
  <c r="W33" i="3"/>
  <c r="Y33" i="3"/>
  <c r="C55" i="3"/>
  <c r="C34" i="3"/>
  <c r="E34" i="3"/>
  <c r="G34" i="3"/>
  <c r="I34" i="3"/>
  <c r="K34" i="3"/>
  <c r="M34" i="3"/>
  <c r="O34" i="3"/>
  <c r="Q34" i="3"/>
  <c r="S34" i="3"/>
  <c r="U34" i="3"/>
  <c r="W34" i="3"/>
  <c r="Y34" i="3"/>
  <c r="C56" i="3"/>
  <c r="C35" i="3"/>
  <c r="E35" i="3"/>
  <c r="G35" i="3"/>
  <c r="I35" i="3"/>
  <c r="K35" i="3"/>
  <c r="M35" i="3"/>
  <c r="O35" i="3"/>
  <c r="Q35" i="3"/>
  <c r="S35" i="3"/>
  <c r="U35" i="3"/>
  <c r="W35" i="3"/>
  <c r="Y35" i="3"/>
  <c r="C57" i="3"/>
  <c r="C58" i="3"/>
  <c r="C60" i="3"/>
  <c r="Z36" i="3"/>
  <c r="Z38" i="3"/>
  <c r="Q51" i="3"/>
  <c r="X36" i="3"/>
  <c r="X38" i="3"/>
  <c r="P51" i="3"/>
  <c r="V36" i="3"/>
  <c r="V38" i="3"/>
  <c r="O51" i="3"/>
  <c r="T36" i="3"/>
  <c r="T38" i="3"/>
  <c r="N51" i="3"/>
  <c r="R36" i="3"/>
  <c r="R38" i="3"/>
  <c r="M51" i="3"/>
  <c r="P36" i="3"/>
  <c r="P38" i="3"/>
  <c r="L51" i="3"/>
  <c r="N36" i="3"/>
  <c r="N38" i="3"/>
  <c r="K51" i="3"/>
  <c r="L36" i="3"/>
  <c r="L38" i="3"/>
  <c r="J51" i="3"/>
  <c r="J36" i="3"/>
  <c r="J38" i="3"/>
  <c r="I51" i="3"/>
  <c r="H36" i="3"/>
  <c r="H38" i="3"/>
  <c r="H51" i="3"/>
  <c r="F36" i="3"/>
  <c r="F38" i="3"/>
  <c r="G51" i="3"/>
  <c r="D36" i="3"/>
  <c r="D38" i="3"/>
  <c r="F51" i="3"/>
  <c r="Y36" i="3"/>
  <c r="Q48" i="3"/>
  <c r="W36" i="3"/>
  <c r="P48" i="3"/>
  <c r="U36" i="3"/>
  <c r="O48" i="3"/>
  <c r="S36" i="3"/>
  <c r="N48" i="3"/>
  <c r="Q36" i="3"/>
  <c r="M48" i="3"/>
  <c r="O36" i="3"/>
  <c r="L48" i="3"/>
  <c r="M36" i="3"/>
  <c r="K48" i="3"/>
  <c r="K36" i="3"/>
  <c r="J48" i="3"/>
  <c r="I36" i="3"/>
  <c r="I48" i="3"/>
  <c r="G36" i="3"/>
  <c r="H48" i="3"/>
  <c r="E36" i="3"/>
  <c r="F48" i="3"/>
  <c r="Q47" i="3"/>
  <c r="P47" i="3"/>
  <c r="O47" i="3"/>
  <c r="N47" i="3"/>
  <c r="M47" i="3"/>
  <c r="L47" i="3"/>
  <c r="K47" i="3"/>
  <c r="J47" i="3"/>
  <c r="I47" i="3"/>
  <c r="H47" i="3"/>
  <c r="F47" i="3"/>
  <c r="Q46" i="3"/>
  <c r="P46" i="3"/>
  <c r="O46" i="3"/>
  <c r="N46" i="3"/>
  <c r="M46" i="3"/>
  <c r="L46" i="3"/>
  <c r="K46" i="3"/>
  <c r="J46" i="3"/>
  <c r="I46" i="3"/>
  <c r="H46" i="3"/>
  <c r="G46" i="3"/>
  <c r="F46" i="3"/>
  <c r="Q45" i="3"/>
  <c r="P45" i="3"/>
  <c r="O45" i="3"/>
  <c r="N45" i="3"/>
  <c r="M45" i="3"/>
  <c r="L45" i="3"/>
  <c r="K45" i="3"/>
  <c r="J45" i="3"/>
  <c r="I45" i="3"/>
  <c r="H45" i="3"/>
  <c r="G45" i="3"/>
  <c r="F45" i="3"/>
  <c r="Y38" i="3"/>
  <c r="W38" i="3"/>
  <c r="U38" i="3"/>
  <c r="S38" i="3"/>
  <c r="Q38" i="3"/>
  <c r="O38" i="3"/>
  <c r="M38" i="3"/>
  <c r="K38" i="3"/>
  <c r="I38" i="3"/>
  <c r="G38" i="3"/>
  <c r="E38" i="3"/>
  <c r="C36" i="3"/>
  <c r="C38" i="3"/>
  <c r="N5" i="3"/>
  <c r="M5" i="3"/>
  <c r="L5" i="3"/>
  <c r="K5" i="3"/>
  <c r="J5" i="3"/>
  <c r="I5" i="3"/>
  <c r="H5" i="3"/>
  <c r="G5" i="3"/>
  <c r="F5" i="3"/>
  <c r="E5" i="3"/>
  <c r="D5" i="3"/>
  <c r="C5" i="3"/>
</calcChain>
</file>

<file path=xl/comments1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D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I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sharedStrings.xml><?xml version="1.0" encoding="utf-8"?>
<sst xmlns="http://schemas.openxmlformats.org/spreadsheetml/2006/main" count="3680" uniqueCount="314">
  <si>
    <t>Tekjuáætlun</t>
  </si>
  <si>
    <t>MATUR</t>
  </si>
  <si>
    <t>Flýtihnappar</t>
  </si>
  <si>
    <t>Janúar</t>
  </si>
  <si>
    <t xml:space="preserve">Til vinstri á öllum síðum eru flýtihnappar á allar síður heimilisbókhaldsins. </t>
  </si>
  <si>
    <t>Leiðbeiningar</t>
  </si>
  <si>
    <t>Ársyfirlit</t>
  </si>
  <si>
    <t xml:space="preserve">Ársyfirlit er eins og mælaborð fyrir dagleg fjármál heimilisins. </t>
  </si>
  <si>
    <t>Efst má sjá hvort tekjur séu hærri en útgjöld.</t>
  </si>
  <si>
    <t>Áætlun</t>
  </si>
  <si>
    <t>Grænt táknar að tekjur eru hærri en útgjöld og mánuðurinn er í plús.</t>
  </si>
  <si>
    <t>Rautt þýðir að útgjöld eru hærri en tekjur. Þá þarf að lækka útgjöld eða hækka tekjur.</t>
  </si>
  <si>
    <t>Febrúar</t>
  </si>
  <si>
    <t>Línuritið sýnir þróun tekna og útgjalda yfir árið.</t>
  </si>
  <si>
    <t>Mars</t>
  </si>
  <si>
    <t>Taflan sýnir sundurliðaða áætlun og raunverulega stöðu tekna og yfirflokka útgjalda.</t>
  </si>
  <si>
    <t>Apríl</t>
  </si>
  <si>
    <t>Maí</t>
  </si>
  <si>
    <t>Áætlun er yfirlit þar sem við sjáum tekjur og gjöld og getum bætt við áætlun fyrir hvern mánuð.</t>
  </si>
  <si>
    <t>Júní</t>
  </si>
  <si>
    <t>Markmiðið er alltaf að tekjur séu hærri en útgjöld.</t>
  </si>
  <si>
    <t>Júlí</t>
  </si>
  <si>
    <t>Hér er tiltölulega auðvelt að horfa á alla útgjaldaflokka og velja hvar við lækkum útgjöld til að koma út í plús.</t>
  </si>
  <si>
    <t>Ágúst</t>
  </si>
  <si>
    <t xml:space="preserve">Allir gulir reitir eru áætlanir. </t>
  </si>
  <si>
    <t>Þarna getur þú valið flokk og skráð inn áætluð útgjöld.</t>
  </si>
  <si>
    <t>September</t>
  </si>
  <si>
    <t>Til að gera áætlun þá horfir þú á síðasta mánuð og skráir upphæðir allra útgjalda í núverandi mánuð.</t>
  </si>
  <si>
    <t>Október</t>
  </si>
  <si>
    <t xml:space="preserve">Til að mánuðurinn komi út í plús þurfa tekjur að vera hærri en útgjöld. </t>
  </si>
  <si>
    <t>Nóvember</t>
  </si>
  <si>
    <t>Desember</t>
  </si>
  <si>
    <t>janúar</t>
  </si>
  <si>
    <t>Við skráum öll útgjöld og tekjur fyrir hvern mánuð fyrir sig.</t>
  </si>
  <si>
    <t>til</t>
  </si>
  <si>
    <t>Auðveldasta leiðin er að safna kvittunum um leið og við verslum eða skráum hjá okkur í litla dagbók.</t>
  </si>
  <si>
    <t>desember</t>
  </si>
  <si>
    <t>Þegar heim er komið skráum við útgjöldin.</t>
  </si>
  <si>
    <t>Allir gulir reitir eru þeir reitir sem skrá skal tekjur eða útgjöld.</t>
  </si>
  <si>
    <t>Fyrst er skráð dagsetning. Svo er valinn yfirflokkur (til dæmis "Matur").</t>
  </si>
  <si>
    <t>Þar á eftir er valinn undirflokkur (t.d. Matarinnkaup).</t>
  </si>
  <si>
    <t>Þar á eftir skráum við upphæðir í gula reiti. Fyrir aftan má sjá það sem við eigum eftir af mánaðartekjum okkar.</t>
  </si>
  <si>
    <t>Tekjur eru skráðar í reit hægra megin í mánaðarskjalinu.</t>
  </si>
  <si>
    <t>Þar skráum við nettótekjur (tekjur eftir skatta, það sem við fáum greitt í vasann).</t>
  </si>
  <si>
    <t>Hafðu samband</t>
  </si>
  <si>
    <t>Allar nánari upplýsingar á www.skuldlaus.is</t>
  </si>
  <si>
    <t>Vinsamlegast tilkynnið okkur með tölvupósti ef þú finnur villur í skjalinu.</t>
  </si>
  <si>
    <t>Einnig ef upp vakna hugmyndir sem bætt gætu heimilisbókahaldið.</t>
  </si>
  <si>
    <t>Sendu tölvupóst á skuldlaus@skuldlaus.is</t>
  </si>
  <si>
    <t>BÍLL OG SAMGÖNGUR</t>
  </si>
  <si>
    <t>HÚSNÆÐI</t>
  </si>
  <si>
    <t>FÖT</t>
  </si>
  <si>
    <t>AFÞREYING</t>
  </si>
  <si>
    <t>FASTUR KOSTNAÐUR</t>
  </si>
  <si>
    <t>SPARNAÐUR</t>
  </si>
  <si>
    <t>SKÓLAR OG NÁMSKEIÐ</t>
  </si>
  <si>
    <t>LYF OG HEILSA</t>
  </si>
  <si>
    <t>AFBORGANIR LÁNA</t>
  </si>
  <si>
    <t>TEKJUR</t>
  </si>
  <si>
    <t>Matarinnkaup</t>
  </si>
  <si>
    <t>Þetta heimilisbókhald er unnið af www.skuldlaus.is eftir fyrirmynd frá excel.is</t>
  </si>
  <si>
    <t>Útgjöld í september</t>
  </si>
  <si>
    <t>Útgjöld í maí</t>
  </si>
  <si>
    <t>Útgjöld í ágúst</t>
  </si>
  <si>
    <t>Útgjöld í febrúar</t>
  </si>
  <si>
    <t>Raun</t>
  </si>
  <si>
    <t>raun</t>
  </si>
  <si>
    <t>áætlun</t>
  </si>
  <si>
    <t>Útgjöld í júlí</t>
  </si>
  <si>
    <t>Útgjöld í mars</t>
  </si>
  <si>
    <t>Tekjur í júlí</t>
  </si>
  <si>
    <t>Tekjur í febrúar</t>
  </si>
  <si>
    <t>Útgjöld í apríl</t>
  </si>
  <si>
    <t>Tekjur í apríl</t>
  </si>
  <si>
    <t>Dags</t>
  </si>
  <si>
    <t>Útgjöld í desember</t>
  </si>
  <si>
    <t>Yfirflokkur</t>
  </si>
  <si>
    <t>Tekjur í desember</t>
  </si>
  <si>
    <t>Undirflokkur</t>
  </si>
  <si>
    <t>Upphæð</t>
  </si>
  <si>
    <t>Athugasemd</t>
  </si>
  <si>
    <t>Eftirstöðvar tekna</t>
  </si>
  <si>
    <t>Flokkur</t>
  </si>
  <si>
    <t>Útgjöld í október</t>
  </si>
  <si>
    <t>Tekjur í október</t>
  </si>
  <si>
    <t>Útgjöld í janúar</t>
  </si>
  <si>
    <t>Útgjöld í nóvember</t>
  </si>
  <si>
    <t>Tekjur í janúar</t>
  </si>
  <si>
    <t>Tekjur í nóvember</t>
  </si>
  <si>
    <t>Útgjöld í júní</t>
  </si>
  <si>
    <t>Tekjur í júní</t>
  </si>
  <si>
    <t>Matur</t>
  </si>
  <si>
    <t>Nettó laun (A)</t>
  </si>
  <si>
    <t>Prósentuskipting útgjalda</t>
  </si>
  <si>
    <t>Nettó laun (B)</t>
  </si>
  <si>
    <t>P</t>
  </si>
  <si>
    <t>Tekjur í mars</t>
  </si>
  <si>
    <t>Tekjur í september</t>
  </si>
  <si>
    <t>Tekjur í maí</t>
  </si>
  <si>
    <t>Tekjur í ágúst</t>
  </si>
  <si>
    <t xml:space="preserve">Bíll og samgöngur </t>
  </si>
  <si>
    <t>BíllOgSamgöngur</t>
  </si>
  <si>
    <t>Föt</t>
  </si>
  <si>
    <t>Eldsneyti</t>
  </si>
  <si>
    <t>Húsnæði</t>
  </si>
  <si>
    <t>Rafmagn</t>
  </si>
  <si>
    <t>Fatnaður</t>
  </si>
  <si>
    <t>Bíó</t>
  </si>
  <si>
    <t>Heimasími</t>
  </si>
  <si>
    <t>Neyðarsjóður</t>
  </si>
  <si>
    <t>Lyf og heilsa</t>
  </si>
  <si>
    <t>Skólagjöld</t>
  </si>
  <si>
    <t>Lækniskostnaður</t>
  </si>
  <si>
    <t>Skuldabréfalán - 1</t>
  </si>
  <si>
    <t>Ræstivörur</t>
  </si>
  <si>
    <t>Afþreying</t>
  </si>
  <si>
    <t>Hjólbarðar</t>
  </si>
  <si>
    <t>Hiti</t>
  </si>
  <si>
    <t>Barnafatnaður</t>
  </si>
  <si>
    <t>Myndbönd</t>
  </si>
  <si>
    <t>GSM-sími 1</t>
  </si>
  <si>
    <t>Neyslusparnaður</t>
  </si>
  <si>
    <t>Námskeiðsgjöld</t>
  </si>
  <si>
    <t>Tannlæknakostnaður</t>
  </si>
  <si>
    <t>Skuldabréfalán - 2</t>
  </si>
  <si>
    <t>Veitingahús</t>
  </si>
  <si>
    <t>Almennt viðhald bíls</t>
  </si>
  <si>
    <t>Hússjóður</t>
  </si>
  <si>
    <t>Vinnufatnaður</t>
  </si>
  <si>
    <t>Tölvur og leikir</t>
  </si>
  <si>
    <t>Fastur kostnaður</t>
  </si>
  <si>
    <t>FasturKostnaður</t>
  </si>
  <si>
    <t>Skólar og námskeið</t>
  </si>
  <si>
    <t>Sparnaður</t>
  </si>
  <si>
    <t>SkólarOgNámskeið</t>
  </si>
  <si>
    <t>Afborganir lána</t>
  </si>
  <si>
    <t>LyfOgHeilsa</t>
  </si>
  <si>
    <t>Húsaleiga</t>
  </si>
  <si>
    <t>AfborganirLána</t>
  </si>
  <si>
    <t>Græna súlan á alltaf að vera hærri en gula súlan.</t>
  </si>
  <si>
    <t>Þá er heimilisbókhaldið í plús</t>
  </si>
  <si>
    <t>P&amp;J</t>
  </si>
  <si>
    <t>GSM-sími 2</t>
  </si>
  <si>
    <t>Langtímasparnaður</t>
  </si>
  <si>
    <t>Námsbækur</t>
  </si>
  <si>
    <t>Sjúkrameðferð</t>
  </si>
  <si>
    <t>Skuldabréfalán - 3</t>
  </si>
  <si>
    <t>Tilfallandi vinna/verkefni</t>
  </si>
  <si>
    <t>Skyndibitastaðir</t>
  </si>
  <si>
    <t>Bílaviðgerðir</t>
  </si>
  <si>
    <t>Rekstur heimilis</t>
  </si>
  <si>
    <t>Fasteignagjöld</t>
  </si>
  <si>
    <t>Íþróttafatnaður</t>
  </si>
  <si>
    <t>Raftæki/símar</t>
  </si>
  <si>
    <t>Internet</t>
  </si>
  <si>
    <t>Óflokkaður sparnaður</t>
  </si>
  <si>
    <t>Ritföng</t>
  </si>
  <si>
    <t>Lyfjakostnaður</t>
  </si>
  <si>
    <t>Skuldabréfalán - 4</t>
  </si>
  <si>
    <t>Lífeyrir/bætur</t>
  </si>
  <si>
    <t>Kaffihús</t>
  </si>
  <si>
    <t>Strætó og rútuferðir</t>
  </si>
  <si>
    <t>Óflokkað fastur kostnaður</t>
  </si>
  <si>
    <t>Skór</t>
  </si>
  <si>
    <t>Bækur</t>
  </si>
  <si>
    <t>Sjónvarpsáskriftir</t>
  </si>
  <si>
    <t>J</t>
  </si>
  <si>
    <t>Skólaföt og skólataska</t>
  </si>
  <si>
    <t>Líkamsrækt</t>
  </si>
  <si>
    <t>Yfirdráttarlán - 1</t>
  </si>
  <si>
    <t>Mæðra/feðralaun</t>
  </si>
  <si>
    <t>Snakk, nammi og gos</t>
  </si>
  <si>
    <t>Leigubílaakstur</t>
  </si>
  <si>
    <t>Brunatrygging</t>
  </si>
  <si>
    <t>Fataviðgerðir</t>
  </si>
  <si>
    <t>Sumarfrí</t>
  </si>
  <si>
    <t>Dagblöð</t>
  </si>
  <si>
    <t>Leikskóli - barn 1</t>
  </si>
  <si>
    <t>Fæðubótarefni</t>
  </si>
  <si>
    <t>Yfirdráttarlán - 2</t>
  </si>
  <si>
    <t>Barnabætur</t>
  </si>
  <si>
    <t>Tóbak</t>
  </si>
  <si>
    <t>Veggjald</t>
  </si>
  <si>
    <t>Fasteignatrygging</t>
  </si>
  <si>
    <t>Fatahreinsun</t>
  </si>
  <si>
    <t>Vetrarfrí</t>
  </si>
  <si>
    <t>Tímarit</t>
  </si>
  <si>
    <t>Leikskóli - barn 2</t>
  </si>
  <si>
    <t>Hársnyrting</t>
  </si>
  <si>
    <t>Yfirdráttarlán - 3</t>
  </si>
  <si>
    <t>Meðlag</t>
  </si>
  <si>
    <t>Áfengi</t>
  </si>
  <si>
    <t>Stöðumælagjöld</t>
  </si>
  <si>
    <t>Innbústrygging</t>
  </si>
  <si>
    <t>Skóviðgerð</t>
  </si>
  <si>
    <t>Páskafrí</t>
  </si>
  <si>
    <t>Bifreiðatryggingar bíll 1</t>
  </si>
  <si>
    <t>Íþróttir og tómstundir - barn 1</t>
  </si>
  <si>
    <t>Aðrar snyrtimeðferðir</t>
  </si>
  <si>
    <t>Yfirdráttarlán - 4</t>
  </si>
  <si>
    <t>Húsaleigubætur/sérst. Húsaleigub.</t>
  </si>
  <si>
    <t>óflokkað matur</t>
  </si>
  <si>
    <t>Bifreiðagjöld bíll 1</t>
  </si>
  <si>
    <t>Húsgögn</t>
  </si>
  <si>
    <t>Óflokkað föt</t>
  </si>
  <si>
    <t>Önnur ferðalög</t>
  </si>
  <si>
    <t>Bifreiðatryggingar bíll 2</t>
  </si>
  <si>
    <t>Íþróttir og tómstundir - barn 2</t>
  </si>
  <si>
    <t>Snyrtivörur</t>
  </si>
  <si>
    <t>Kreditkortaskuld - greiðsludreifing 1</t>
  </si>
  <si>
    <t>Vaxtatekjur</t>
  </si>
  <si>
    <t>Bifreiðagjöld bíll 2</t>
  </si>
  <si>
    <t>Heimilistæki</t>
  </si>
  <si>
    <t>Gæludýr</t>
  </si>
  <si>
    <t>Líftrygging</t>
  </si>
  <si>
    <t>Tónlistarnám</t>
  </si>
  <si>
    <t>Óflokkað lyf og heilsa</t>
  </si>
  <si>
    <t>Kreditkortaskuld - greiðsludreifing 2</t>
  </si>
  <si>
    <t>Aðrar tekjur</t>
  </si>
  <si>
    <t>Bifreiðaskoðun bíll 1</t>
  </si>
  <si>
    <t>Viðgerðir og viðhald</t>
  </si>
  <si>
    <t>Afmæli</t>
  </si>
  <si>
    <t>Sjúkdómatrygging</t>
  </si>
  <si>
    <t>Óflokkað skólar og námskeið</t>
  </si>
  <si>
    <t>Kreditkortaskuld - greiðsludreifing 3</t>
  </si>
  <si>
    <t>Arður</t>
  </si>
  <si>
    <t>Bifreiðaskoðun bíll 2</t>
  </si>
  <si>
    <t>Þrif</t>
  </si>
  <si>
    <t>Jól</t>
  </si>
  <si>
    <t>Aðrar tryggingar</t>
  </si>
  <si>
    <t>LÍN - föst afborgun (mars)</t>
  </si>
  <si>
    <t>Gjafir</t>
  </si>
  <si>
    <t>Bílalán 1 - afborganir</t>
  </si>
  <si>
    <t>Húsnæðislán 1 - afborganir</t>
  </si>
  <si>
    <t>Tækifærisgjafir</t>
  </si>
  <si>
    <t>Öryggisgæsla</t>
  </si>
  <si>
    <t>LÍN - tekjutengd afborgun (september)</t>
  </si>
  <si>
    <t>Önnur innkoma</t>
  </si>
  <si>
    <t>Bílalán 2 - afborganir</t>
  </si>
  <si>
    <t>Húsnæðislán 2 - afborganir</t>
  </si>
  <si>
    <t>Ólfokkað afþreying</t>
  </si>
  <si>
    <t>Greiðsluþjónusta</t>
  </si>
  <si>
    <t>Óflokkað afborgnair lána</t>
  </si>
  <si>
    <t>Bílalán 3 - afborganir</t>
  </si>
  <si>
    <t>Húsnæðislán 3 - afborganir</t>
  </si>
  <si>
    <t>Óflokkað samgöngur</t>
  </si>
  <si>
    <t>Óflokkað húsnæði</t>
  </si>
  <si>
    <t>Samantekt útgjalda</t>
  </si>
  <si>
    <t>AFBORGANIR AF LÁNUM</t>
  </si>
  <si>
    <t>Tekjur</t>
  </si>
  <si>
    <t>Gjöld</t>
  </si>
  <si>
    <t>Samtals</t>
  </si>
  <si>
    <t>REKSTUR BIFREIÐAR</t>
  </si>
  <si>
    <t>Óflokkað afborganir lána</t>
  </si>
  <si>
    <t>SKÓLI OG NÁMSKEIÐ</t>
  </si>
  <si>
    <t>Áætluð útgjöld</t>
  </si>
  <si>
    <t>Óflokkað afþreying</t>
  </si>
  <si>
    <t>MATUR OG HREINLÆTISVÖRUR</t>
  </si>
  <si>
    <t>Samtals gjöld</t>
  </si>
  <si>
    <t>Afborganir + Útgjöld</t>
  </si>
  <si>
    <t>Afborganir skulda</t>
  </si>
  <si>
    <t>Raunstaða</t>
  </si>
  <si>
    <t>Útgjöld</t>
  </si>
  <si>
    <t>Rekstur heimilis á ári</t>
  </si>
  <si>
    <t>Allt árið</t>
  </si>
  <si>
    <t>jan</t>
  </si>
  <si>
    <t>feb</t>
  </si>
  <si>
    <t>mars</t>
  </si>
  <si>
    <t>ap</t>
  </si>
  <si>
    <t>mai</t>
  </si>
  <si>
    <t>jun</t>
  </si>
  <si>
    <t>jul</t>
  </si>
  <si>
    <t>ag</t>
  </si>
  <si>
    <t>sep</t>
  </si>
  <si>
    <t>okt</t>
  </si>
  <si>
    <t>nov</t>
  </si>
  <si>
    <t>des</t>
  </si>
  <si>
    <t>FATAKAUP</t>
  </si>
  <si>
    <t>p</t>
  </si>
  <si>
    <t>j</t>
  </si>
  <si>
    <t>J&amp;P</t>
  </si>
  <si>
    <t>rúm</t>
  </si>
  <si>
    <t>ísskápur</t>
  </si>
  <si>
    <t>Mimir</t>
  </si>
  <si>
    <t>party</t>
  </si>
  <si>
    <t>jólagjafir</t>
  </si>
  <si>
    <t>GSM inneign</t>
  </si>
  <si>
    <t>þýskaferð</t>
  </si>
  <si>
    <t>flugmiðar</t>
  </si>
  <si>
    <t>3. mán kort</t>
  </si>
  <si>
    <t xml:space="preserve">ís </t>
  </si>
  <si>
    <t>sósushit</t>
  </si>
  <si>
    <t>hí</t>
  </si>
  <si>
    <t>pizza</t>
  </si>
  <si>
    <t>nettó</t>
  </si>
  <si>
    <t>bunus</t>
  </si>
  <si>
    <t>Hama</t>
  </si>
  <si>
    <t>bakarí</t>
  </si>
  <si>
    <t>íbíó</t>
  </si>
  <si>
    <t>Thai select</t>
  </si>
  <si>
    <t>matur</t>
  </si>
  <si>
    <t>matarinnkaup</t>
  </si>
  <si>
    <t>bónus</t>
  </si>
  <si>
    <t>fiska.is/kolaportið</t>
  </si>
  <si>
    <t>HEIMILISTRYG.</t>
  </si>
  <si>
    <t>THAISTUFF</t>
  </si>
  <si>
    <t>Fallout 4</t>
  </si>
  <si>
    <t>gjöf</t>
  </si>
  <si>
    <t>headphone</t>
  </si>
  <si>
    <t>kolaport</t>
  </si>
  <si>
    <t>viðbotarspar</t>
  </si>
  <si>
    <t>líf og sjúk</t>
  </si>
  <si>
    <t>unicef</t>
  </si>
  <si>
    <t>ísskapur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</si>
</sst>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[Red]\-#,##0\ "/>
    <numFmt numFmtId="165" formatCode="@*."/>
  </numFmts>
  <fonts count="16" x14ac:knownFonts="1">
    <font>
      <sz val="11"/>
      <color rgb="FF000000"/>
      <name val="Calibri"/>
    </font>
    <font>
      <b/>
      <sz val="12"/>
      <color rgb="FFFFFFFF"/>
      <name val="Arial"/>
    </font>
    <font>
      <sz val="10"/>
      <color rgb="FF000000"/>
      <name val="Arial"/>
    </font>
    <font>
      <b/>
      <sz val="11"/>
      <color rgb="FF000000"/>
      <name val="Calibri"/>
    </font>
    <font>
      <sz val="8"/>
      <color rgb="FF000000"/>
      <name val="Arial"/>
    </font>
    <font>
      <b/>
      <sz val="11"/>
      <color rgb="FFFFFFFF"/>
      <name val="Calibri"/>
    </font>
    <font>
      <sz val="11"/>
      <color rgb="FFFFFFFF"/>
      <name val="Calibri"/>
    </font>
    <font>
      <sz val="11"/>
      <color rgb="FFFF0000"/>
      <name val="Calibri"/>
    </font>
    <font>
      <sz val="11"/>
      <name val="Calibri"/>
    </font>
    <font>
      <b/>
      <sz val="10"/>
      <color rgb="FFFFFFFF"/>
      <name val="Arial"/>
    </font>
    <font>
      <sz val="11"/>
      <name val="Calibri"/>
    </font>
    <font>
      <b/>
      <sz val="10"/>
      <color rgb="FF000000"/>
      <name val="Arial"/>
    </font>
    <font>
      <b/>
      <i/>
      <sz val="10"/>
      <color rgb="FF000000"/>
      <name val="Arial"/>
    </font>
    <font>
      <i/>
      <sz val="10"/>
      <color rgb="FF000000"/>
      <name val="Arial"/>
    </font>
    <font>
      <sz val="10"/>
      <color rgb="FFFFFFFF"/>
      <name val="Arial"/>
    </font>
    <font>
      <sz val="10"/>
      <color rgb="FFFF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FF"/>
        <bgColor rgb="FFFFFFFF"/>
      </patternFill>
    </fill>
    <fill>
      <patternFill patternType="solid">
        <fgColor rgb="FFF7F7A9"/>
        <bgColor rgb="FFF7F7A9"/>
      </patternFill>
    </fill>
    <fill>
      <patternFill patternType="solid">
        <fgColor rgb="FFD6E3BC"/>
        <bgColor rgb="FFD6E3BC"/>
      </patternFill>
    </fill>
  </fills>
  <borders count="70">
    <border>
      <left/>
      <right/>
      <top/>
      <bottom/>
      <diagonal/>
    </border>
    <border>
      <left style="thin">
        <color rgb="FF333333"/>
      </left>
      <right/>
      <top style="thin">
        <color rgb="FF333333"/>
      </top>
      <bottom/>
      <diagonal/>
    </border>
    <border>
      <left/>
      <right/>
      <top style="thin">
        <color rgb="FF333333"/>
      </top>
      <bottom/>
      <diagonal/>
    </border>
    <border>
      <left/>
      <right style="thin">
        <color rgb="FF333333"/>
      </right>
      <top style="thin">
        <color rgb="FF333333"/>
      </top>
      <bottom/>
      <diagonal/>
    </border>
    <border>
      <left style="thin">
        <color rgb="FF333333"/>
      </left>
      <right/>
      <top/>
      <bottom/>
      <diagonal/>
    </border>
    <border>
      <left style="dotted">
        <color rgb="FF444F51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/>
      <bottom style="thin">
        <color rgb="FF444F51"/>
      </bottom>
      <diagonal/>
    </border>
    <border>
      <left/>
      <right style="dashed">
        <color rgb="FF444F51"/>
      </right>
      <top/>
      <bottom style="dotted">
        <color rgb="FF444F51"/>
      </bottom>
      <diagonal/>
    </border>
    <border>
      <left style="thin">
        <color rgb="FF000000"/>
      </left>
      <right/>
      <top style="dashed">
        <color rgb="FF444F51"/>
      </top>
      <bottom style="dashed">
        <color rgb="FF444F51"/>
      </bottom>
      <diagonal/>
    </border>
    <border>
      <left/>
      <right style="dotted">
        <color rgb="FF444F51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333333"/>
      </right>
      <top style="thin">
        <color rgb="FF444F51"/>
      </top>
      <bottom style="dotted">
        <color rgb="FF444F51"/>
      </bottom>
      <diagonal/>
    </border>
    <border>
      <left/>
      <right style="dashed">
        <color rgb="FF444F51"/>
      </right>
      <top style="dotted">
        <color rgb="FF444F51"/>
      </top>
      <bottom style="dotted">
        <color rgb="FF444F5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dotted">
        <color rgb="FF444F51"/>
      </bottom>
      <diagonal/>
    </border>
    <border>
      <left/>
      <right/>
      <top/>
      <bottom style="dotted">
        <color rgb="FF444F51"/>
      </bottom>
      <diagonal/>
    </border>
    <border>
      <left/>
      <right style="thin">
        <color rgb="FF333333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444F51"/>
      </top>
      <bottom style="dotted">
        <color rgb="FF444F51"/>
      </bottom>
      <diagonal/>
    </border>
    <border>
      <left style="thin">
        <color rgb="FF333333"/>
      </left>
      <right/>
      <top/>
      <bottom style="thin">
        <color rgb="FF333333"/>
      </bottom>
      <diagonal/>
    </border>
    <border>
      <left/>
      <right style="thin">
        <color rgb="FF333333"/>
      </right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 style="thin">
        <color rgb="FF000000"/>
      </top>
      <bottom/>
      <diagonal/>
    </border>
    <border>
      <left style="thin">
        <color rgb="FF333333"/>
      </left>
      <right/>
      <top/>
      <bottom style="thin">
        <color rgb="FF444F51"/>
      </bottom>
      <diagonal/>
    </border>
    <border>
      <left style="dotted">
        <color rgb="FF333333"/>
      </left>
      <right/>
      <top/>
      <bottom style="thin">
        <color rgb="FF444F51"/>
      </bottom>
      <diagonal/>
    </border>
    <border>
      <left/>
      <right style="dotted">
        <color rgb="FF333333"/>
      </right>
      <top/>
      <bottom style="thin">
        <color rgb="FF444F51"/>
      </bottom>
      <diagonal/>
    </border>
    <border>
      <left/>
      <right/>
      <top/>
      <bottom style="thin">
        <color rgb="FF444F51"/>
      </bottom>
      <diagonal/>
    </border>
    <border>
      <left style="dotted">
        <color rgb="FF333333"/>
      </left>
      <right/>
      <top/>
      <bottom/>
      <diagonal/>
    </border>
    <border>
      <left/>
      <right style="dotted">
        <color rgb="FF333333"/>
      </right>
      <top/>
      <bottom/>
      <diagonal/>
    </border>
    <border>
      <left/>
      <right style="dotted">
        <color rgb="FF444F51"/>
      </right>
      <top style="thin">
        <color rgb="FF000000"/>
      </top>
      <bottom/>
      <diagonal/>
    </border>
    <border>
      <left style="thin">
        <color rgb="FF000000"/>
      </left>
      <right style="dotted">
        <color rgb="FF444F51"/>
      </right>
      <top/>
      <bottom/>
      <diagonal/>
    </border>
    <border>
      <left style="thin">
        <color rgb="FF333333"/>
      </left>
      <right style="dotted">
        <color rgb="FF333333"/>
      </right>
      <top/>
      <bottom/>
      <diagonal/>
    </border>
    <border>
      <left style="dotted">
        <color rgb="FF444F51"/>
      </left>
      <right style="thin">
        <color rgb="FF000000"/>
      </right>
      <top/>
      <bottom/>
      <diagonal/>
    </border>
    <border>
      <left style="dotted">
        <color rgb="FF333333"/>
      </left>
      <right/>
      <top style="dotted">
        <color rgb="FF333333"/>
      </top>
      <bottom style="dotted">
        <color rgb="FF333333"/>
      </bottom>
      <diagonal/>
    </border>
    <border>
      <left/>
      <right style="dotted">
        <color rgb="FF333333"/>
      </right>
      <top style="dotted">
        <color rgb="FF333333"/>
      </top>
      <bottom style="dotted">
        <color rgb="FF333333"/>
      </bottom>
      <diagonal/>
    </border>
    <border>
      <left/>
      <right style="thin">
        <color rgb="FF333333"/>
      </right>
      <top style="dotted">
        <color rgb="FF333333"/>
      </top>
      <bottom style="dotted">
        <color rgb="FF333333"/>
      </bottom>
      <diagonal/>
    </border>
    <border>
      <left style="dotted">
        <color rgb="FF333333"/>
      </left>
      <right/>
      <top style="dotted">
        <color rgb="FF333333"/>
      </top>
      <bottom/>
      <diagonal/>
    </border>
    <border>
      <left/>
      <right style="dotted">
        <color rgb="FF333333"/>
      </right>
      <top style="dotted">
        <color rgb="FF333333"/>
      </top>
      <bottom/>
      <diagonal/>
    </border>
    <border>
      <left/>
      <right style="thin">
        <color rgb="FF333333"/>
      </right>
      <top style="dotted">
        <color rgb="FF333333"/>
      </top>
      <bottom/>
      <diagonal/>
    </border>
    <border>
      <left style="thin">
        <color rgb="FF000000"/>
      </left>
      <right style="dotted">
        <color rgb="FF444F51"/>
      </right>
      <top/>
      <bottom style="thin">
        <color rgb="FF333333"/>
      </bottom>
      <diagonal/>
    </border>
    <border>
      <left style="thin">
        <color rgb="FF000000"/>
      </left>
      <right style="dotted">
        <color rgb="FF444F51"/>
      </right>
      <top style="thin">
        <color rgb="FF333333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 style="thin">
        <color rgb="FF000000"/>
      </right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/>
      <top/>
      <bottom style="thin">
        <color rgb="FF444F51"/>
      </bottom>
      <diagonal/>
    </border>
    <border>
      <left/>
      <right style="dotted">
        <color rgb="FF444F51"/>
      </right>
      <top/>
      <bottom style="thin">
        <color rgb="FF444F5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333333"/>
      </left>
      <right/>
      <top/>
      <bottom style="dotted">
        <color rgb="FF333333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333333"/>
      </top>
      <bottom/>
      <diagonal/>
    </border>
    <border>
      <left style="thin">
        <color rgb="FF333333"/>
      </left>
      <right/>
      <top style="thin">
        <color rgb="FF444F51"/>
      </top>
      <bottom style="thin">
        <color rgb="FF333333"/>
      </bottom>
      <diagonal/>
    </border>
    <border>
      <left style="dotted">
        <color rgb="FF333333"/>
      </left>
      <right/>
      <top style="thin">
        <color rgb="FF444F51"/>
      </top>
      <bottom style="thin">
        <color rgb="FF333333"/>
      </bottom>
      <diagonal/>
    </border>
    <border>
      <left/>
      <right style="dotted">
        <color rgb="FF333333"/>
      </right>
      <top style="thin">
        <color rgb="FF444F51"/>
      </top>
      <bottom style="thin">
        <color rgb="FF333333"/>
      </bottom>
      <diagonal/>
    </border>
    <border>
      <left/>
      <right/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/>
      <bottom style="dotted">
        <color rgb="FF444F51"/>
      </bottom>
      <diagonal/>
    </border>
    <border>
      <left style="thin">
        <color rgb="FF333333"/>
      </left>
      <right style="dotted">
        <color rgb="FF444F51"/>
      </right>
      <top style="thin">
        <color rgb="FF333333"/>
      </top>
      <bottom style="thin">
        <color rgb="FF333333"/>
      </bottom>
      <diagonal/>
    </border>
    <border>
      <left style="dotted">
        <color rgb="FF444F51"/>
      </left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/>
      <top style="dotted">
        <color rgb="FF444F51"/>
      </top>
      <bottom style="thin">
        <color rgb="FF000000"/>
      </bottom>
      <diagonal/>
    </border>
    <border>
      <left style="thin">
        <color rgb="FF000000"/>
      </left>
      <right/>
      <top style="dashed">
        <color rgb="FF444F51"/>
      </top>
      <bottom style="thin">
        <color rgb="FF000000"/>
      </bottom>
      <diagonal/>
    </border>
    <border>
      <left/>
      <right style="thin">
        <color rgb="FF000000"/>
      </right>
      <top style="thin">
        <color rgb="FF333333"/>
      </top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333333"/>
      </bottom>
      <diagonal/>
    </border>
  </borders>
  <cellStyleXfs count="1">
    <xf numFmtId="0" fontId="0" fillId="0" borderId="0"/>
  </cellStyleXfs>
  <cellXfs count="194">
    <xf numFmtId="0" fontId="0" fillId="0" borderId="0" xfId="0" applyFont="1" applyAlignment="1"/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0" fontId="0" fillId="0" borderId="0" xfId="0" applyFont="1"/>
    <xf numFmtId="0" fontId="0" fillId="0" borderId="0" xfId="0" applyFont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3" fontId="1" fillId="2" borderId="2" xfId="0" applyNumberFormat="1" applyFont="1" applyFill="1" applyBorder="1" applyAlignment="1">
      <alignment horizontal="right"/>
    </xf>
    <xf numFmtId="3" fontId="1" fillId="2" borderId="3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0" fillId="0" borderId="6" xfId="0" applyFont="1" applyBorder="1"/>
    <xf numFmtId="0" fontId="0" fillId="0" borderId="7" xfId="0" applyFont="1" applyBorder="1"/>
    <xf numFmtId="0" fontId="5" fillId="2" borderId="0" xfId="0" applyFont="1" applyFill="1" applyBorder="1" applyAlignment="1">
      <alignment horizontal="center" vertical="top"/>
    </xf>
    <xf numFmtId="0" fontId="0" fillId="0" borderId="0" xfId="0" applyFont="1" applyAlignment="1">
      <alignment horizontal="center" vertical="top"/>
    </xf>
    <xf numFmtId="0" fontId="0" fillId="0" borderId="8" xfId="0" applyFont="1" applyBorder="1"/>
    <xf numFmtId="0" fontId="3" fillId="0" borderId="8" xfId="0" applyFont="1" applyBorder="1"/>
    <xf numFmtId="0" fontId="0" fillId="4" borderId="8" xfId="0" applyFont="1" applyFill="1" applyBorder="1"/>
    <xf numFmtId="0" fontId="0" fillId="4" borderId="0" xfId="0" applyFont="1" applyFill="1" applyBorder="1"/>
    <xf numFmtId="0" fontId="5" fillId="2" borderId="0" xfId="0" applyFont="1" applyFill="1" applyBorder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right"/>
    </xf>
    <xf numFmtId="0" fontId="1" fillId="2" borderId="9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0" fontId="4" fillId="3" borderId="10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0" fontId="4" fillId="3" borderId="12" xfId="0" applyFont="1" applyFill="1" applyBorder="1" applyAlignment="1">
      <alignment horizontal="right"/>
    </xf>
    <xf numFmtId="0" fontId="3" fillId="2" borderId="0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right"/>
    </xf>
    <xf numFmtId="0" fontId="7" fillId="0" borderId="0" xfId="0" applyFont="1"/>
    <xf numFmtId="16" fontId="0" fillId="0" borderId="8" xfId="0" applyNumberFormat="1" applyFont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3" fontId="2" fillId="3" borderId="17" xfId="0" applyNumberFormat="1" applyFont="1" applyFill="1" applyBorder="1" applyAlignment="1">
      <alignment horizontal="right"/>
    </xf>
    <xf numFmtId="0" fontId="2" fillId="3" borderId="18" xfId="0" applyFont="1" applyFill="1" applyBorder="1" applyAlignment="1">
      <alignment horizontal="left"/>
    </xf>
    <xf numFmtId="3" fontId="2" fillId="4" borderId="19" xfId="0" applyNumberFormat="1" applyFont="1" applyFill="1" applyBorder="1" applyAlignment="1">
      <alignment horizontal="center"/>
    </xf>
    <xf numFmtId="0" fontId="9" fillId="0" borderId="0" xfId="0" applyFont="1"/>
    <xf numFmtId="0" fontId="6" fillId="0" borderId="0" xfId="0" applyFont="1"/>
    <xf numFmtId="3" fontId="2" fillId="4" borderId="20" xfId="0" applyNumberFormat="1" applyFont="1" applyFill="1" applyBorder="1" applyAlignment="1">
      <alignment horizontal="center"/>
    </xf>
    <xf numFmtId="0" fontId="2" fillId="3" borderId="21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0" fontId="0" fillId="0" borderId="22" xfId="0" applyFont="1" applyBorder="1" applyAlignment="1">
      <alignment horizontal="center"/>
    </xf>
    <xf numFmtId="3" fontId="2" fillId="4" borderId="23" xfId="0" applyNumberFormat="1" applyFont="1" applyFill="1" applyBorder="1" applyAlignment="1">
      <alignment horizontal="center"/>
    </xf>
    <xf numFmtId="9" fontId="6" fillId="0" borderId="0" xfId="0" applyNumberFormat="1" applyFont="1"/>
    <xf numFmtId="3" fontId="6" fillId="0" borderId="0" xfId="0" applyNumberFormat="1" applyFont="1"/>
    <xf numFmtId="49" fontId="0" fillId="0" borderId="0" xfId="0" applyNumberFormat="1" applyFont="1" applyAlignment="1">
      <alignment horizontal="left"/>
    </xf>
    <xf numFmtId="49" fontId="0" fillId="0" borderId="0" xfId="0" applyNumberFormat="1" applyFont="1"/>
    <xf numFmtId="0" fontId="3" fillId="0" borderId="0" xfId="0" applyFont="1" applyAlignment="1">
      <alignment horizontal="right"/>
    </xf>
    <xf numFmtId="0" fontId="10" fillId="0" borderId="0" xfId="0" applyFont="1" applyAlignment="1">
      <alignment horizontal="center" vertical="top"/>
    </xf>
    <xf numFmtId="3" fontId="2" fillId="4" borderId="24" xfId="0" applyNumberFormat="1" applyFont="1" applyFill="1" applyBorder="1" applyAlignment="1">
      <alignment horizontal="center"/>
    </xf>
    <xf numFmtId="3" fontId="2" fillId="4" borderId="19" xfId="0" applyNumberFormat="1" applyFont="1" applyFill="1" applyBorder="1" applyAlignment="1">
      <alignment horizontal="center"/>
    </xf>
    <xf numFmtId="0" fontId="0" fillId="0" borderId="22" xfId="0" applyFont="1" applyBorder="1"/>
    <xf numFmtId="0" fontId="2" fillId="3" borderId="0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" fillId="3" borderId="26" xfId="0" applyFont="1" applyFill="1" applyBorder="1" applyAlignment="1">
      <alignment horizontal="left"/>
    </xf>
    <xf numFmtId="3" fontId="2" fillId="4" borderId="27" xfId="0" applyNumberFormat="1" applyFont="1" applyFill="1" applyBorder="1" applyAlignment="1">
      <alignment horizontal="center"/>
    </xf>
    <xf numFmtId="0" fontId="11" fillId="3" borderId="28" xfId="0" applyFont="1" applyFill="1" applyBorder="1" applyAlignment="1">
      <alignment horizontal="left"/>
    </xf>
    <xf numFmtId="3" fontId="11" fillId="3" borderId="29" xfId="0" applyNumberFormat="1" applyFont="1" applyFill="1" applyBorder="1" applyAlignment="1">
      <alignment horizontal="center"/>
    </xf>
    <xf numFmtId="3" fontId="4" fillId="3" borderId="30" xfId="0" applyNumberFormat="1" applyFon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3" fontId="2" fillId="4" borderId="20" xfId="0" applyNumberFormat="1" applyFont="1" applyFill="1" applyBorder="1" applyAlignment="1">
      <alignment horizontal="center"/>
    </xf>
    <xf numFmtId="0" fontId="10" fillId="0" borderId="0" xfId="0" applyFont="1"/>
    <xf numFmtId="49" fontId="0" fillId="3" borderId="0" xfId="0" applyNumberFormat="1" applyFont="1" applyFill="1" applyBorder="1" applyAlignment="1">
      <alignment horizontal="left"/>
    </xf>
    <xf numFmtId="3" fontId="2" fillId="4" borderId="23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right"/>
    </xf>
    <xf numFmtId="49" fontId="0" fillId="0" borderId="4" xfId="0" applyNumberFormat="1" applyFont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left"/>
    </xf>
    <xf numFmtId="3" fontId="11" fillId="3" borderId="0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0" fillId="0" borderId="0" xfId="0" applyFont="1" applyAlignment="1">
      <alignment horizontal="left"/>
    </xf>
    <xf numFmtId="0" fontId="4" fillId="3" borderId="35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left"/>
    </xf>
    <xf numFmtId="16" fontId="0" fillId="0" borderId="0" xfId="0" applyNumberFormat="1" applyFont="1"/>
    <xf numFmtId="0" fontId="2" fillId="3" borderId="7" xfId="0" applyFont="1" applyFill="1" applyBorder="1" applyAlignment="1">
      <alignment horizontal="right"/>
    </xf>
    <xf numFmtId="0" fontId="11" fillId="3" borderId="7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center"/>
    </xf>
    <xf numFmtId="3" fontId="4" fillId="3" borderId="37" xfId="0" applyNumberFormat="1" applyFont="1" applyFill="1" applyBorder="1" applyAlignment="1">
      <alignment horizontal="center"/>
    </xf>
    <xf numFmtId="0" fontId="2" fillId="3" borderId="9" xfId="0" applyFont="1" applyFill="1" applyBorder="1" applyAlignment="1">
      <alignment horizontal="right"/>
    </xf>
    <xf numFmtId="49" fontId="0" fillId="3" borderId="8" xfId="0" applyNumberFormat="1" applyFont="1" applyFill="1" applyBorder="1" applyAlignment="1">
      <alignment horizontal="left"/>
    </xf>
    <xf numFmtId="3" fontId="4" fillId="3" borderId="9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49" fontId="0" fillId="0" borderId="38" xfId="0" applyNumberFormat="1" applyFont="1" applyBorder="1" applyAlignment="1">
      <alignment horizontal="left"/>
    </xf>
    <xf numFmtId="3" fontId="2" fillId="3" borderId="17" xfId="0" applyNumberFormat="1" applyFont="1" applyFill="1" applyBorder="1" applyAlignment="1">
      <alignment horizontal="center"/>
    </xf>
    <xf numFmtId="49" fontId="6" fillId="0" borderId="0" xfId="0" applyNumberFormat="1" applyFont="1" applyAlignment="1">
      <alignment horizontal="left"/>
    </xf>
    <xf numFmtId="3" fontId="2" fillId="0" borderId="5" xfId="0" applyNumberFormat="1" applyFont="1" applyBorder="1"/>
    <xf numFmtId="0" fontId="6" fillId="0" borderId="0" xfId="0" applyFont="1"/>
    <xf numFmtId="0" fontId="4" fillId="3" borderId="0" xfId="0" applyFont="1" applyFill="1" applyBorder="1" applyAlignment="1">
      <alignment horizontal="center"/>
    </xf>
    <xf numFmtId="49" fontId="6" fillId="0" borderId="0" xfId="0" applyNumberFormat="1" applyFont="1"/>
    <xf numFmtId="0" fontId="4" fillId="5" borderId="25" xfId="0" applyFont="1" applyFill="1" applyBorder="1" applyAlignment="1">
      <alignment horizontal="center"/>
    </xf>
    <xf numFmtId="165" fontId="2" fillId="3" borderId="39" xfId="0" applyNumberFormat="1" applyFont="1" applyFill="1" applyBorder="1" applyAlignment="1">
      <alignment horizontal="left"/>
    </xf>
    <xf numFmtId="16" fontId="0" fillId="0" borderId="8" xfId="0" applyNumberFormat="1" applyFont="1" applyBorder="1" applyAlignment="1">
      <alignment horizontal="left"/>
    </xf>
    <xf numFmtId="3" fontId="2" fillId="0" borderId="40" xfId="0" applyNumberFormat="1" applyFont="1" applyBorder="1"/>
    <xf numFmtId="3" fontId="2" fillId="3" borderId="41" xfId="0" applyNumberFormat="1" applyFont="1" applyFill="1" applyBorder="1" applyAlignment="1">
      <alignment horizontal="right"/>
    </xf>
    <xf numFmtId="3" fontId="2" fillId="5" borderId="42" xfId="0" applyNumberFormat="1" applyFont="1" applyFill="1" applyBorder="1" applyAlignment="1">
      <alignment horizontal="right"/>
    </xf>
    <xf numFmtId="49" fontId="0" fillId="0" borderId="38" xfId="0" applyNumberFormat="1" applyFont="1" applyBorder="1"/>
    <xf numFmtId="3" fontId="2" fillId="5" borderId="43" xfId="0" applyNumberFormat="1" applyFont="1" applyFill="1" applyBorder="1" applyAlignment="1">
      <alignment horizontal="right"/>
    </xf>
    <xf numFmtId="3" fontId="2" fillId="3" borderId="35" xfId="0" applyNumberFormat="1" applyFont="1" applyFill="1" applyBorder="1" applyAlignment="1">
      <alignment horizontal="right"/>
    </xf>
    <xf numFmtId="3" fontId="2" fillId="5" borderId="36" xfId="0" applyNumberFormat="1" applyFont="1" applyFill="1" applyBorder="1" applyAlignment="1">
      <alignment horizontal="right"/>
    </xf>
    <xf numFmtId="3" fontId="2" fillId="5" borderId="0" xfId="0" applyNumberFormat="1" applyFont="1" applyFill="1" applyBorder="1" applyAlignment="1">
      <alignment horizontal="right"/>
    </xf>
    <xf numFmtId="3" fontId="2" fillId="5" borderId="25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left"/>
    </xf>
    <xf numFmtId="0" fontId="11" fillId="3" borderId="8" xfId="0" applyFont="1" applyFill="1" applyBorder="1" applyAlignment="1">
      <alignment horizontal="left"/>
    </xf>
    <xf numFmtId="3" fontId="0" fillId="3" borderId="44" xfId="0" applyNumberFormat="1" applyFont="1" applyFill="1" applyBorder="1"/>
    <xf numFmtId="0" fontId="11" fillId="3" borderId="0" xfId="0" applyFont="1" applyFill="1" applyBorder="1" applyAlignment="1">
      <alignment horizontal="right"/>
    </xf>
    <xf numFmtId="3" fontId="2" fillId="5" borderId="45" xfId="0" applyNumberFormat="1" applyFont="1" applyFill="1" applyBorder="1" applyAlignment="1">
      <alignment horizontal="right"/>
    </xf>
    <xf numFmtId="0" fontId="2" fillId="3" borderId="8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0" fillId="3" borderId="0" xfId="0" applyFont="1" applyFill="1" applyBorder="1"/>
    <xf numFmtId="0" fontId="12" fillId="3" borderId="8" xfId="0" applyFont="1" applyFill="1" applyBorder="1" applyAlignment="1">
      <alignment horizontal="left"/>
    </xf>
    <xf numFmtId="3" fontId="2" fillId="5" borderId="46" xfId="0" applyNumberFormat="1" applyFont="1" applyFill="1" applyBorder="1" applyAlignment="1">
      <alignment horizontal="right"/>
    </xf>
    <xf numFmtId="49" fontId="0" fillId="3" borderId="8" xfId="0" applyNumberFormat="1" applyFont="1" applyFill="1" applyBorder="1"/>
    <xf numFmtId="0" fontId="14" fillId="3" borderId="0" xfId="0" applyFont="1" applyFill="1" applyBorder="1" applyAlignment="1">
      <alignment horizontal="right"/>
    </xf>
    <xf numFmtId="0" fontId="14" fillId="0" borderId="0" xfId="0" applyFont="1" applyAlignment="1">
      <alignment horizontal="right"/>
    </xf>
    <xf numFmtId="3" fontId="11" fillId="3" borderId="17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right"/>
    </xf>
    <xf numFmtId="0" fontId="0" fillId="3" borderId="17" xfId="0" applyFont="1" applyFill="1" applyBorder="1"/>
    <xf numFmtId="0" fontId="2" fillId="3" borderId="17" xfId="0" applyFont="1" applyFill="1" applyBorder="1" applyAlignment="1">
      <alignment horizontal="right"/>
    </xf>
    <xf numFmtId="49" fontId="0" fillId="0" borderId="47" xfId="0" applyNumberFormat="1" applyFont="1" applyBorder="1" applyAlignment="1">
      <alignment horizontal="left"/>
    </xf>
    <xf numFmtId="0" fontId="11" fillId="3" borderId="0" xfId="0" applyFont="1" applyFill="1" applyBorder="1"/>
    <xf numFmtId="0" fontId="11" fillId="3" borderId="48" xfId="0" applyFont="1" applyFill="1" applyBorder="1" applyAlignment="1">
      <alignment horizontal="right"/>
    </xf>
    <xf numFmtId="0" fontId="0" fillId="0" borderId="49" xfId="0" applyFont="1" applyBorder="1"/>
    <xf numFmtId="165" fontId="2" fillId="3" borderId="0" xfId="0" applyNumberFormat="1" applyFont="1" applyFill="1" applyBorder="1" applyAlignment="1">
      <alignment horizontal="right"/>
    </xf>
    <xf numFmtId="3" fontId="11" fillId="3" borderId="50" xfId="0" applyNumberFormat="1" applyFont="1" applyFill="1" applyBorder="1"/>
    <xf numFmtId="3" fontId="11" fillId="3" borderId="50" xfId="0" applyNumberFormat="1" applyFont="1" applyFill="1" applyBorder="1" applyAlignment="1">
      <alignment horizontal="center"/>
    </xf>
    <xf numFmtId="3" fontId="11" fillId="3" borderId="51" xfId="0" applyNumberFormat="1" applyFont="1" applyFill="1" applyBorder="1"/>
    <xf numFmtId="3" fontId="2" fillId="3" borderId="0" xfId="0" applyNumberFormat="1" applyFont="1" applyFill="1" applyBorder="1" applyAlignment="1">
      <alignment horizontal="right"/>
    </xf>
    <xf numFmtId="3" fontId="4" fillId="3" borderId="5" xfId="0" applyNumberFormat="1" applyFont="1" applyFill="1" applyBorder="1" applyAlignment="1">
      <alignment horizontal="center"/>
    </xf>
    <xf numFmtId="3" fontId="4" fillId="3" borderId="16" xfId="0" applyNumberFormat="1" applyFont="1" applyFill="1" applyBorder="1" applyAlignment="1">
      <alignment horizontal="center"/>
    </xf>
    <xf numFmtId="3" fontId="4" fillId="3" borderId="25" xfId="0" applyNumberFormat="1" applyFont="1" applyFill="1" applyBorder="1" applyAlignment="1">
      <alignment horizontal="center"/>
    </xf>
    <xf numFmtId="3" fontId="2" fillId="4" borderId="5" xfId="0" applyNumberFormat="1" applyFont="1" applyFill="1" applyBorder="1" applyAlignment="1">
      <alignment horizontal="right"/>
    </xf>
    <xf numFmtId="3" fontId="2" fillId="3" borderId="16" xfId="0" applyNumberFormat="1" applyFont="1" applyFill="1" applyBorder="1" applyAlignment="1">
      <alignment horizontal="right"/>
    </xf>
    <xf numFmtId="0" fontId="2" fillId="3" borderId="54" xfId="0" applyFont="1" applyFill="1" applyBorder="1" applyAlignment="1">
      <alignment horizontal="left"/>
    </xf>
    <xf numFmtId="0" fontId="0" fillId="0" borderId="54" xfId="0" applyFont="1" applyBorder="1"/>
    <xf numFmtId="0" fontId="2" fillId="3" borderId="49" xfId="0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2" fillId="3" borderId="25" xfId="0" applyNumberFormat="1" applyFont="1" applyFill="1" applyBorder="1" applyAlignment="1">
      <alignment horizontal="right"/>
    </xf>
    <xf numFmtId="0" fontId="0" fillId="3" borderId="49" xfId="0" applyFont="1" applyFill="1" applyBorder="1"/>
    <xf numFmtId="3" fontId="11" fillId="3" borderId="49" xfId="0" applyNumberFormat="1" applyFont="1" applyFill="1" applyBorder="1" applyAlignment="1">
      <alignment horizontal="center"/>
    </xf>
    <xf numFmtId="0" fontId="0" fillId="3" borderId="56" xfId="0" applyFont="1" applyFill="1" applyBorder="1"/>
    <xf numFmtId="1" fontId="6" fillId="0" borderId="0" xfId="0" applyNumberFormat="1" applyFont="1"/>
    <xf numFmtId="3" fontId="2" fillId="4" borderId="0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right"/>
    </xf>
    <xf numFmtId="3" fontId="2" fillId="3" borderId="44" xfId="0" applyNumberFormat="1" applyFont="1" applyFill="1" applyBorder="1" applyAlignment="1">
      <alignment horizontal="right"/>
    </xf>
    <xf numFmtId="3" fontId="2" fillId="3" borderId="57" xfId="0" applyNumberFormat="1" applyFont="1" applyFill="1" applyBorder="1" applyAlignment="1">
      <alignment horizontal="right"/>
    </xf>
    <xf numFmtId="0" fontId="11" fillId="3" borderId="58" xfId="0" applyFont="1" applyFill="1" applyBorder="1" applyAlignment="1">
      <alignment horizontal="left"/>
    </xf>
    <xf numFmtId="3" fontId="11" fillId="3" borderId="59" xfId="0" applyNumberFormat="1" applyFont="1" applyFill="1" applyBorder="1" applyAlignment="1">
      <alignment horizontal="right"/>
    </xf>
    <xf numFmtId="3" fontId="11" fillId="5" borderId="60" xfId="0" applyNumberFormat="1" applyFont="1" applyFill="1" applyBorder="1" applyAlignment="1">
      <alignment horizontal="right"/>
    </xf>
    <xf numFmtId="3" fontId="11" fillId="3" borderId="61" xfId="0" applyNumberFormat="1" applyFont="1" applyFill="1" applyBorder="1" applyAlignment="1">
      <alignment horizontal="right"/>
    </xf>
    <xf numFmtId="3" fontId="11" fillId="5" borderId="29" xfId="0" applyNumberFormat="1" applyFont="1" applyFill="1" applyBorder="1" applyAlignment="1">
      <alignment horizontal="right"/>
    </xf>
    <xf numFmtId="0" fontId="4" fillId="3" borderId="32" xfId="0" applyFont="1" applyFill="1" applyBorder="1" applyAlignment="1">
      <alignment horizontal="center"/>
    </xf>
    <xf numFmtId="0" fontId="4" fillId="3" borderId="33" xfId="0" applyFont="1" applyFill="1" applyBorder="1" applyAlignment="1">
      <alignment horizontal="center"/>
    </xf>
    <xf numFmtId="49" fontId="5" fillId="0" borderId="0" xfId="0" applyNumberFormat="1" applyFont="1"/>
    <xf numFmtId="1" fontId="5" fillId="0" borderId="0" xfId="0" applyNumberFormat="1" applyFont="1"/>
    <xf numFmtId="3" fontId="14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3" fontId="9" fillId="0" borderId="0" xfId="0" applyNumberFormat="1" applyFont="1" applyAlignment="1">
      <alignment horizontal="right"/>
    </xf>
    <xf numFmtId="3" fontId="11" fillId="0" borderId="0" xfId="0" applyNumberFormat="1" applyFont="1" applyAlignment="1">
      <alignment horizontal="right"/>
    </xf>
    <xf numFmtId="3" fontId="2" fillId="4" borderId="62" xfId="0" applyNumberFormat="1" applyFont="1" applyFill="1" applyBorder="1" applyAlignment="1">
      <alignment horizontal="right"/>
    </xf>
    <xf numFmtId="0" fontId="11" fillId="3" borderId="63" xfId="0" applyFont="1" applyFill="1" applyBorder="1" applyAlignment="1">
      <alignment horizontal="right"/>
    </xf>
    <xf numFmtId="3" fontId="11" fillId="3" borderId="64" xfId="0" applyNumberFormat="1" applyFont="1" applyFill="1" applyBorder="1" applyAlignment="1">
      <alignment horizontal="right"/>
    </xf>
    <xf numFmtId="3" fontId="11" fillId="3" borderId="65" xfId="0" applyNumberFormat="1" applyFont="1" applyFill="1" applyBorder="1" applyAlignment="1">
      <alignment horizontal="right"/>
    </xf>
    <xf numFmtId="49" fontId="0" fillId="0" borderId="47" xfId="0" applyNumberFormat="1" applyFont="1" applyBorder="1"/>
    <xf numFmtId="16" fontId="0" fillId="0" borderId="54" xfId="0" applyNumberFormat="1" applyFont="1" applyBorder="1" applyAlignment="1">
      <alignment horizontal="left"/>
    </xf>
    <xf numFmtId="0" fontId="2" fillId="3" borderId="49" xfId="0" applyFont="1" applyFill="1" applyBorder="1" applyAlignment="1">
      <alignment horizontal="left"/>
    </xf>
    <xf numFmtId="3" fontId="2" fillId="4" borderId="66" xfId="0" applyNumberFormat="1" applyFont="1" applyFill="1" applyBorder="1" applyAlignment="1">
      <alignment horizontal="center"/>
    </xf>
    <xf numFmtId="49" fontId="2" fillId="4" borderId="67" xfId="0" applyNumberFormat="1" applyFont="1" applyFill="1" applyBorder="1" applyAlignment="1">
      <alignment horizontal="center"/>
    </xf>
    <xf numFmtId="0" fontId="11" fillId="3" borderId="54" xfId="0" applyFont="1" applyFill="1" applyBorder="1" applyAlignment="1">
      <alignment horizontal="left"/>
    </xf>
    <xf numFmtId="3" fontId="11" fillId="3" borderId="50" xfId="0" applyNumberFormat="1" applyFont="1" applyFill="1" applyBorder="1" applyAlignment="1">
      <alignment horizontal="right"/>
    </xf>
    <xf numFmtId="0" fontId="11" fillId="3" borderId="49" xfId="0" applyFont="1" applyFill="1" applyBorder="1" applyAlignment="1">
      <alignment horizontal="left"/>
    </xf>
    <xf numFmtId="3" fontId="2" fillId="3" borderId="56" xfId="0" applyNumberFormat="1" applyFont="1" applyFill="1" applyBorder="1" applyAlignment="1">
      <alignment horizontal="right"/>
    </xf>
    <xf numFmtId="3" fontId="11" fillId="3" borderId="68" xfId="0" applyNumberFormat="1" applyFont="1" applyFill="1" applyBorder="1" applyAlignment="1">
      <alignment horizontal="right"/>
    </xf>
    <xf numFmtId="3" fontId="11" fillId="3" borderId="56" xfId="0" applyNumberFormat="1" applyFont="1" applyFill="1" applyBorder="1" applyAlignment="1">
      <alignment horizontal="right"/>
    </xf>
    <xf numFmtId="3" fontId="11" fillId="3" borderId="69" xfId="0" applyNumberFormat="1" applyFont="1" applyFill="1" applyBorder="1" applyAlignment="1">
      <alignment horizontal="right"/>
    </xf>
    <xf numFmtId="0" fontId="4" fillId="3" borderId="34" xfId="0" applyFont="1" applyFill="1" applyBorder="1" applyAlignment="1">
      <alignment horizontal="center"/>
    </xf>
    <xf numFmtId="0" fontId="8" fillId="0" borderId="13" xfId="0" applyFont="1" applyBorder="1"/>
    <xf numFmtId="0" fontId="4" fillId="3" borderId="32" xfId="0" applyFont="1" applyFill="1" applyBorder="1" applyAlignment="1">
      <alignment horizontal="center"/>
    </xf>
    <xf numFmtId="0" fontId="8" fillId="0" borderId="33" xfId="0" applyFont="1" applyBorder="1"/>
    <xf numFmtId="3" fontId="4" fillId="3" borderId="52" xfId="0" applyNumberFormat="1" applyFont="1" applyFill="1" applyBorder="1" applyAlignment="1">
      <alignment horizontal="center"/>
    </xf>
    <xf numFmtId="0" fontId="8" fillId="0" borderId="53" xfId="0" applyFont="1" applyBorder="1"/>
    <xf numFmtId="3" fontId="4" fillId="3" borderId="5" xfId="0" applyNumberFormat="1" applyFont="1" applyFill="1" applyBorder="1" applyAlignment="1">
      <alignment horizontal="center"/>
    </xf>
    <xf numFmtId="0" fontId="8" fillId="0" borderId="16" xfId="0" applyFont="1" applyBorder="1"/>
    <xf numFmtId="0" fontId="8" fillId="0" borderId="25" xfId="0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Tekjur og útgjöld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Ársyfirlit!$F$45:$Q$45</c:f>
              <c:numCache>
                <c:formatCode>#,##0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556869.0</c:v>
                </c:pt>
                <c:pt idx="10">
                  <c:v>532984.0</c:v>
                </c:pt>
                <c:pt idx="11">
                  <c:v>647115.0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Ársyfirlit!$F$46:$Q$46</c:f>
              <c:numCache>
                <c:formatCode>#,##0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464428.0</c:v>
                </c:pt>
                <c:pt idx="10">
                  <c:v>420230.0</c:v>
                </c:pt>
                <c:pt idx="11">
                  <c:v>427642.0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467504"/>
        <c:axId val="2101470592"/>
      </c:lineChart>
      <c:catAx>
        <c:axId val="210146750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01470592"/>
        <c:crosses val="autoZero"/>
        <c:auto val="1"/>
        <c:lblAlgn val="ctr"/>
        <c:lblOffset val="100"/>
        <c:noMultiLvlLbl val="1"/>
      </c:catAx>
      <c:valAx>
        <c:axId val="210147059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01467504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>
            <a:defRPr sz="900">
              <a:solidFill>
                <a:srgbClr val="595959"/>
              </a:solidFill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Janúar!$T$6:$T$15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Janúar!$W$6:$W$15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539712"/>
        <c:axId val="2101546816"/>
      </c:barChart>
      <c:catAx>
        <c:axId val="210153971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01546816"/>
        <c:crosses val="autoZero"/>
        <c:auto val="1"/>
        <c:lblAlgn val="ctr"/>
        <c:lblOffset val="100"/>
        <c:noMultiLvlLbl val="1"/>
      </c:catAx>
      <c:valAx>
        <c:axId val="210154681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0153971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Janúar!$Q$56:$Q$59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Janúar!$R$56:$R$59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578880"/>
        <c:axId val="2101582112"/>
      </c:barChart>
      <c:catAx>
        <c:axId val="210157888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01582112"/>
        <c:crosses val="autoZero"/>
        <c:auto val="1"/>
        <c:lblAlgn val="ctr"/>
        <c:lblOffset val="100"/>
        <c:noMultiLvlLbl val="1"/>
      </c:catAx>
      <c:valAx>
        <c:axId val="21015821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0157888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Febrúar!$T$6:$T$15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Febrúar!$W$6:$W$15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1783952"/>
        <c:axId val="-2131780368"/>
      </c:barChart>
      <c:catAx>
        <c:axId val="-213178395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31780368"/>
        <c:crosses val="autoZero"/>
        <c:auto val="1"/>
        <c:lblAlgn val="ctr"/>
        <c:lblOffset val="100"/>
        <c:noMultiLvlLbl val="1"/>
      </c:catAx>
      <c:valAx>
        <c:axId val="-213178036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3178395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Febrúar!$Q$56:$Q$59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Febrúar!$R$56:$R$59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2651584"/>
        <c:axId val="-2132654768"/>
      </c:barChart>
      <c:catAx>
        <c:axId val="-213265158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32654768"/>
        <c:crosses val="autoZero"/>
        <c:auto val="1"/>
        <c:lblAlgn val="ctr"/>
        <c:lblOffset val="100"/>
        <c:noMultiLvlLbl val="1"/>
      </c:catAx>
      <c:valAx>
        <c:axId val="-21326547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3265158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Mars!$T$6:$T$15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Mars!$W$6:$W$15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8613168"/>
        <c:axId val="2128963232"/>
      </c:barChart>
      <c:catAx>
        <c:axId val="212861316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8963232"/>
        <c:crosses val="autoZero"/>
        <c:auto val="1"/>
        <c:lblAlgn val="ctr"/>
        <c:lblOffset val="100"/>
        <c:noMultiLvlLbl val="1"/>
      </c:catAx>
      <c:valAx>
        <c:axId val="212896323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861316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Mars!$Q$56:$Q$59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Mars!$R$56:$R$59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4382720"/>
        <c:axId val="2128818480"/>
      </c:barChart>
      <c:catAx>
        <c:axId val="207438272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28818480"/>
        <c:crosses val="autoZero"/>
        <c:auto val="1"/>
        <c:lblAlgn val="ctr"/>
        <c:lblOffset val="100"/>
        <c:noMultiLvlLbl val="1"/>
      </c:catAx>
      <c:valAx>
        <c:axId val="21288184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07438272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Apríl!$T$6:$T$15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Apríl!$W$6:$W$15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658848"/>
        <c:axId val="2101712912"/>
      </c:barChart>
      <c:catAx>
        <c:axId val="210165884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01712912"/>
        <c:crosses val="autoZero"/>
        <c:auto val="1"/>
        <c:lblAlgn val="ctr"/>
        <c:lblOffset val="100"/>
        <c:noMultiLvlLbl val="1"/>
      </c:catAx>
      <c:valAx>
        <c:axId val="210171291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0165884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Apríl!$Q$56:$Q$59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Apríl!$R$56:$R$59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733264"/>
        <c:axId val="2101632112"/>
      </c:barChart>
      <c:catAx>
        <c:axId val="21017332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01632112"/>
        <c:crosses val="autoZero"/>
        <c:auto val="1"/>
        <c:lblAlgn val="ctr"/>
        <c:lblOffset val="100"/>
        <c:noMultiLvlLbl val="1"/>
      </c:catAx>
      <c:valAx>
        <c:axId val="21016321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0173326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826064"/>
        <c:axId val="2101829360"/>
      </c:barChart>
      <c:catAx>
        <c:axId val="210182606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01829360"/>
        <c:crosses val="autoZero"/>
        <c:auto val="1"/>
        <c:lblAlgn val="ctr"/>
        <c:lblOffset val="100"/>
        <c:noMultiLvlLbl val="1"/>
      </c:catAx>
      <c:valAx>
        <c:axId val="210182936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0182606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858128"/>
        <c:axId val="2101861360"/>
      </c:barChart>
      <c:catAx>
        <c:axId val="210185812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01861360"/>
        <c:crosses val="autoZero"/>
        <c:auto val="1"/>
        <c:lblAlgn val="ctr"/>
        <c:lblOffset val="100"/>
        <c:noMultiLvlLbl val="1"/>
      </c:catAx>
      <c:valAx>
        <c:axId val="21018613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0185812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Júní!$T$6:$T$15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Júní!$W$6:$W$15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765664"/>
        <c:axId val="2124768960"/>
      </c:barChart>
      <c:catAx>
        <c:axId val="212476566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4768960"/>
        <c:crosses val="autoZero"/>
        <c:auto val="1"/>
        <c:lblAlgn val="ctr"/>
        <c:lblOffset val="100"/>
        <c:noMultiLvlLbl val="1"/>
      </c:catAx>
      <c:valAx>
        <c:axId val="212476896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476566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Júní!$Q$56:$Q$59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Júní!$R$56:$R$59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804176"/>
        <c:axId val="2124807408"/>
      </c:barChart>
      <c:catAx>
        <c:axId val="212480417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24807408"/>
        <c:crosses val="autoZero"/>
        <c:auto val="1"/>
        <c:lblAlgn val="ctr"/>
        <c:lblOffset val="100"/>
        <c:noMultiLvlLbl val="1"/>
      </c:catAx>
      <c:valAx>
        <c:axId val="21248074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2480417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Júlí!$T$6:$T$15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Júlí!$W$6:$W$15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864752"/>
        <c:axId val="2124868048"/>
      </c:barChart>
      <c:catAx>
        <c:axId val="212486475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4868048"/>
        <c:crosses val="autoZero"/>
        <c:auto val="1"/>
        <c:lblAlgn val="ctr"/>
        <c:lblOffset val="100"/>
        <c:noMultiLvlLbl val="1"/>
      </c:catAx>
      <c:valAx>
        <c:axId val="212486804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486475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Júlí!$Q$56:$Q$59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Júlí!$R$56:$R$59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906448"/>
        <c:axId val="2124909680"/>
      </c:barChart>
      <c:catAx>
        <c:axId val="212490644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24909680"/>
        <c:crosses val="autoZero"/>
        <c:auto val="1"/>
        <c:lblAlgn val="ctr"/>
        <c:lblOffset val="100"/>
        <c:noMultiLvlLbl val="1"/>
      </c:catAx>
      <c:valAx>
        <c:axId val="21249096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2490644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Ágúst!$T$6:$T$15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Ágúst!$W$6:$W$15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975872"/>
        <c:axId val="2101979168"/>
      </c:barChart>
      <c:catAx>
        <c:axId val="210197587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01979168"/>
        <c:crosses val="autoZero"/>
        <c:auto val="1"/>
        <c:lblAlgn val="ctr"/>
        <c:lblOffset val="100"/>
        <c:noMultiLvlLbl val="1"/>
      </c:catAx>
      <c:valAx>
        <c:axId val="210197916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0197587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Ágúst!$Q$56:$Q$59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Ágúst!$R$56:$R$59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2007552"/>
        <c:axId val="2102010784"/>
      </c:barChart>
      <c:catAx>
        <c:axId val="210200755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02010784"/>
        <c:crosses val="autoZero"/>
        <c:auto val="1"/>
        <c:lblAlgn val="ctr"/>
        <c:lblOffset val="100"/>
        <c:noMultiLvlLbl val="1"/>
      </c:catAx>
      <c:valAx>
        <c:axId val="21020107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0200755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September!$T$6:$T$15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September!$W$6:$W$15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961424"/>
        <c:axId val="2124964784"/>
      </c:barChart>
      <c:catAx>
        <c:axId val="212496142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4964784"/>
        <c:crosses val="autoZero"/>
        <c:auto val="1"/>
        <c:lblAlgn val="ctr"/>
        <c:lblOffset val="100"/>
        <c:noMultiLvlLbl val="1"/>
      </c:catAx>
      <c:valAx>
        <c:axId val="212496478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496142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September!$Q$56:$Q$59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September!$R$56:$R$59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2711200"/>
        <c:axId val="-2132714944"/>
      </c:barChart>
      <c:catAx>
        <c:axId val="-213271120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32714944"/>
        <c:crosses val="autoZero"/>
        <c:auto val="1"/>
        <c:lblAlgn val="ctr"/>
        <c:lblOffset val="100"/>
        <c:noMultiLvlLbl val="1"/>
      </c:catAx>
      <c:valAx>
        <c:axId val="-21327149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3271120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Október!$S$6:$S$15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Október!$V$6:$V$15</c:f>
              <c:numCache>
                <c:formatCode>#,##0</c:formatCode>
                <c:ptCount val="10"/>
                <c:pt idx="0">
                  <c:v>68707.0</c:v>
                </c:pt>
                <c:pt idx="1">
                  <c:v>14308.0</c:v>
                </c:pt>
                <c:pt idx="2">
                  <c:v>0.0</c:v>
                </c:pt>
                <c:pt idx="3">
                  <c:v>16980.0</c:v>
                </c:pt>
                <c:pt idx="4">
                  <c:v>0.0</c:v>
                </c:pt>
                <c:pt idx="5">
                  <c:v>13623.0</c:v>
                </c:pt>
                <c:pt idx="6">
                  <c:v>0.0</c:v>
                </c:pt>
                <c:pt idx="7">
                  <c:v>350810.0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2739904"/>
        <c:axId val="-2132742160"/>
      </c:barChart>
      <c:catAx>
        <c:axId val="-213273990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32742160"/>
        <c:crosses val="autoZero"/>
        <c:auto val="1"/>
        <c:lblAlgn val="ctr"/>
        <c:lblOffset val="100"/>
        <c:noMultiLvlLbl val="1"/>
      </c:catAx>
      <c:valAx>
        <c:axId val="-213274216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3273990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Október!$P$56:$P$59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Október!$Q$56:$Q$59</c:f>
              <c:numCache>
                <c:formatCode>@</c:formatCode>
                <c:ptCount val="4"/>
                <c:pt idx="0" formatCode="#,##0">
                  <c:v>556869.0</c:v>
                </c:pt>
                <c:pt idx="1">
                  <c:v>464428.0</c:v>
                </c:pt>
                <c:pt idx="2" formatCode="0">
                  <c:v>0.0</c:v>
                </c:pt>
                <c:pt idx="3">
                  <c:v>464428.0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049888"/>
        <c:axId val="2125053120"/>
      </c:barChart>
      <c:catAx>
        <c:axId val="212504988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25053120"/>
        <c:crosses val="autoZero"/>
        <c:auto val="1"/>
        <c:lblAlgn val="ctr"/>
        <c:lblOffset val="100"/>
        <c:noMultiLvlLbl val="1"/>
      </c:catAx>
      <c:valAx>
        <c:axId val="21250531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2504988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Nóvember!$T$6:$T$15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Nóvember!$W$6:$W$15</c:f>
              <c:numCache>
                <c:formatCode>#,##0</c:formatCode>
                <c:ptCount val="10"/>
                <c:pt idx="0">
                  <c:v>105196.0</c:v>
                </c:pt>
                <c:pt idx="1">
                  <c:v>26310.0</c:v>
                </c:pt>
                <c:pt idx="2">
                  <c:v>0.0</c:v>
                </c:pt>
                <c:pt idx="3">
                  <c:v>6113.0</c:v>
                </c:pt>
                <c:pt idx="4">
                  <c:v>13900.0</c:v>
                </c:pt>
                <c:pt idx="5">
                  <c:v>13623.0</c:v>
                </c:pt>
                <c:pt idx="6">
                  <c:v>35900.0</c:v>
                </c:pt>
                <c:pt idx="7">
                  <c:v>130000.0</c:v>
                </c:pt>
                <c:pt idx="8">
                  <c:v>39188.0</c:v>
                </c:pt>
                <c:pt idx="9">
                  <c:v>50000.0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108704"/>
        <c:axId val="2125112000"/>
      </c:barChart>
      <c:catAx>
        <c:axId val="212510870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5112000"/>
        <c:crosses val="autoZero"/>
        <c:auto val="1"/>
        <c:lblAlgn val="ctr"/>
        <c:lblOffset val="100"/>
        <c:noMultiLvlLbl val="1"/>
      </c:catAx>
      <c:valAx>
        <c:axId val="212511200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510870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Nóvember!$Q$56:$Q$59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Nóvember!$R$56:$R$59</c:f>
              <c:numCache>
                <c:formatCode>@</c:formatCode>
                <c:ptCount val="4"/>
                <c:pt idx="0" formatCode="#,##0">
                  <c:v>532984.0</c:v>
                </c:pt>
                <c:pt idx="1">
                  <c:v>370230.0</c:v>
                </c:pt>
                <c:pt idx="2" formatCode="0">
                  <c:v>39188.0</c:v>
                </c:pt>
                <c:pt idx="3">
                  <c:v>331042.0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141456"/>
        <c:axId val="2125144688"/>
      </c:barChart>
      <c:catAx>
        <c:axId val="212514145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25144688"/>
        <c:crosses val="autoZero"/>
        <c:auto val="1"/>
        <c:lblAlgn val="ctr"/>
        <c:lblOffset val="100"/>
        <c:noMultiLvlLbl val="1"/>
      </c:catAx>
      <c:valAx>
        <c:axId val="21251446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2514145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Desember!$T$6:$T$15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Desember!$W$6:$W$15</c:f>
              <c:numCache>
                <c:formatCode>#,##0</c:formatCode>
                <c:ptCount val="10"/>
                <c:pt idx="0">
                  <c:v>54787.0</c:v>
                </c:pt>
                <c:pt idx="1">
                  <c:v>0.0</c:v>
                </c:pt>
                <c:pt idx="2">
                  <c:v>0.0</c:v>
                </c:pt>
                <c:pt idx="3">
                  <c:v>10677.0</c:v>
                </c:pt>
                <c:pt idx="4">
                  <c:v>20510.0</c:v>
                </c:pt>
                <c:pt idx="5">
                  <c:v>29480.0</c:v>
                </c:pt>
                <c:pt idx="6">
                  <c:v>0.0</c:v>
                </c:pt>
                <c:pt idx="7">
                  <c:v>130000.0</c:v>
                </c:pt>
                <c:pt idx="8">
                  <c:v>39188.0</c:v>
                </c:pt>
                <c:pt idx="9">
                  <c:v>143000.0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217456"/>
        <c:axId val="2125220752"/>
      </c:barChart>
      <c:catAx>
        <c:axId val="212521745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5220752"/>
        <c:crosses val="autoZero"/>
        <c:auto val="1"/>
        <c:lblAlgn val="ctr"/>
        <c:lblOffset val="100"/>
        <c:noMultiLvlLbl val="1"/>
      </c:catAx>
      <c:valAx>
        <c:axId val="212522075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521745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Desember!$Q$56:$Q$59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Desember!$R$56:$R$59</c:f>
              <c:numCache>
                <c:formatCode>@</c:formatCode>
                <c:ptCount val="4"/>
                <c:pt idx="0" formatCode="#,##0">
                  <c:v>647115.0</c:v>
                </c:pt>
                <c:pt idx="1">
                  <c:v>284642.0</c:v>
                </c:pt>
                <c:pt idx="2" formatCode="0">
                  <c:v>39188.0</c:v>
                </c:pt>
                <c:pt idx="3">
                  <c:v>245454.0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249200"/>
        <c:axId val="2125252432"/>
      </c:barChart>
      <c:catAx>
        <c:axId val="212524920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25252432"/>
        <c:crosses val="autoZero"/>
        <c:auto val="1"/>
        <c:lblAlgn val="ctr"/>
        <c:lblOffset val="100"/>
        <c:noMultiLvlLbl val="1"/>
      </c:catAx>
      <c:valAx>
        <c:axId val="21252524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2524920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3</xdr:row>
      <xdr:rowOff>152400</xdr:rowOff>
    </xdr:from>
    <xdr:to>
      <xdr:col>11</xdr:col>
      <xdr:colOff>219075</xdr:colOff>
      <xdr:row>17</xdr:row>
      <xdr:rowOff>152400</xdr:rowOff>
    </xdr:to>
    <xdr:pic>
      <xdr:nvPicPr>
        <xdr:cNvPr id="2" name="image0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24125" cy="26670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800100</xdr:colOff>
      <xdr:row>3</xdr:row>
      <xdr:rowOff>95250</xdr:rowOff>
    </xdr:to>
    <xdr:pic>
      <xdr:nvPicPr>
        <xdr:cNvPr id="3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647700" cy="5905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5</xdr:row>
      <xdr:rowOff>133350</xdr:rowOff>
    </xdr:from>
    <xdr:to>
      <xdr:col>14</xdr:col>
      <xdr:colOff>171450</xdr:colOff>
      <xdr:row>17</xdr:row>
      <xdr:rowOff>123825</xdr:rowOff>
    </xdr:to>
    <xdr:graphicFrame macro=""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3</xdr:row>
      <xdr:rowOff>104775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5715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8" name="Shape 8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0</xdr:row>
      <xdr:rowOff>19050</xdr:rowOff>
    </xdr:from>
    <xdr:to>
      <xdr:col>0</xdr:col>
      <xdr:colOff>771525</xdr:colOff>
      <xdr:row>3</xdr:row>
      <xdr:rowOff>19050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715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3" name="Shape 2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571500</xdr:colOff>
      <xdr:row>2</xdr:row>
      <xdr:rowOff>0</xdr:rowOff>
    </xdr:from>
    <xdr:to>
      <xdr:col>17</xdr:col>
      <xdr:colOff>419100</xdr:colOff>
      <xdr:row>15</xdr:row>
      <xdr:rowOff>9525</xdr:rowOff>
    </xdr:to>
    <xdr:graphicFrame macro=""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57150</xdr:rowOff>
    </xdr:from>
    <xdr:to>
      <xdr:col>0</xdr:col>
      <xdr:colOff>800100</xdr:colOff>
      <xdr:row>3</xdr:row>
      <xdr:rowOff>19050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5" name="Shape 15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1229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114300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114300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114300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114300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723900</xdr:colOff>
      <xdr:row>1</xdr:row>
      <xdr:rowOff>171450</xdr:rowOff>
    </xdr:from>
    <xdr:to>
      <xdr:col>17</xdr:col>
      <xdr:colOff>571500</xdr:colOff>
      <xdr:row>14</xdr:row>
      <xdr:rowOff>114300</xdr:rowOff>
    </xdr:to>
    <xdr:graphicFrame macro=""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76200</xdr:rowOff>
    </xdr:from>
    <xdr:to>
      <xdr:col>0</xdr:col>
      <xdr:colOff>800100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7" name="Shape 7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314325</xdr:colOff>
      <xdr:row>1</xdr:row>
      <xdr:rowOff>171450</xdr:rowOff>
    </xdr:from>
    <xdr:to>
      <xdr:col>17</xdr:col>
      <xdr:colOff>161925</xdr:colOff>
      <xdr:row>14</xdr:row>
      <xdr:rowOff>114300</xdr:rowOff>
    </xdr:to>
    <xdr:graphicFrame macro=""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0" name="Shape 10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381000</xdr:colOff>
      <xdr:row>2</xdr:row>
      <xdr:rowOff>0</xdr:rowOff>
    </xdr:from>
    <xdr:to>
      <xdr:col>17</xdr:col>
      <xdr:colOff>228600</xdr:colOff>
      <xdr:row>14</xdr:row>
      <xdr:rowOff>114300</xdr:rowOff>
    </xdr:to>
    <xdr:graphicFrame macro=""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76200</xdr:rowOff>
    </xdr:from>
    <xdr:to>
      <xdr:col>0</xdr:col>
      <xdr:colOff>781050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1" name="Shape 11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1</xdr:row>
      <xdr:rowOff>171450</xdr:rowOff>
    </xdr:from>
    <xdr:to>
      <xdr:col>17</xdr:col>
      <xdr:colOff>114300</xdr:colOff>
      <xdr:row>14</xdr:row>
      <xdr:rowOff>114300</xdr:rowOff>
    </xdr:to>
    <xdr:graphicFrame macro=""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126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304800</xdr:colOff>
      <xdr:row>2</xdr:row>
      <xdr:rowOff>0</xdr:rowOff>
    </xdr:from>
    <xdr:to>
      <xdr:col>17</xdr:col>
      <xdr:colOff>152400</xdr:colOff>
      <xdr:row>14</xdr:row>
      <xdr:rowOff>114300</xdr:rowOff>
    </xdr:to>
    <xdr:graphicFrame macro=""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723900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4" name="Shape 1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2</xdr:row>
      <xdr:rowOff>0</xdr:rowOff>
    </xdr:from>
    <xdr:to>
      <xdr:col>17</xdr:col>
      <xdr:colOff>114300</xdr:colOff>
      <xdr:row>14</xdr:row>
      <xdr:rowOff>114300</xdr:rowOff>
    </xdr:to>
    <xdr:graphicFrame macro=""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0</xdr:row>
      <xdr:rowOff>0</xdr:rowOff>
    </xdr:from>
    <xdr:to>
      <xdr:col>18</xdr:col>
      <xdr:colOff>9525</xdr:colOff>
      <xdr:row>1</xdr:row>
      <xdr:rowOff>19050</xdr:rowOff>
    </xdr:to>
    <xdr:sp macro="" textlink="">
      <xdr:nvSpPr>
        <xdr:cNvPr id="5" name="Shape 5"/>
        <xdr:cNvSpPr txBox="1"/>
      </xdr:nvSpPr>
      <xdr:spPr>
        <a:xfrm>
          <a:off x="0" y="3679987"/>
          <a:ext cx="10691999" cy="200024"/>
        </a:xfrm>
        <a:prstGeom prst="rect">
          <a:avLst/>
        </a:prstGeom>
        <a:solidFill>
          <a:srgbClr val="00B050"/>
        </a:solidFill>
        <a:ln w="9525" cap="flat" cmpd="sng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endParaRPr sz="1100" b="0" i="0" u="none" strike="noStrike" cap="none" baseline="0"/>
        </a:p>
      </xdr:txBody>
    </xdr:sp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9" name="Shape 9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247650</xdr:colOff>
      <xdr:row>2</xdr:row>
      <xdr:rowOff>0</xdr:rowOff>
    </xdr:from>
    <xdr:to>
      <xdr:col>17</xdr:col>
      <xdr:colOff>95250</xdr:colOff>
      <xdr:row>14</xdr:row>
      <xdr:rowOff>114300</xdr:rowOff>
    </xdr:to>
    <xdr:graphicFrame macro=""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6" name="Shape 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228600</xdr:colOff>
      <xdr:row>2</xdr:row>
      <xdr:rowOff>0</xdr:rowOff>
    </xdr:from>
    <xdr:to>
      <xdr:col>17</xdr:col>
      <xdr:colOff>76200</xdr:colOff>
      <xdr:row>14</xdr:row>
      <xdr:rowOff>114300</xdr:rowOff>
    </xdr:to>
    <xdr:graphicFrame macro=""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123825</xdr:colOff>
      <xdr:row>0</xdr:row>
      <xdr:rowOff>38100</xdr:rowOff>
    </xdr:from>
    <xdr:to>
      <xdr:col>0</xdr:col>
      <xdr:colOff>695325</xdr:colOff>
      <xdr:row>2</xdr:row>
      <xdr:rowOff>171450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1</xdr:row>
      <xdr:rowOff>171450</xdr:rowOff>
    </xdr:from>
    <xdr:to>
      <xdr:col>13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13</xdr:col>
      <xdr:colOff>209550</xdr:colOff>
      <xdr:row>2</xdr:row>
      <xdr:rowOff>9525</xdr:rowOff>
    </xdr:from>
    <xdr:to>
      <xdr:col>16</xdr:col>
      <xdr:colOff>57150</xdr:colOff>
      <xdr:row>14</xdr:row>
      <xdr:rowOff>123825</xdr:rowOff>
    </xdr:to>
    <xdr:graphicFrame macro=""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733425</xdr:colOff>
      <xdr:row>219</xdr:row>
      <xdr:rowOff>171450</xdr:rowOff>
    </xdr:to>
    <xdr:sp macro="" textlink="">
      <xdr:nvSpPr>
        <xdr:cNvPr id="13" name="Shape 1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431800</xdr:colOff>
      <xdr:row>61</xdr:row>
      <xdr:rowOff>63500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431800</xdr:colOff>
      <xdr:row>61</xdr:row>
      <xdr:rowOff>63500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431800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431800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209550</xdr:colOff>
      <xdr:row>2</xdr:row>
      <xdr:rowOff>0</xdr:rowOff>
    </xdr:from>
    <xdr:to>
      <xdr:col>17</xdr:col>
      <xdr:colOff>57150</xdr:colOff>
      <xdr:row>14</xdr:row>
      <xdr:rowOff>114300</xdr:rowOff>
    </xdr:to>
    <xdr:graphicFrame macro=""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85725</xdr:rowOff>
    </xdr:from>
    <xdr:to>
      <xdr:col>0</xdr:col>
      <xdr:colOff>781050</xdr:colOff>
      <xdr:row>2</xdr:row>
      <xdr:rowOff>219075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3" name="Shape 1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238125</xdr:colOff>
      <xdr:row>2</xdr:row>
      <xdr:rowOff>0</xdr:rowOff>
    </xdr:from>
    <xdr:to>
      <xdr:col>17</xdr:col>
      <xdr:colOff>85725</xdr:colOff>
      <xdr:row>14</xdr:row>
      <xdr:rowOff>114300</xdr:rowOff>
    </xdr:to>
    <xdr:graphicFrame macro=""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2" name="Shape 12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vmlDrawing" Target="../drawings/vmlDrawing5.vml"/><Relationship Id="rId3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vmlDrawing" Target="../drawings/vmlDrawing6.vml"/><Relationship Id="rId3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vmlDrawing" Target="../drawings/vmlDrawing7.vml"/><Relationship Id="rId3" Type="http://schemas.openxmlformats.org/officeDocument/2006/relationships/comments" Target="../comments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vmlDrawing" Target="../drawings/vmlDrawing8.vml"/><Relationship Id="rId3" Type="http://schemas.openxmlformats.org/officeDocument/2006/relationships/comments" Target="../comments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vmlDrawing" Target="../drawings/vmlDrawing9.vml"/><Relationship Id="rId3" Type="http://schemas.openxmlformats.org/officeDocument/2006/relationships/comments" Target="../comments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vmlDrawing" Target="../drawings/vmlDrawing10.vml"/><Relationship Id="rId3" Type="http://schemas.openxmlformats.org/officeDocument/2006/relationships/comments" Target="../comments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vmlDrawing" Target="../drawings/vmlDrawing11.vml"/><Relationship Id="rId3" Type="http://schemas.openxmlformats.org/officeDocument/2006/relationships/comments" Target="../comments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vmlDrawing" Target="../drawings/vmlDrawing12.vml"/><Relationship Id="rId3" Type="http://schemas.openxmlformats.org/officeDocument/2006/relationships/comments" Target="../comments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3" workbookViewId="0"/>
  </sheetViews>
  <sheetFormatPr baseColWidth="10" defaultColWidth="15.1640625" defaultRowHeight="15" customHeight="1" x14ac:dyDescent="0.2"/>
  <cols>
    <col min="1" max="1" width="14.83203125" customWidth="1"/>
    <col min="2" max="2" width="18.6640625" customWidth="1"/>
    <col min="3" max="3" width="19.33203125" customWidth="1"/>
    <col min="4" max="4" width="22.33203125" customWidth="1"/>
    <col min="5" max="6" width="16.1640625" customWidth="1"/>
    <col min="7" max="7" width="21.1640625" customWidth="1"/>
    <col min="8" max="8" width="19.83203125" customWidth="1"/>
    <col min="9" max="9" width="26.33203125" customWidth="1"/>
    <col min="10" max="10" width="25.6640625" customWidth="1"/>
    <col min="11" max="11" width="30.33203125" customWidth="1"/>
    <col min="12" max="12" width="8" customWidth="1"/>
    <col min="13" max="13" width="30.1640625" customWidth="1"/>
    <col min="14" max="16" width="8" customWidth="1"/>
    <col min="17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 x14ac:dyDescent="0.2">
      <c r="A3" s="4"/>
      <c r="B3" s="18" t="s">
        <v>1</v>
      </c>
      <c r="C3" s="18" t="s">
        <v>49</v>
      </c>
      <c r="D3" s="18" t="s">
        <v>50</v>
      </c>
      <c r="E3" s="18" t="s">
        <v>51</v>
      </c>
      <c r="F3" s="18" t="s">
        <v>52</v>
      </c>
      <c r="G3" s="18" t="s">
        <v>53</v>
      </c>
      <c r="H3" s="18" t="s">
        <v>54</v>
      </c>
      <c r="I3" s="18" t="s">
        <v>55</v>
      </c>
      <c r="J3" s="18" t="s">
        <v>56</v>
      </c>
      <c r="K3" s="18" t="s">
        <v>57</v>
      </c>
      <c r="L3" s="18"/>
      <c r="M3" s="18" t="s">
        <v>58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customHeight="1" x14ac:dyDescent="0.2">
      <c r="A4" s="4"/>
      <c r="B4" s="52" t="s">
        <v>59</v>
      </c>
      <c r="C4" s="53" t="s">
        <v>103</v>
      </c>
      <c r="D4" s="52" t="s">
        <v>105</v>
      </c>
      <c r="E4" s="52" t="s">
        <v>106</v>
      </c>
      <c r="F4" s="52" t="s">
        <v>107</v>
      </c>
      <c r="G4" s="52" t="s">
        <v>108</v>
      </c>
      <c r="H4" s="52" t="s">
        <v>109</v>
      </c>
      <c r="I4" s="52" t="s">
        <v>111</v>
      </c>
      <c r="J4" s="52" t="s">
        <v>112</v>
      </c>
      <c r="K4" s="52" t="s">
        <v>113</v>
      </c>
      <c r="L4" s="3"/>
      <c r="M4" s="52" t="s">
        <v>92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customHeight="1" x14ac:dyDescent="0.2">
      <c r="A5" s="55"/>
      <c r="B5" s="52" t="s">
        <v>114</v>
      </c>
      <c r="C5" s="53" t="s">
        <v>116</v>
      </c>
      <c r="D5" s="52" t="s">
        <v>117</v>
      </c>
      <c r="E5" s="52" t="s">
        <v>118</v>
      </c>
      <c r="F5" s="52" t="s">
        <v>119</v>
      </c>
      <c r="G5" s="52" t="s">
        <v>120</v>
      </c>
      <c r="H5" s="52" t="s">
        <v>121</v>
      </c>
      <c r="I5" s="52" t="s">
        <v>122</v>
      </c>
      <c r="J5" s="52" t="s">
        <v>123</v>
      </c>
      <c r="K5" s="52" t="s">
        <v>124</v>
      </c>
      <c r="L5" s="3"/>
      <c r="M5" s="52" t="s">
        <v>94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customHeight="1" x14ac:dyDescent="0.2">
      <c r="A6" s="13"/>
      <c r="B6" s="52" t="s">
        <v>125</v>
      </c>
      <c r="C6" s="53" t="s">
        <v>126</v>
      </c>
      <c r="D6" s="52" t="s">
        <v>127</v>
      </c>
      <c r="E6" s="52" t="s">
        <v>128</v>
      </c>
      <c r="F6" s="69" t="s">
        <v>129</v>
      </c>
      <c r="G6" s="52" t="s">
        <v>142</v>
      </c>
      <c r="H6" s="52" t="s">
        <v>143</v>
      </c>
      <c r="I6" s="52" t="s">
        <v>144</v>
      </c>
      <c r="J6" s="52" t="s">
        <v>145</v>
      </c>
      <c r="K6" s="52" t="s">
        <v>146</v>
      </c>
      <c r="L6" s="3"/>
      <c r="M6" s="53" t="s">
        <v>147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customHeight="1" x14ac:dyDescent="0.2">
      <c r="A7" s="13"/>
      <c r="B7" s="52" t="s">
        <v>148</v>
      </c>
      <c r="C7" s="53" t="s">
        <v>149</v>
      </c>
      <c r="D7" s="52" t="s">
        <v>151</v>
      </c>
      <c r="E7" s="52" t="s">
        <v>152</v>
      </c>
      <c r="F7" s="69" t="s">
        <v>153</v>
      </c>
      <c r="G7" s="52" t="s">
        <v>154</v>
      </c>
      <c r="H7" s="52" t="s">
        <v>155</v>
      </c>
      <c r="I7" s="52" t="s">
        <v>156</v>
      </c>
      <c r="J7" s="52" t="s">
        <v>157</v>
      </c>
      <c r="K7" s="52" t="s">
        <v>158</v>
      </c>
      <c r="L7" s="3"/>
      <c r="M7" s="72" t="s">
        <v>159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customHeight="1" x14ac:dyDescent="0.2">
      <c r="A8" s="13"/>
      <c r="B8" s="52" t="s">
        <v>160</v>
      </c>
      <c r="C8" s="53" t="s">
        <v>161</v>
      </c>
      <c r="D8" s="52" t="s">
        <v>137</v>
      </c>
      <c r="E8" s="52" t="s">
        <v>163</v>
      </c>
      <c r="F8" s="52" t="s">
        <v>164</v>
      </c>
      <c r="G8" s="52" t="s">
        <v>165</v>
      </c>
      <c r="H8" s="52"/>
      <c r="I8" s="52" t="s">
        <v>167</v>
      </c>
      <c r="J8" s="52" t="s">
        <v>168</v>
      </c>
      <c r="K8" s="52" t="s">
        <v>169</v>
      </c>
      <c r="L8" s="3"/>
      <c r="M8" s="72" t="s">
        <v>170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customHeight="1" x14ac:dyDescent="0.2">
      <c r="A9" s="13"/>
      <c r="B9" s="52" t="s">
        <v>171</v>
      </c>
      <c r="C9" s="53" t="s">
        <v>172</v>
      </c>
      <c r="D9" s="52" t="s">
        <v>173</v>
      </c>
      <c r="E9" s="52" t="s">
        <v>174</v>
      </c>
      <c r="F9" s="52" t="s">
        <v>175</v>
      </c>
      <c r="G9" s="52" t="s">
        <v>176</v>
      </c>
      <c r="H9" s="52"/>
      <c r="I9" s="52" t="s">
        <v>177</v>
      </c>
      <c r="J9" s="52" t="s">
        <v>178</v>
      </c>
      <c r="K9" s="52" t="s">
        <v>179</v>
      </c>
      <c r="L9" s="3"/>
      <c r="M9" s="72" t="s">
        <v>180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customHeight="1" x14ac:dyDescent="0.2">
      <c r="A10" s="13"/>
      <c r="B10" s="52" t="s">
        <v>181</v>
      </c>
      <c r="C10" s="53" t="s">
        <v>182</v>
      </c>
      <c r="D10" s="52" t="s">
        <v>183</v>
      </c>
      <c r="E10" s="52" t="s">
        <v>184</v>
      </c>
      <c r="F10" s="52" t="s">
        <v>185</v>
      </c>
      <c r="G10" s="52" t="s">
        <v>186</v>
      </c>
      <c r="H10" s="52"/>
      <c r="I10" s="52" t="s">
        <v>187</v>
      </c>
      <c r="J10" s="52" t="s">
        <v>188</v>
      </c>
      <c r="K10" s="52" t="s">
        <v>189</v>
      </c>
      <c r="L10" s="3"/>
      <c r="M10" s="72" t="s">
        <v>190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customHeight="1" x14ac:dyDescent="0.2">
      <c r="A11" s="13"/>
      <c r="B11" s="52" t="s">
        <v>191</v>
      </c>
      <c r="C11" s="53" t="s">
        <v>192</v>
      </c>
      <c r="D11" s="52" t="s">
        <v>193</v>
      </c>
      <c r="E11" s="52" t="s">
        <v>194</v>
      </c>
      <c r="F11" s="52" t="s">
        <v>195</v>
      </c>
      <c r="G11" s="52" t="s">
        <v>196</v>
      </c>
      <c r="H11" s="52"/>
      <c r="I11" s="52" t="s">
        <v>197</v>
      </c>
      <c r="J11" s="52" t="s">
        <v>198</v>
      </c>
      <c r="K11" s="52" t="s">
        <v>199</v>
      </c>
      <c r="L11" s="3"/>
      <c r="M11" s="72" t="s">
        <v>200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customHeight="1" x14ac:dyDescent="0.2">
      <c r="A12" s="13"/>
      <c r="B12" s="52" t="s">
        <v>201</v>
      </c>
      <c r="C12" s="53" t="s">
        <v>202</v>
      </c>
      <c r="D12" s="52" t="s">
        <v>203</v>
      </c>
      <c r="E12" s="52" t="s">
        <v>204</v>
      </c>
      <c r="F12" s="52" t="s">
        <v>205</v>
      </c>
      <c r="G12" s="52" t="s">
        <v>206</v>
      </c>
      <c r="H12" s="52"/>
      <c r="I12" s="52" t="s">
        <v>207</v>
      </c>
      <c r="J12" s="52" t="s">
        <v>208</v>
      </c>
      <c r="K12" s="52" t="s">
        <v>209</v>
      </c>
      <c r="L12" s="3"/>
      <c r="M12" s="72" t="s">
        <v>210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customHeight="1" x14ac:dyDescent="0.2">
      <c r="A13" s="13"/>
      <c r="B13" s="3"/>
      <c r="C13" s="53" t="s">
        <v>211</v>
      </c>
      <c r="D13" s="52" t="s">
        <v>212</v>
      </c>
      <c r="E13" s="52"/>
      <c r="F13" s="52" t="s">
        <v>213</v>
      </c>
      <c r="G13" s="52" t="s">
        <v>214</v>
      </c>
      <c r="H13" s="52"/>
      <c r="I13" s="52" t="s">
        <v>215</v>
      </c>
      <c r="J13" s="52" t="s">
        <v>216</v>
      </c>
      <c r="K13" s="52" t="s">
        <v>217</v>
      </c>
      <c r="L13" s="3"/>
      <c r="M13" s="72" t="s">
        <v>218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customHeight="1" x14ac:dyDescent="0.2">
      <c r="A14" s="13"/>
      <c r="B14" s="3"/>
      <c r="C14" s="53" t="s">
        <v>219</v>
      </c>
      <c r="D14" s="52" t="s">
        <v>220</v>
      </c>
      <c r="E14" s="52"/>
      <c r="F14" s="52" t="s">
        <v>221</v>
      </c>
      <c r="G14" s="52" t="s">
        <v>222</v>
      </c>
      <c r="H14" s="52"/>
      <c r="I14" s="52" t="s">
        <v>223</v>
      </c>
      <c r="J14" s="52"/>
      <c r="K14" s="52" t="s">
        <v>224</v>
      </c>
      <c r="L14" s="3"/>
      <c r="M14" s="72" t="s">
        <v>225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customHeight="1" x14ac:dyDescent="0.2">
      <c r="A15" s="13"/>
      <c r="B15" s="3"/>
      <c r="C15" s="53" t="s">
        <v>226</v>
      </c>
      <c r="D15" s="52" t="s">
        <v>227</v>
      </c>
      <c r="E15" s="52"/>
      <c r="F15" s="52" t="s">
        <v>228</v>
      </c>
      <c r="G15" s="52" t="s">
        <v>229</v>
      </c>
      <c r="H15" s="52"/>
      <c r="I15" s="52"/>
      <c r="J15" s="52"/>
      <c r="K15" s="52" t="s">
        <v>230</v>
      </c>
      <c r="L15" s="3"/>
      <c r="M15" s="72" t="s">
        <v>231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customHeight="1" x14ac:dyDescent="0.2">
      <c r="A16" s="13"/>
      <c r="B16" s="3"/>
      <c r="C16" s="53" t="s">
        <v>232</v>
      </c>
      <c r="D16" s="52" t="s">
        <v>233</v>
      </c>
      <c r="E16" s="52"/>
      <c r="F16" s="52" t="s">
        <v>234</v>
      </c>
      <c r="G16" s="52" t="s">
        <v>235</v>
      </c>
      <c r="H16" s="52"/>
      <c r="I16" s="52"/>
      <c r="J16" s="52"/>
      <c r="K16" s="52" t="s">
        <v>236</v>
      </c>
      <c r="L16" s="3"/>
      <c r="M16" s="72" t="s">
        <v>237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customHeight="1" x14ac:dyDescent="0.2">
      <c r="A17" s="13"/>
      <c r="B17" s="3"/>
      <c r="C17" s="53" t="s">
        <v>238</v>
      </c>
      <c r="D17" s="52" t="s">
        <v>239</v>
      </c>
      <c r="E17" s="52"/>
      <c r="F17" s="52" t="s">
        <v>240</v>
      </c>
      <c r="G17" s="52" t="s">
        <v>241</v>
      </c>
      <c r="H17" s="52"/>
      <c r="I17" s="52"/>
      <c r="J17" s="52"/>
      <c r="K17" s="52" t="s">
        <v>242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customHeight="1" x14ac:dyDescent="0.2">
      <c r="A18" s="13"/>
      <c r="B18" s="3"/>
      <c r="C18" s="53" t="s">
        <v>243</v>
      </c>
      <c r="D18" s="52" t="s">
        <v>244</v>
      </c>
      <c r="E18" s="52"/>
      <c r="F18" s="52"/>
      <c r="G18" s="52" t="s">
        <v>190</v>
      </c>
      <c r="H18" s="52"/>
      <c r="I18" s="52"/>
      <c r="J18" s="52"/>
      <c r="K18" s="5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customHeight="1" x14ac:dyDescent="0.2">
      <c r="A19" s="13"/>
      <c r="B19" s="3"/>
      <c r="C19" s="53" t="s">
        <v>245</v>
      </c>
      <c r="D19" s="52" t="s">
        <v>246</v>
      </c>
      <c r="E19" s="52"/>
      <c r="F19" s="52"/>
      <c r="G19" s="52" t="s">
        <v>162</v>
      </c>
      <c r="H19" s="52"/>
      <c r="I19" s="52"/>
      <c r="J19" s="52"/>
      <c r="K19" s="5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customHeight="1" x14ac:dyDescent="0.2">
      <c r="A20" s="4"/>
      <c r="B20" s="3"/>
      <c r="C20" s="3"/>
      <c r="D20" s="3"/>
      <c r="E20" s="3"/>
      <c r="F20" s="3"/>
      <c r="G20" s="3"/>
      <c r="H20" s="3"/>
      <c r="I20" s="3"/>
      <c r="J20" s="3"/>
      <c r="K20" s="5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customHeight="1" x14ac:dyDescent="0.2">
      <c r="A21" s="78"/>
      <c r="B21" s="3"/>
      <c r="C21" s="3"/>
      <c r="D21" s="3"/>
      <c r="E21" s="3"/>
      <c r="F21" s="3"/>
      <c r="G21" s="3"/>
      <c r="H21" s="3"/>
      <c r="I21" s="3"/>
      <c r="J21" s="3"/>
      <c r="K21" s="5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customHeight="1" x14ac:dyDescent="0.2">
      <c r="A22" s="4"/>
      <c r="B22" s="53"/>
      <c r="C22" s="53"/>
      <c r="D22" s="52"/>
      <c r="E22" s="52"/>
      <c r="F22" s="79"/>
      <c r="G22" s="52"/>
      <c r="H22" s="52"/>
      <c r="I22" s="52"/>
      <c r="J22" s="52"/>
      <c r="K22" s="5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customHeight="1" x14ac:dyDescent="0.2">
      <c r="A23" s="4"/>
      <c r="B23" s="3"/>
      <c r="C23" s="3"/>
      <c r="D23" s="79"/>
      <c r="E23" s="79"/>
      <c r="F23" s="3"/>
      <c r="G23" s="79"/>
      <c r="H23" s="79"/>
      <c r="I23" s="79"/>
      <c r="J23" s="79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customHeight="1" x14ac:dyDescent="0.2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customHeight="1" x14ac:dyDescent="0.2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4"/>
      <c r="B27" s="3" t="s">
        <v>91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4"/>
      <c r="B28" s="3" t="s">
        <v>101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4"/>
      <c r="B29" s="3" t="s">
        <v>104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4"/>
      <c r="B30" s="3" t="s">
        <v>102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4"/>
      <c r="B31" s="3" t="s">
        <v>115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4"/>
      <c r="B32" s="3" t="s">
        <v>131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4"/>
      <c r="B33" s="3" t="s">
        <v>133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4"/>
      <c r="B34" s="3" t="s">
        <v>134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4"/>
      <c r="B35" s="3" t="s">
        <v>136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4"/>
      <c r="B36" s="3" t="s">
        <v>138</v>
      </c>
      <c r="C36" s="3"/>
      <c r="D36" s="3"/>
      <c r="E36" s="84">
        <v>40544</v>
      </c>
      <c r="F36" s="84">
        <v>40575</v>
      </c>
      <c r="G36" s="84">
        <v>40603</v>
      </c>
      <c r="H36" s="84">
        <v>40634</v>
      </c>
      <c r="I36" s="84">
        <v>40664</v>
      </c>
      <c r="J36" s="84">
        <v>40695</v>
      </c>
      <c r="K36" s="84">
        <v>40725</v>
      </c>
      <c r="L36" s="84">
        <v>40756</v>
      </c>
      <c r="M36" s="84">
        <v>40787</v>
      </c>
      <c r="N36" s="84">
        <v>40817</v>
      </c>
      <c r="O36" s="84">
        <v>40848</v>
      </c>
      <c r="P36" s="84">
        <v>40878</v>
      </c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4"/>
      <c r="B37" s="3"/>
      <c r="C37" s="3"/>
      <c r="D37" s="3"/>
      <c r="E37" s="84">
        <v>40545</v>
      </c>
      <c r="F37" s="84">
        <v>40576</v>
      </c>
      <c r="G37" s="84">
        <v>40604</v>
      </c>
      <c r="H37" s="84">
        <v>40635</v>
      </c>
      <c r="I37" s="84">
        <v>40665</v>
      </c>
      <c r="J37" s="84">
        <v>40696</v>
      </c>
      <c r="K37" s="84">
        <v>40726</v>
      </c>
      <c r="L37" s="84">
        <v>40757</v>
      </c>
      <c r="M37" s="84">
        <v>40788</v>
      </c>
      <c r="N37" s="84">
        <v>40818</v>
      </c>
      <c r="O37" s="84">
        <v>40849</v>
      </c>
      <c r="P37" s="84">
        <v>40879</v>
      </c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4"/>
      <c r="B38" s="3"/>
      <c r="C38" s="3"/>
      <c r="D38" s="3"/>
      <c r="E38" s="84">
        <v>40546</v>
      </c>
      <c r="F38" s="84">
        <v>40577</v>
      </c>
      <c r="G38" s="84">
        <v>40605</v>
      </c>
      <c r="H38" s="84">
        <v>40636</v>
      </c>
      <c r="I38" s="84">
        <v>40666</v>
      </c>
      <c r="J38" s="84">
        <v>40697</v>
      </c>
      <c r="K38" s="84">
        <v>40727</v>
      </c>
      <c r="L38" s="84">
        <v>40758</v>
      </c>
      <c r="M38" s="84">
        <v>40789</v>
      </c>
      <c r="N38" s="84">
        <v>40819</v>
      </c>
      <c r="O38" s="84">
        <v>40850</v>
      </c>
      <c r="P38" s="84">
        <v>40880</v>
      </c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4"/>
      <c r="B39" s="3"/>
      <c r="C39" s="3"/>
      <c r="D39" s="3"/>
      <c r="E39" s="84">
        <v>40547</v>
      </c>
      <c r="F39" s="84">
        <v>40578</v>
      </c>
      <c r="G39" s="84">
        <v>40606</v>
      </c>
      <c r="H39" s="84">
        <v>40637</v>
      </c>
      <c r="I39" s="84">
        <v>40667</v>
      </c>
      <c r="J39" s="84">
        <v>40698</v>
      </c>
      <c r="K39" s="84">
        <v>40728</v>
      </c>
      <c r="L39" s="84">
        <v>40759</v>
      </c>
      <c r="M39" s="84">
        <v>40790</v>
      </c>
      <c r="N39" s="84">
        <v>40820</v>
      </c>
      <c r="O39" s="84">
        <v>40851</v>
      </c>
      <c r="P39" s="84">
        <v>40881</v>
      </c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4"/>
      <c r="B40" s="3"/>
      <c r="C40" s="3"/>
      <c r="D40" s="3"/>
      <c r="E40" s="84">
        <v>40548</v>
      </c>
      <c r="F40" s="84">
        <v>40579</v>
      </c>
      <c r="G40" s="84">
        <v>40607</v>
      </c>
      <c r="H40" s="84">
        <v>40638</v>
      </c>
      <c r="I40" s="84">
        <v>40668</v>
      </c>
      <c r="J40" s="84">
        <v>40699</v>
      </c>
      <c r="K40" s="84">
        <v>40729</v>
      </c>
      <c r="L40" s="84">
        <v>40760</v>
      </c>
      <c r="M40" s="84">
        <v>40791</v>
      </c>
      <c r="N40" s="84">
        <v>40821</v>
      </c>
      <c r="O40" s="84">
        <v>40852</v>
      </c>
      <c r="P40" s="84">
        <v>40882</v>
      </c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4"/>
      <c r="B41" s="3"/>
      <c r="C41" s="3"/>
      <c r="D41" s="3"/>
      <c r="E41" s="84">
        <v>40549</v>
      </c>
      <c r="F41" s="84">
        <v>40580</v>
      </c>
      <c r="G41" s="84">
        <v>40608</v>
      </c>
      <c r="H41" s="84">
        <v>40639</v>
      </c>
      <c r="I41" s="84">
        <v>40669</v>
      </c>
      <c r="J41" s="84">
        <v>40700</v>
      </c>
      <c r="K41" s="84">
        <v>40730</v>
      </c>
      <c r="L41" s="84">
        <v>40761</v>
      </c>
      <c r="M41" s="84">
        <v>40792</v>
      </c>
      <c r="N41" s="84">
        <v>40822</v>
      </c>
      <c r="O41" s="84">
        <v>40853</v>
      </c>
      <c r="P41" s="84">
        <v>40883</v>
      </c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4"/>
      <c r="B42" s="3"/>
      <c r="C42" s="3"/>
      <c r="D42" s="3"/>
      <c r="E42" s="84">
        <v>40550</v>
      </c>
      <c r="F42" s="84">
        <v>40581</v>
      </c>
      <c r="G42" s="84">
        <v>40609</v>
      </c>
      <c r="H42" s="84">
        <v>40640</v>
      </c>
      <c r="I42" s="84">
        <v>40670</v>
      </c>
      <c r="J42" s="84">
        <v>40701</v>
      </c>
      <c r="K42" s="84">
        <v>40731</v>
      </c>
      <c r="L42" s="84">
        <v>40762</v>
      </c>
      <c r="M42" s="84">
        <v>40793</v>
      </c>
      <c r="N42" s="84">
        <v>40823</v>
      </c>
      <c r="O42" s="84">
        <v>40854</v>
      </c>
      <c r="P42" s="84">
        <v>40884</v>
      </c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20"/>
      <c r="B43" s="3"/>
      <c r="C43" s="3"/>
      <c r="D43" s="3"/>
      <c r="E43" s="84">
        <v>40551</v>
      </c>
      <c r="F43" s="84">
        <v>40582</v>
      </c>
      <c r="G43" s="84">
        <v>40610</v>
      </c>
      <c r="H43" s="84">
        <v>40641</v>
      </c>
      <c r="I43" s="84">
        <v>40671</v>
      </c>
      <c r="J43" s="84">
        <v>40702</v>
      </c>
      <c r="K43" s="84">
        <v>40732</v>
      </c>
      <c r="L43" s="84">
        <v>40763</v>
      </c>
      <c r="M43" s="84">
        <v>40794</v>
      </c>
      <c r="N43" s="84">
        <v>40824</v>
      </c>
      <c r="O43" s="84">
        <v>40855</v>
      </c>
      <c r="P43" s="84">
        <v>40885</v>
      </c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20"/>
      <c r="B44" s="3"/>
      <c r="C44" s="3"/>
      <c r="D44" s="3"/>
      <c r="E44" s="84">
        <v>40552</v>
      </c>
      <c r="F44" s="84">
        <v>40583</v>
      </c>
      <c r="G44" s="84">
        <v>40611</v>
      </c>
      <c r="H44" s="84">
        <v>40642</v>
      </c>
      <c r="I44" s="84">
        <v>40672</v>
      </c>
      <c r="J44" s="84">
        <v>40703</v>
      </c>
      <c r="K44" s="84">
        <v>40733</v>
      </c>
      <c r="L44" s="84">
        <v>40764</v>
      </c>
      <c r="M44" s="84">
        <v>40795</v>
      </c>
      <c r="N44" s="84">
        <v>40825</v>
      </c>
      <c r="O44" s="84">
        <v>40856</v>
      </c>
      <c r="P44" s="84">
        <v>40886</v>
      </c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20"/>
      <c r="B45" s="3"/>
      <c r="C45" s="3"/>
      <c r="D45" s="3"/>
      <c r="E45" s="84">
        <v>40553</v>
      </c>
      <c r="F45" s="84">
        <v>40584</v>
      </c>
      <c r="G45" s="84">
        <v>40612</v>
      </c>
      <c r="H45" s="84">
        <v>40643</v>
      </c>
      <c r="I45" s="84">
        <v>40673</v>
      </c>
      <c r="J45" s="84">
        <v>40704</v>
      </c>
      <c r="K45" s="84">
        <v>40734</v>
      </c>
      <c r="L45" s="84">
        <v>40765</v>
      </c>
      <c r="M45" s="84">
        <v>40796</v>
      </c>
      <c r="N45" s="84">
        <v>40826</v>
      </c>
      <c r="O45" s="84">
        <v>40857</v>
      </c>
      <c r="P45" s="84">
        <v>40887</v>
      </c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20"/>
      <c r="B46" s="3"/>
      <c r="C46" s="3"/>
      <c r="D46" s="3"/>
      <c r="E46" s="84">
        <v>40554</v>
      </c>
      <c r="F46" s="84">
        <v>40585</v>
      </c>
      <c r="G46" s="84">
        <v>40613</v>
      </c>
      <c r="H46" s="84">
        <v>40644</v>
      </c>
      <c r="I46" s="84">
        <v>40674</v>
      </c>
      <c r="J46" s="84">
        <v>40705</v>
      </c>
      <c r="K46" s="84">
        <v>40735</v>
      </c>
      <c r="L46" s="84">
        <v>40766</v>
      </c>
      <c r="M46" s="84">
        <v>40797</v>
      </c>
      <c r="N46" s="84">
        <v>40827</v>
      </c>
      <c r="O46" s="84">
        <v>40858</v>
      </c>
      <c r="P46" s="84">
        <v>40888</v>
      </c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20"/>
      <c r="B47" s="3"/>
      <c r="C47" s="3"/>
      <c r="D47" s="3"/>
      <c r="E47" s="84">
        <v>40555</v>
      </c>
      <c r="F47" s="84">
        <v>40586</v>
      </c>
      <c r="G47" s="84">
        <v>40614</v>
      </c>
      <c r="H47" s="84">
        <v>40645</v>
      </c>
      <c r="I47" s="84">
        <v>40675</v>
      </c>
      <c r="J47" s="84">
        <v>40706</v>
      </c>
      <c r="K47" s="84">
        <v>40736</v>
      </c>
      <c r="L47" s="84">
        <v>40767</v>
      </c>
      <c r="M47" s="84">
        <v>40798</v>
      </c>
      <c r="N47" s="84">
        <v>40828</v>
      </c>
      <c r="O47" s="84">
        <v>40859</v>
      </c>
      <c r="P47" s="84">
        <v>40889</v>
      </c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20"/>
      <c r="B48" s="3"/>
      <c r="C48" s="3"/>
      <c r="D48" s="3"/>
      <c r="E48" s="84">
        <v>40556</v>
      </c>
      <c r="F48" s="84">
        <v>40587</v>
      </c>
      <c r="G48" s="84">
        <v>40615</v>
      </c>
      <c r="H48" s="84">
        <v>40646</v>
      </c>
      <c r="I48" s="84">
        <v>40676</v>
      </c>
      <c r="J48" s="84">
        <v>40707</v>
      </c>
      <c r="K48" s="84">
        <v>40737</v>
      </c>
      <c r="L48" s="84">
        <v>40768</v>
      </c>
      <c r="M48" s="84">
        <v>40799</v>
      </c>
      <c r="N48" s="84">
        <v>40829</v>
      </c>
      <c r="O48" s="84">
        <v>40860</v>
      </c>
      <c r="P48" s="84">
        <v>40890</v>
      </c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20"/>
      <c r="B49" s="3"/>
      <c r="C49" s="3"/>
      <c r="D49" s="3"/>
      <c r="E49" s="84">
        <v>40557</v>
      </c>
      <c r="F49" s="84">
        <v>40588</v>
      </c>
      <c r="G49" s="84">
        <v>40616</v>
      </c>
      <c r="H49" s="84">
        <v>40647</v>
      </c>
      <c r="I49" s="84">
        <v>40677</v>
      </c>
      <c r="J49" s="84">
        <v>40708</v>
      </c>
      <c r="K49" s="84">
        <v>40738</v>
      </c>
      <c r="L49" s="84">
        <v>40769</v>
      </c>
      <c r="M49" s="84">
        <v>40800</v>
      </c>
      <c r="N49" s="84">
        <v>40830</v>
      </c>
      <c r="O49" s="84">
        <v>40861</v>
      </c>
      <c r="P49" s="84">
        <v>40891</v>
      </c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20"/>
      <c r="B50" s="3"/>
      <c r="C50" s="3"/>
      <c r="D50" s="3"/>
      <c r="E50" s="84">
        <v>40558</v>
      </c>
      <c r="F50" s="84">
        <v>40589</v>
      </c>
      <c r="G50" s="84">
        <v>40617</v>
      </c>
      <c r="H50" s="84">
        <v>40648</v>
      </c>
      <c r="I50" s="84">
        <v>40678</v>
      </c>
      <c r="J50" s="84">
        <v>40709</v>
      </c>
      <c r="K50" s="84">
        <v>40739</v>
      </c>
      <c r="L50" s="84">
        <v>40770</v>
      </c>
      <c r="M50" s="84">
        <v>40801</v>
      </c>
      <c r="N50" s="84">
        <v>40831</v>
      </c>
      <c r="O50" s="84">
        <v>40862</v>
      </c>
      <c r="P50" s="84">
        <v>40892</v>
      </c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20"/>
      <c r="B51" s="3"/>
      <c r="C51" s="3"/>
      <c r="D51" s="3"/>
      <c r="E51" s="84">
        <v>40559</v>
      </c>
      <c r="F51" s="84">
        <v>40590</v>
      </c>
      <c r="G51" s="84">
        <v>40618</v>
      </c>
      <c r="H51" s="84">
        <v>40649</v>
      </c>
      <c r="I51" s="84">
        <v>40679</v>
      </c>
      <c r="J51" s="84">
        <v>40710</v>
      </c>
      <c r="K51" s="84">
        <v>40740</v>
      </c>
      <c r="L51" s="84">
        <v>40771</v>
      </c>
      <c r="M51" s="84">
        <v>40802</v>
      </c>
      <c r="N51" s="84">
        <v>40832</v>
      </c>
      <c r="O51" s="84">
        <v>40863</v>
      </c>
      <c r="P51" s="84">
        <v>40893</v>
      </c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20"/>
      <c r="B52" s="3"/>
      <c r="C52" s="3"/>
      <c r="D52" s="3"/>
      <c r="E52" s="84">
        <v>40560</v>
      </c>
      <c r="F52" s="84">
        <v>40591</v>
      </c>
      <c r="G52" s="84">
        <v>40619</v>
      </c>
      <c r="H52" s="84">
        <v>40650</v>
      </c>
      <c r="I52" s="84">
        <v>40680</v>
      </c>
      <c r="J52" s="84">
        <v>40711</v>
      </c>
      <c r="K52" s="84">
        <v>40741</v>
      </c>
      <c r="L52" s="84">
        <v>40772</v>
      </c>
      <c r="M52" s="84">
        <v>40803</v>
      </c>
      <c r="N52" s="84">
        <v>40833</v>
      </c>
      <c r="O52" s="84">
        <v>40864</v>
      </c>
      <c r="P52" s="84">
        <v>40894</v>
      </c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20"/>
      <c r="B53" s="3"/>
      <c r="C53" s="3"/>
      <c r="D53" s="3"/>
      <c r="E53" s="84">
        <v>40561</v>
      </c>
      <c r="F53" s="84">
        <v>40592</v>
      </c>
      <c r="G53" s="84">
        <v>40620</v>
      </c>
      <c r="H53" s="84">
        <v>40651</v>
      </c>
      <c r="I53" s="84">
        <v>40681</v>
      </c>
      <c r="J53" s="84">
        <v>40712</v>
      </c>
      <c r="K53" s="84">
        <v>40742</v>
      </c>
      <c r="L53" s="84">
        <v>40773</v>
      </c>
      <c r="M53" s="84">
        <v>40804</v>
      </c>
      <c r="N53" s="84">
        <v>40834</v>
      </c>
      <c r="O53" s="84">
        <v>40865</v>
      </c>
      <c r="P53" s="84">
        <v>40895</v>
      </c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20"/>
      <c r="B54" s="3"/>
      <c r="C54" s="3"/>
      <c r="D54" s="3"/>
      <c r="E54" s="84">
        <v>40562</v>
      </c>
      <c r="F54" s="84">
        <v>40593</v>
      </c>
      <c r="G54" s="84">
        <v>40621</v>
      </c>
      <c r="H54" s="84">
        <v>40652</v>
      </c>
      <c r="I54" s="84">
        <v>40682</v>
      </c>
      <c r="J54" s="84">
        <v>40713</v>
      </c>
      <c r="K54" s="84">
        <v>40743</v>
      </c>
      <c r="L54" s="84">
        <v>40774</v>
      </c>
      <c r="M54" s="84">
        <v>40805</v>
      </c>
      <c r="N54" s="84">
        <v>40835</v>
      </c>
      <c r="O54" s="84">
        <v>40866</v>
      </c>
      <c r="P54" s="84">
        <v>40896</v>
      </c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4"/>
      <c r="B55" s="3"/>
      <c r="C55" s="3"/>
      <c r="D55" s="3"/>
      <c r="E55" s="84">
        <v>40563</v>
      </c>
      <c r="F55" s="84">
        <v>40594</v>
      </c>
      <c r="G55" s="84">
        <v>40622</v>
      </c>
      <c r="H55" s="84">
        <v>40653</v>
      </c>
      <c r="I55" s="84">
        <v>40683</v>
      </c>
      <c r="J55" s="84">
        <v>40714</v>
      </c>
      <c r="K55" s="84">
        <v>40744</v>
      </c>
      <c r="L55" s="84">
        <v>40775</v>
      </c>
      <c r="M55" s="84">
        <v>40806</v>
      </c>
      <c r="N55" s="84">
        <v>40836</v>
      </c>
      <c r="O55" s="84">
        <v>40867</v>
      </c>
      <c r="P55" s="84">
        <v>40897</v>
      </c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4"/>
      <c r="B56" s="3"/>
      <c r="C56" s="3"/>
      <c r="D56" s="3"/>
      <c r="E56" s="84">
        <v>40564</v>
      </c>
      <c r="F56" s="84">
        <v>40595</v>
      </c>
      <c r="G56" s="84">
        <v>40623</v>
      </c>
      <c r="H56" s="84">
        <v>40654</v>
      </c>
      <c r="I56" s="84">
        <v>40684</v>
      </c>
      <c r="J56" s="84">
        <v>40715</v>
      </c>
      <c r="K56" s="84">
        <v>40745</v>
      </c>
      <c r="L56" s="84">
        <v>40776</v>
      </c>
      <c r="M56" s="84">
        <v>40807</v>
      </c>
      <c r="N56" s="84">
        <v>40837</v>
      </c>
      <c r="O56" s="84">
        <v>40868</v>
      </c>
      <c r="P56" s="84">
        <v>40898</v>
      </c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4"/>
      <c r="B57" s="3"/>
      <c r="C57" s="3"/>
      <c r="D57" s="3"/>
      <c r="E57" s="84">
        <v>40565</v>
      </c>
      <c r="F57" s="84">
        <v>40596</v>
      </c>
      <c r="G57" s="84">
        <v>40624</v>
      </c>
      <c r="H57" s="84">
        <v>40655</v>
      </c>
      <c r="I57" s="84">
        <v>40685</v>
      </c>
      <c r="J57" s="84">
        <v>40716</v>
      </c>
      <c r="K57" s="84">
        <v>40746</v>
      </c>
      <c r="L57" s="84">
        <v>40777</v>
      </c>
      <c r="M57" s="84">
        <v>40808</v>
      </c>
      <c r="N57" s="84">
        <v>40838</v>
      </c>
      <c r="O57" s="84">
        <v>40869</v>
      </c>
      <c r="P57" s="84">
        <v>40899</v>
      </c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4"/>
      <c r="B58" s="3"/>
      <c r="C58" s="3"/>
      <c r="D58" s="3"/>
      <c r="E58" s="84">
        <v>40566</v>
      </c>
      <c r="F58" s="84">
        <v>40597</v>
      </c>
      <c r="G58" s="84">
        <v>40625</v>
      </c>
      <c r="H58" s="84">
        <v>40656</v>
      </c>
      <c r="I58" s="84">
        <v>40686</v>
      </c>
      <c r="J58" s="84">
        <v>40717</v>
      </c>
      <c r="K58" s="84">
        <v>40747</v>
      </c>
      <c r="L58" s="84">
        <v>40778</v>
      </c>
      <c r="M58" s="84">
        <v>40809</v>
      </c>
      <c r="N58" s="84">
        <v>40839</v>
      </c>
      <c r="O58" s="84">
        <v>40870</v>
      </c>
      <c r="P58" s="84">
        <v>40900</v>
      </c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4"/>
      <c r="B59" s="3"/>
      <c r="C59" s="3"/>
      <c r="D59" s="3"/>
      <c r="E59" s="84">
        <v>40567</v>
      </c>
      <c r="F59" s="84">
        <v>40598</v>
      </c>
      <c r="G59" s="84">
        <v>40626</v>
      </c>
      <c r="H59" s="84">
        <v>40657</v>
      </c>
      <c r="I59" s="84">
        <v>40687</v>
      </c>
      <c r="J59" s="84">
        <v>40718</v>
      </c>
      <c r="K59" s="84">
        <v>40748</v>
      </c>
      <c r="L59" s="84">
        <v>40779</v>
      </c>
      <c r="M59" s="84">
        <v>40810</v>
      </c>
      <c r="N59" s="84">
        <v>40840</v>
      </c>
      <c r="O59" s="84">
        <v>40871</v>
      </c>
      <c r="P59" s="84">
        <v>40901</v>
      </c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4"/>
      <c r="B60" s="3"/>
      <c r="C60" s="3"/>
      <c r="D60" s="3"/>
      <c r="E60" s="84">
        <v>40568</v>
      </c>
      <c r="F60" s="84">
        <v>40599</v>
      </c>
      <c r="G60" s="84">
        <v>40627</v>
      </c>
      <c r="H60" s="84">
        <v>40658</v>
      </c>
      <c r="I60" s="84">
        <v>40688</v>
      </c>
      <c r="J60" s="84">
        <v>40719</v>
      </c>
      <c r="K60" s="84">
        <v>40749</v>
      </c>
      <c r="L60" s="84">
        <v>40780</v>
      </c>
      <c r="M60" s="84">
        <v>40811</v>
      </c>
      <c r="N60" s="84">
        <v>40841</v>
      </c>
      <c r="O60" s="84">
        <v>40872</v>
      </c>
      <c r="P60" s="84">
        <v>40902</v>
      </c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4"/>
      <c r="B61" s="3"/>
      <c r="C61" s="3"/>
      <c r="D61" s="3"/>
      <c r="E61" s="84">
        <v>40569</v>
      </c>
      <c r="F61" s="84">
        <v>40600</v>
      </c>
      <c r="G61" s="84">
        <v>40628</v>
      </c>
      <c r="H61" s="84">
        <v>40659</v>
      </c>
      <c r="I61" s="84">
        <v>40689</v>
      </c>
      <c r="J61" s="84">
        <v>40720</v>
      </c>
      <c r="K61" s="84">
        <v>40750</v>
      </c>
      <c r="L61" s="84">
        <v>40781</v>
      </c>
      <c r="M61" s="84">
        <v>40812</v>
      </c>
      <c r="N61" s="84">
        <v>40842</v>
      </c>
      <c r="O61" s="84">
        <v>40873</v>
      </c>
      <c r="P61" s="84">
        <v>40903</v>
      </c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84">
        <v>40570</v>
      </c>
      <c r="F62" s="84">
        <v>40601</v>
      </c>
      <c r="G62" s="84">
        <v>40629</v>
      </c>
      <c r="H62" s="84">
        <v>40660</v>
      </c>
      <c r="I62" s="84">
        <v>40690</v>
      </c>
      <c r="J62" s="84">
        <v>40721</v>
      </c>
      <c r="K62" s="84">
        <v>40751</v>
      </c>
      <c r="L62" s="84">
        <v>40782</v>
      </c>
      <c r="M62" s="84">
        <v>40813</v>
      </c>
      <c r="N62" s="84">
        <v>40843</v>
      </c>
      <c r="O62" s="84">
        <v>40874</v>
      </c>
      <c r="P62" s="84">
        <v>40904</v>
      </c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84">
        <v>40571</v>
      </c>
      <c r="F63" s="84">
        <v>40602</v>
      </c>
      <c r="G63" s="84">
        <v>40630</v>
      </c>
      <c r="H63" s="84">
        <v>40661</v>
      </c>
      <c r="I63" s="84">
        <v>40691</v>
      </c>
      <c r="J63" s="84">
        <v>40722</v>
      </c>
      <c r="K63" s="84">
        <v>40752</v>
      </c>
      <c r="L63" s="84">
        <v>40783</v>
      </c>
      <c r="M63" s="84">
        <v>40814</v>
      </c>
      <c r="N63" s="84">
        <v>40844</v>
      </c>
      <c r="O63" s="84">
        <v>40875</v>
      </c>
      <c r="P63" s="84">
        <v>40905</v>
      </c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84">
        <v>40572</v>
      </c>
      <c r="F64" s="84">
        <v>39507</v>
      </c>
      <c r="G64" s="84">
        <v>40631</v>
      </c>
      <c r="H64" s="84">
        <v>40662</v>
      </c>
      <c r="I64" s="84">
        <v>40692</v>
      </c>
      <c r="J64" s="84">
        <v>40723</v>
      </c>
      <c r="K64" s="84">
        <v>40753</v>
      </c>
      <c r="L64" s="84">
        <v>40784</v>
      </c>
      <c r="M64" s="84">
        <v>40815</v>
      </c>
      <c r="N64" s="84">
        <v>40845</v>
      </c>
      <c r="O64" s="84">
        <v>40876</v>
      </c>
      <c r="P64" s="84">
        <v>40906</v>
      </c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84">
        <v>40573</v>
      </c>
      <c r="F65" s="3"/>
      <c r="G65" s="84">
        <v>40632</v>
      </c>
      <c r="H65" s="84">
        <v>40663</v>
      </c>
      <c r="I65" s="84">
        <v>40693</v>
      </c>
      <c r="J65" s="84">
        <v>40724</v>
      </c>
      <c r="K65" s="84">
        <v>40754</v>
      </c>
      <c r="L65" s="84">
        <v>40785</v>
      </c>
      <c r="M65" s="84">
        <v>40816</v>
      </c>
      <c r="N65" s="84">
        <v>40846</v>
      </c>
      <c r="O65" s="84">
        <v>40877</v>
      </c>
      <c r="P65" s="84">
        <v>40907</v>
      </c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84">
        <v>40574</v>
      </c>
      <c r="F66" s="3"/>
      <c r="G66" s="84">
        <v>40633</v>
      </c>
      <c r="H66" s="3"/>
      <c r="I66" s="84">
        <v>40694</v>
      </c>
      <c r="J66" s="3"/>
      <c r="K66" s="84">
        <v>40755</v>
      </c>
      <c r="L66" s="84">
        <v>40786</v>
      </c>
      <c r="M66" s="3"/>
      <c r="N66" s="84">
        <v>40847</v>
      </c>
      <c r="O66" s="3"/>
      <c r="P66" s="84">
        <v>40908</v>
      </c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38" sqref="C38"/>
    </sheetView>
  </sheetViews>
  <sheetFormatPr baseColWidth="10" defaultColWidth="15.1640625" defaultRowHeight="15" customHeight="1" x14ac:dyDescent="0.2"/>
  <cols>
    <col min="1" max="1" width="12.5" customWidth="1"/>
    <col min="2" max="2" width="14.1640625" customWidth="1"/>
    <col min="3" max="3" width="22.5" customWidth="1"/>
    <col min="4" max="4" width="28.33203125" customWidth="1"/>
    <col min="5" max="5" width="11.1640625" customWidth="1"/>
    <col min="6" max="6" width="11.83203125" customWidth="1"/>
    <col min="7" max="7" width="2.5" customWidth="1"/>
    <col min="8" max="8" width="22.83203125" customWidth="1"/>
    <col min="9" max="9" width="11.1640625" customWidth="1"/>
    <col min="10" max="10" width="17.6640625" customWidth="1"/>
    <col min="11" max="11" width="11.1640625" customWidth="1"/>
    <col min="12" max="12" width="19.1640625" customWidth="1"/>
    <col min="13" max="13" width="11.1640625" customWidth="1"/>
    <col min="14" max="14" width="22.1640625" customWidth="1"/>
    <col min="1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9" t="s">
        <v>2</v>
      </c>
      <c r="C3" s="10" t="s">
        <v>4</v>
      </c>
      <c r="D3" s="11"/>
      <c r="E3" s="11"/>
      <c r="F3" s="1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4"/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2" t="s">
        <v>5</v>
      </c>
      <c r="B5" s="9" t="s">
        <v>6</v>
      </c>
      <c r="C5" s="10" t="s">
        <v>7</v>
      </c>
      <c r="D5" s="11"/>
      <c r="E5" s="11"/>
      <c r="F5" s="1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3" t="s">
        <v>6</v>
      </c>
      <c r="B6" s="4"/>
      <c r="C6" s="14" t="s">
        <v>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 t="s">
        <v>9</v>
      </c>
      <c r="B7" s="4"/>
      <c r="C7" s="14" t="s">
        <v>10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 t="s">
        <v>3</v>
      </c>
      <c r="B8" s="4"/>
      <c r="C8" s="14" t="s">
        <v>11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 t="s">
        <v>12</v>
      </c>
      <c r="B9" s="4"/>
      <c r="C9" s="14" t="s">
        <v>13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 t="s">
        <v>14</v>
      </c>
      <c r="B10" s="4"/>
      <c r="C10" s="14" t="s">
        <v>15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 t="s">
        <v>16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 t="s">
        <v>17</v>
      </c>
      <c r="B12" s="9" t="s">
        <v>9</v>
      </c>
      <c r="C12" s="10" t="s">
        <v>18</v>
      </c>
      <c r="D12" s="11"/>
      <c r="E12" s="11"/>
      <c r="F12" s="11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 t="s">
        <v>19</v>
      </c>
      <c r="B13" s="4"/>
      <c r="C13" s="15" t="s">
        <v>20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 t="s">
        <v>21</v>
      </c>
      <c r="B14" s="4"/>
      <c r="C14" s="14" t="s">
        <v>22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 t="s">
        <v>23</v>
      </c>
      <c r="B15" s="4"/>
      <c r="C15" s="16" t="s">
        <v>24</v>
      </c>
      <c r="D15" s="3" t="s">
        <v>25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 t="s">
        <v>26</v>
      </c>
      <c r="B16" s="4"/>
      <c r="C16" s="14" t="s">
        <v>27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 t="s">
        <v>28</v>
      </c>
      <c r="B17" s="4"/>
      <c r="C17" s="14" t="s">
        <v>29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 t="s">
        <v>30</v>
      </c>
      <c r="B18" s="4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13" t="s">
        <v>31</v>
      </c>
      <c r="B19" s="9" t="s">
        <v>32</v>
      </c>
      <c r="C19" s="10" t="s">
        <v>33</v>
      </c>
      <c r="D19" s="11"/>
      <c r="E19" s="11"/>
      <c r="F19" s="11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4"/>
      <c r="B20" s="9" t="s">
        <v>34</v>
      </c>
      <c r="C20" s="14" t="s">
        <v>35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4"/>
      <c r="B21" s="9" t="s">
        <v>36</v>
      </c>
      <c r="C21" s="14" t="s">
        <v>37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4"/>
      <c r="B22" s="4"/>
      <c r="C22" s="16" t="s">
        <v>38</v>
      </c>
      <c r="D22" s="1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4"/>
      <c r="B23" s="4"/>
      <c r="C23" s="14" t="s">
        <v>39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4"/>
      <c r="B24" s="4"/>
      <c r="C24" s="14" t="s">
        <v>40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4"/>
      <c r="B25" s="4"/>
      <c r="C25" s="14" t="s">
        <v>41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4"/>
      <c r="B26" s="4"/>
      <c r="C26" s="14" t="s">
        <v>42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4"/>
      <c r="B27" s="4"/>
      <c r="C27" s="14" t="s">
        <v>43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4"/>
      <c r="B28" s="4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4"/>
      <c r="B30" s="9" t="s">
        <v>44</v>
      </c>
      <c r="C30" s="10" t="s">
        <v>45</v>
      </c>
      <c r="D30" s="11"/>
      <c r="E30" s="11"/>
      <c r="F30" s="1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4"/>
      <c r="B31" s="4"/>
      <c r="C31" s="14" t="s">
        <v>46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4"/>
      <c r="B32" s="4"/>
      <c r="C32" s="14" t="s">
        <v>47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4"/>
      <c r="B33" s="4"/>
      <c r="C33" s="14" t="s">
        <v>48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4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4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4"/>
      <c r="B36" s="3"/>
      <c r="C36" s="3" t="s">
        <v>60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20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20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20" t="s">
        <v>65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20" t="s">
        <v>66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20" t="s">
        <v>67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20" t="s">
        <v>67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2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4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C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22.33203125" customWidth="1"/>
    <col min="3" max="26" width="9.332031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3"/>
      <c r="C3" s="48" t="s">
        <v>3</v>
      </c>
      <c r="D3" s="48" t="s">
        <v>12</v>
      </c>
      <c r="E3" s="48" t="s">
        <v>14</v>
      </c>
      <c r="F3" s="48" t="s">
        <v>16</v>
      </c>
      <c r="G3" s="48" t="s">
        <v>17</v>
      </c>
      <c r="H3" s="48" t="s">
        <v>19</v>
      </c>
      <c r="I3" s="48" t="s">
        <v>21</v>
      </c>
      <c r="J3" s="48" t="s">
        <v>23</v>
      </c>
      <c r="K3" s="48" t="s">
        <v>26</v>
      </c>
      <c r="L3" s="48" t="s">
        <v>28</v>
      </c>
      <c r="M3" s="48" t="s">
        <v>30</v>
      </c>
      <c r="N3" s="48" t="s">
        <v>31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 x14ac:dyDescent="0.2">
      <c r="A4" s="4"/>
      <c r="B4" s="54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3" t="s">
        <v>5</v>
      </c>
      <c r="B5" s="3"/>
      <c r="C5" s="66">
        <f>D38</f>
        <v>0</v>
      </c>
      <c r="D5" s="66">
        <f>F38</f>
        <v>0</v>
      </c>
      <c r="E5" s="66">
        <f>H38</f>
        <v>0</v>
      </c>
      <c r="F5" s="66">
        <f>J38</f>
        <v>0</v>
      </c>
      <c r="G5" s="66">
        <f>L38</f>
        <v>0</v>
      </c>
      <c r="H5" s="66">
        <f>N38</f>
        <v>0</v>
      </c>
      <c r="I5" s="66">
        <f>P38</f>
        <v>0</v>
      </c>
      <c r="J5" s="66">
        <f>R38</f>
        <v>0</v>
      </c>
      <c r="K5" s="66">
        <f>T38</f>
        <v>0</v>
      </c>
      <c r="L5" s="66">
        <f>V38</f>
        <v>92441</v>
      </c>
      <c r="M5" s="66">
        <f>X38</f>
        <v>112754</v>
      </c>
      <c r="N5" s="66">
        <f>Z38</f>
        <v>219473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2" t="s">
        <v>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 t="s">
        <v>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 t="s">
        <v>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 t="s">
        <v>12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 t="s">
        <v>14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 t="s">
        <v>16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 t="s">
        <v>17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 t="s">
        <v>21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 t="s">
        <v>23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 t="s">
        <v>26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 t="s">
        <v>28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 t="s">
        <v>30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2">
      <c r="A19" s="13" t="s">
        <v>31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2">
      <c r="A20" s="4"/>
      <c r="B20" s="5" t="s">
        <v>150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25"/>
    </row>
    <row r="21" spans="1:26" ht="12" customHeight="1" x14ac:dyDescent="0.2">
      <c r="A21" s="4"/>
      <c r="B21" s="73"/>
      <c r="C21" s="187" t="s">
        <v>3</v>
      </c>
      <c r="D21" s="188"/>
      <c r="E21" s="187" t="s">
        <v>12</v>
      </c>
      <c r="F21" s="188"/>
      <c r="G21" s="187" t="s">
        <v>14</v>
      </c>
      <c r="H21" s="188"/>
      <c r="I21" s="187" t="s">
        <v>16</v>
      </c>
      <c r="J21" s="188"/>
      <c r="K21" s="187" t="s">
        <v>17</v>
      </c>
      <c r="L21" s="188"/>
      <c r="M21" s="187" t="s">
        <v>19</v>
      </c>
      <c r="N21" s="188"/>
      <c r="O21" s="187" t="s">
        <v>21</v>
      </c>
      <c r="P21" s="188"/>
      <c r="Q21" s="187" t="s">
        <v>23</v>
      </c>
      <c r="R21" s="188"/>
      <c r="S21" s="187" t="s">
        <v>26</v>
      </c>
      <c r="T21" s="188"/>
      <c r="U21" s="187" t="s">
        <v>28</v>
      </c>
      <c r="V21" s="188"/>
      <c r="W21" s="187" t="s">
        <v>30</v>
      </c>
      <c r="X21" s="188"/>
      <c r="Y21" s="185" t="s">
        <v>31</v>
      </c>
      <c r="Z21" s="186"/>
    </row>
    <row r="22" spans="1:26" ht="12" customHeight="1" x14ac:dyDescent="0.2">
      <c r="A22" s="4"/>
      <c r="B22" s="32"/>
      <c r="C22" s="80" t="s">
        <v>9</v>
      </c>
      <c r="D22" s="82" t="s">
        <v>65</v>
      </c>
      <c r="E22" s="80" t="s">
        <v>9</v>
      </c>
      <c r="F22" s="82" t="s">
        <v>65</v>
      </c>
      <c r="G22" s="80" t="s">
        <v>9</v>
      </c>
      <c r="H22" s="82" t="s">
        <v>65</v>
      </c>
      <c r="I22" s="80" t="s">
        <v>9</v>
      </c>
      <c r="J22" s="82" t="s">
        <v>65</v>
      </c>
      <c r="K22" s="80" t="s">
        <v>9</v>
      </c>
      <c r="L22" s="82" t="s">
        <v>65</v>
      </c>
      <c r="M22" s="80" t="s">
        <v>9</v>
      </c>
      <c r="N22" s="82" t="s">
        <v>65</v>
      </c>
      <c r="O22" s="80" t="s">
        <v>9</v>
      </c>
      <c r="P22" s="82" t="s">
        <v>65</v>
      </c>
      <c r="Q22" s="80" t="s">
        <v>9</v>
      </c>
      <c r="R22" s="82" t="s">
        <v>65</v>
      </c>
      <c r="S22" s="80" t="s">
        <v>9</v>
      </c>
      <c r="T22" s="82" t="s">
        <v>65</v>
      </c>
      <c r="U22" s="80" t="s">
        <v>9</v>
      </c>
      <c r="V22" s="82" t="s">
        <v>65</v>
      </c>
      <c r="W22" s="80" t="s">
        <v>9</v>
      </c>
      <c r="X22" s="82" t="s">
        <v>65</v>
      </c>
      <c r="Y22" s="98" t="s">
        <v>9</v>
      </c>
      <c r="Z22" s="100" t="s">
        <v>65</v>
      </c>
    </row>
    <row r="23" spans="1:26" ht="12" customHeight="1" x14ac:dyDescent="0.2">
      <c r="A23" s="4"/>
      <c r="B23" s="101" t="s">
        <v>249</v>
      </c>
      <c r="C23" s="104">
        <f>Áætlun!C19</f>
        <v>0</v>
      </c>
      <c r="D23" s="105">
        <f>Janúar!J18</f>
        <v>0</v>
      </c>
      <c r="E23" s="104">
        <f>Áætlun!E19</f>
        <v>0</v>
      </c>
      <c r="F23" s="105">
        <f>Febrúar!J18</f>
        <v>0</v>
      </c>
      <c r="G23" s="104">
        <f>Áætlun!G19</f>
        <v>0</v>
      </c>
      <c r="H23" s="105">
        <f>Mars!J18</f>
        <v>0</v>
      </c>
      <c r="I23" s="104">
        <f>Áætlun!I19</f>
        <v>0</v>
      </c>
      <c r="J23" s="105">
        <f>Apríl!J18</f>
        <v>0</v>
      </c>
      <c r="K23" s="104">
        <f>Áætlun!K19</f>
        <v>0</v>
      </c>
      <c r="L23" s="105">
        <f>Maí!J18</f>
        <v>0</v>
      </c>
      <c r="M23" s="104">
        <f>Áætlun!M19</f>
        <v>0</v>
      </c>
      <c r="N23" s="105">
        <f>Júní!J18</f>
        <v>0</v>
      </c>
      <c r="O23" s="104">
        <f>Áætlun!O19</f>
        <v>0</v>
      </c>
      <c r="P23" s="105">
        <f>Júlí!J18</f>
        <v>0</v>
      </c>
      <c r="Q23" s="104">
        <f>Áætlun!Q19</f>
        <v>0</v>
      </c>
      <c r="R23" s="105">
        <f>Ágúst!J18</f>
        <v>0</v>
      </c>
      <c r="S23" s="104">
        <f>Áætlun!S19</f>
        <v>0</v>
      </c>
      <c r="T23" s="105">
        <f>September!J18</f>
        <v>0</v>
      </c>
      <c r="U23" s="104">
        <v>0</v>
      </c>
      <c r="V23" s="105">
        <f>Október!I18</f>
        <v>556869</v>
      </c>
      <c r="W23" s="104">
        <f>Áætlun!W18</f>
        <v>0</v>
      </c>
      <c r="X23" s="105">
        <f>Nóvember!J18</f>
        <v>532984</v>
      </c>
      <c r="Y23" s="104">
        <f>Áætlun!Y19</f>
        <v>0</v>
      </c>
      <c r="Z23" s="107">
        <f>Desember!J18</f>
        <v>647115</v>
      </c>
    </row>
    <row r="24" spans="1:26" ht="12" customHeight="1" x14ac:dyDescent="0.2">
      <c r="A24" s="4"/>
      <c r="B24" s="8"/>
      <c r="C24" s="108"/>
      <c r="D24" s="109"/>
      <c r="E24" s="108"/>
      <c r="F24" s="109"/>
      <c r="G24" s="108"/>
      <c r="H24" s="109"/>
      <c r="I24" s="108"/>
      <c r="J24" s="109"/>
      <c r="K24" s="108"/>
      <c r="L24" s="109"/>
      <c r="M24" s="108"/>
      <c r="N24" s="109"/>
      <c r="O24" s="108"/>
      <c r="P24" s="110"/>
      <c r="Q24" s="108"/>
      <c r="R24" s="109"/>
      <c r="S24" s="108"/>
      <c r="T24" s="109"/>
      <c r="U24" s="108"/>
      <c r="V24" s="109"/>
      <c r="W24" s="108"/>
      <c r="X24" s="109"/>
      <c r="Y24" s="108"/>
      <c r="Z24" s="111"/>
    </row>
    <row r="25" spans="1:26" ht="12" customHeight="1" x14ac:dyDescent="0.2">
      <c r="A25" s="4"/>
      <c r="B25" s="112" t="s">
        <v>250</v>
      </c>
      <c r="C25" s="108"/>
      <c r="D25" s="109"/>
      <c r="E25" s="108"/>
      <c r="F25" s="109"/>
      <c r="G25" s="108"/>
      <c r="H25" s="109"/>
      <c r="I25" s="108"/>
      <c r="J25" s="109"/>
      <c r="K25" s="108"/>
      <c r="L25" s="109"/>
      <c r="M25" s="108"/>
      <c r="N25" s="109"/>
      <c r="O25" s="108"/>
      <c r="P25" s="110"/>
      <c r="Q25" s="108"/>
      <c r="R25" s="109"/>
      <c r="S25" s="108"/>
      <c r="T25" s="109"/>
      <c r="U25" s="108"/>
      <c r="V25" s="109"/>
      <c r="W25" s="108"/>
      <c r="X25" s="109"/>
      <c r="Y25" s="108"/>
      <c r="Z25" s="111"/>
    </row>
    <row r="26" spans="1:26" ht="12" customHeight="1" x14ac:dyDescent="0.2">
      <c r="A26" s="4"/>
      <c r="B26" s="10" t="s">
        <v>91</v>
      </c>
      <c r="C26" s="114">
        <f>Áætlun!C33</f>
        <v>0</v>
      </c>
      <c r="D26" s="116">
        <f>Janúar!W6</f>
        <v>0</v>
      </c>
      <c r="E26" s="114">
        <f>Áætlun!E33</f>
        <v>0</v>
      </c>
      <c r="F26" s="116">
        <f>Febrúar!W6</f>
        <v>0</v>
      </c>
      <c r="G26" s="114">
        <f>Áætlun!G33</f>
        <v>0</v>
      </c>
      <c r="H26" s="116">
        <f>Mars!W6</f>
        <v>0</v>
      </c>
      <c r="I26" s="114">
        <f>Áætlun!I33</f>
        <v>0</v>
      </c>
      <c r="J26" s="116">
        <f>Apríl!W6</f>
        <v>0</v>
      </c>
      <c r="K26" s="114">
        <f>Áætlun!K33</f>
        <v>0</v>
      </c>
      <c r="L26" s="116">
        <f>Maí!W6</f>
        <v>0</v>
      </c>
      <c r="M26" s="114">
        <f>Áætlun!M33</f>
        <v>0</v>
      </c>
      <c r="N26" s="116">
        <f>Júní!W6</f>
        <v>0</v>
      </c>
      <c r="O26" s="114">
        <f>Áætlun!O33</f>
        <v>0</v>
      </c>
      <c r="P26" s="116">
        <f>Júlí!W6</f>
        <v>0</v>
      </c>
      <c r="Q26" s="114">
        <f>Áætlun!Q33</f>
        <v>0</v>
      </c>
      <c r="R26" s="116">
        <f>Ágúst!W6</f>
        <v>0</v>
      </c>
      <c r="S26" s="114">
        <f>Áætlun!S33</f>
        <v>0</v>
      </c>
      <c r="T26" s="116">
        <f>September!W6</f>
        <v>0</v>
      </c>
      <c r="U26" s="114">
        <f>Áætlun!U33</f>
        <v>0</v>
      </c>
      <c r="V26" s="116">
        <f>Október!V6</f>
        <v>68707</v>
      </c>
      <c r="W26" s="114">
        <f>Áætlun!W33</f>
        <v>0</v>
      </c>
      <c r="X26" s="116">
        <f>Nóvember!W6</f>
        <v>105196</v>
      </c>
      <c r="Y26" s="114">
        <f>Áætlun!Y33</f>
        <v>0</v>
      </c>
      <c r="Z26" s="121">
        <f>Desember!W6</f>
        <v>54787</v>
      </c>
    </row>
    <row r="27" spans="1:26" ht="12" customHeight="1" x14ac:dyDescent="0.2">
      <c r="A27" s="4"/>
      <c r="B27" s="14" t="s">
        <v>100</v>
      </c>
      <c r="C27" s="108">
        <f>Áætlun!C52</f>
        <v>0</v>
      </c>
      <c r="D27" s="116">
        <f>Janúar!W7</f>
        <v>0</v>
      </c>
      <c r="E27" s="108">
        <f>Áætlun!E52</f>
        <v>0</v>
      </c>
      <c r="F27" s="116">
        <f>Febrúar!W7</f>
        <v>0</v>
      </c>
      <c r="G27" s="108">
        <f>Áætlun!G52</f>
        <v>0</v>
      </c>
      <c r="H27" s="116">
        <f>Mars!W7</f>
        <v>0</v>
      </c>
      <c r="I27" s="108">
        <f>Áætlun!I52</f>
        <v>0</v>
      </c>
      <c r="J27" s="116">
        <f>Apríl!W7</f>
        <v>0</v>
      </c>
      <c r="K27" s="108">
        <f>Áætlun!K52</f>
        <v>0</v>
      </c>
      <c r="L27" s="116">
        <f>Maí!W7</f>
        <v>0</v>
      </c>
      <c r="M27" s="108">
        <f>Áætlun!M52</f>
        <v>0</v>
      </c>
      <c r="N27" s="116">
        <f>Júní!W7</f>
        <v>0</v>
      </c>
      <c r="O27" s="108">
        <f>Áætlun!O52</f>
        <v>0</v>
      </c>
      <c r="P27" s="116">
        <f>Júlí!W7</f>
        <v>0</v>
      </c>
      <c r="Q27" s="108">
        <f>Áætlun!Q52</f>
        <v>0</v>
      </c>
      <c r="R27" s="116">
        <f>Ágúst!W7</f>
        <v>0</v>
      </c>
      <c r="S27" s="108">
        <f>Áætlun!S52</f>
        <v>0</v>
      </c>
      <c r="T27" s="116">
        <f>September!W7</f>
        <v>0</v>
      </c>
      <c r="U27" s="108">
        <f>Áætlun!U52</f>
        <v>0</v>
      </c>
      <c r="V27" s="116">
        <f>Október!V7</f>
        <v>14308</v>
      </c>
      <c r="W27" s="108">
        <f>Áætlun!W52</f>
        <v>0</v>
      </c>
      <c r="X27" s="116">
        <f>Nóvember!W7</f>
        <v>26310</v>
      </c>
      <c r="Y27" s="108">
        <f>Áætlun!Y52</f>
        <v>0</v>
      </c>
      <c r="Z27" s="121">
        <f>Desember!W7</f>
        <v>0</v>
      </c>
    </row>
    <row r="28" spans="1:26" ht="12" customHeight="1" x14ac:dyDescent="0.2">
      <c r="A28" s="4"/>
      <c r="B28" s="14" t="s">
        <v>102</v>
      </c>
      <c r="C28" s="108">
        <f>Áætlun!C64</f>
        <v>0</v>
      </c>
      <c r="D28" s="116">
        <f>Janúar!W8</f>
        <v>0</v>
      </c>
      <c r="E28" s="108">
        <f>Áætlun!E64</f>
        <v>0</v>
      </c>
      <c r="F28" s="116">
        <f>Febrúar!W8</f>
        <v>0</v>
      </c>
      <c r="G28" s="108">
        <f>Áætlun!G64</f>
        <v>0</v>
      </c>
      <c r="H28" s="116">
        <f>Mars!W8</f>
        <v>0</v>
      </c>
      <c r="I28" s="108">
        <f>Áætlun!I64</f>
        <v>0</v>
      </c>
      <c r="J28" s="116">
        <f>Apríl!W8</f>
        <v>0</v>
      </c>
      <c r="K28" s="108">
        <f>Áætlun!K64</f>
        <v>0</v>
      </c>
      <c r="L28" s="116">
        <f>Maí!W8</f>
        <v>0</v>
      </c>
      <c r="M28" s="108">
        <f>Áætlun!M64</f>
        <v>0</v>
      </c>
      <c r="N28" s="116">
        <f>Júní!W8</f>
        <v>0</v>
      </c>
      <c r="O28" s="108">
        <f>Áætlun!O64</f>
        <v>0</v>
      </c>
      <c r="P28" s="116">
        <f>Júlí!W8</f>
        <v>0</v>
      </c>
      <c r="Q28" s="108">
        <f>Áætlun!Q64</f>
        <v>0</v>
      </c>
      <c r="R28" s="116">
        <f>Ágúst!W8</f>
        <v>0</v>
      </c>
      <c r="S28" s="108">
        <f>Áætlun!S64</f>
        <v>0</v>
      </c>
      <c r="T28" s="116">
        <f>September!W8</f>
        <v>0</v>
      </c>
      <c r="U28" s="108">
        <f>Áætlun!U64</f>
        <v>0</v>
      </c>
      <c r="V28" s="116">
        <f>Október!V8</f>
        <v>0</v>
      </c>
      <c r="W28" s="108">
        <f>Áætlun!W64</f>
        <v>0</v>
      </c>
      <c r="X28" s="116">
        <f>Nóvember!W8</f>
        <v>0</v>
      </c>
      <c r="Y28" s="108">
        <f>Áætlun!Y64</f>
        <v>0</v>
      </c>
      <c r="Z28" s="121">
        <f>Desember!W8</f>
        <v>0</v>
      </c>
    </row>
    <row r="29" spans="1:26" ht="12" customHeight="1" x14ac:dyDescent="0.2">
      <c r="A29" s="4"/>
      <c r="B29" s="14" t="s">
        <v>110</v>
      </c>
      <c r="C29" s="108">
        <f>Áætlun!C77</f>
        <v>0</v>
      </c>
      <c r="D29" s="116">
        <f>Janúar!W9</f>
        <v>0</v>
      </c>
      <c r="E29" s="108">
        <f>Áætlun!E77</f>
        <v>0</v>
      </c>
      <c r="F29" s="116">
        <f>Febrúar!W9</f>
        <v>0</v>
      </c>
      <c r="G29" s="108">
        <f>Áætlun!G77</f>
        <v>0</v>
      </c>
      <c r="H29" s="116">
        <f>Mars!W9</f>
        <v>0</v>
      </c>
      <c r="I29" s="108">
        <f>Áætlun!I77</f>
        <v>0</v>
      </c>
      <c r="J29" s="116">
        <f>Apríl!W9</f>
        <v>0</v>
      </c>
      <c r="K29" s="108">
        <f>Áætlun!K77</f>
        <v>0</v>
      </c>
      <c r="L29" s="116">
        <f>Maí!W9</f>
        <v>0</v>
      </c>
      <c r="M29" s="108">
        <f>Áætlun!M77</f>
        <v>0</v>
      </c>
      <c r="N29" s="116">
        <f>Júní!W9</f>
        <v>0</v>
      </c>
      <c r="O29" s="108">
        <f>Áætlun!O77</f>
        <v>0</v>
      </c>
      <c r="P29" s="116">
        <f>Júlí!W9</f>
        <v>0</v>
      </c>
      <c r="Q29" s="108">
        <f>Áætlun!Q77</f>
        <v>0</v>
      </c>
      <c r="R29" s="116">
        <f>Ágúst!W9</f>
        <v>0</v>
      </c>
      <c r="S29" s="108">
        <f>Áætlun!S77</f>
        <v>0</v>
      </c>
      <c r="T29" s="116">
        <f>September!W9</f>
        <v>0</v>
      </c>
      <c r="U29" s="108">
        <f>Áætlun!U77</f>
        <v>0</v>
      </c>
      <c r="V29" s="116">
        <f>Október!V9</f>
        <v>16980</v>
      </c>
      <c r="W29" s="108">
        <f>Áætlun!W77</f>
        <v>0</v>
      </c>
      <c r="X29" s="116">
        <f>Nóvember!W9</f>
        <v>6113</v>
      </c>
      <c r="Y29" s="108">
        <f>Áætlun!Y77</f>
        <v>0</v>
      </c>
      <c r="Z29" s="121">
        <f>Desember!W9</f>
        <v>10677</v>
      </c>
    </row>
    <row r="30" spans="1:26" ht="12" customHeight="1" x14ac:dyDescent="0.2">
      <c r="A30" s="4"/>
      <c r="B30" s="14" t="s">
        <v>115</v>
      </c>
      <c r="C30" s="108">
        <f>Áætlun!C94</f>
        <v>0</v>
      </c>
      <c r="D30" s="116">
        <f>Janúar!W10</f>
        <v>0</v>
      </c>
      <c r="E30" s="108">
        <f>Áætlun!E94</f>
        <v>0</v>
      </c>
      <c r="F30" s="116">
        <f>Febrúar!W10</f>
        <v>0</v>
      </c>
      <c r="G30" s="108">
        <f>Áætlun!G94</f>
        <v>0</v>
      </c>
      <c r="H30" s="116">
        <f>Mars!W10</f>
        <v>0</v>
      </c>
      <c r="I30" s="108">
        <f>Áætlun!I94</f>
        <v>0</v>
      </c>
      <c r="J30" s="116">
        <f>Apríl!W10</f>
        <v>0</v>
      </c>
      <c r="K30" s="108">
        <f>Áætlun!K94</f>
        <v>0</v>
      </c>
      <c r="L30" s="116">
        <f>Maí!W10</f>
        <v>0</v>
      </c>
      <c r="M30" s="108">
        <f>Áætlun!M94</f>
        <v>0</v>
      </c>
      <c r="N30" s="116">
        <f>Júní!W10</f>
        <v>0</v>
      </c>
      <c r="O30" s="108">
        <f>Áætlun!O94</f>
        <v>0</v>
      </c>
      <c r="P30" s="116">
        <f>Júlí!W10</f>
        <v>0</v>
      </c>
      <c r="Q30" s="108">
        <f>Áætlun!Q94</f>
        <v>0</v>
      </c>
      <c r="R30" s="116">
        <f>Ágúst!W10</f>
        <v>0</v>
      </c>
      <c r="S30" s="108">
        <f>Áætlun!S94</f>
        <v>0</v>
      </c>
      <c r="T30" s="116">
        <f>September!W10</f>
        <v>0</v>
      </c>
      <c r="U30" s="108">
        <f>Áætlun!U94</f>
        <v>0</v>
      </c>
      <c r="V30" s="116">
        <f>Október!V10</f>
        <v>0</v>
      </c>
      <c r="W30" s="108">
        <f>Áætlun!W94</f>
        <v>0</v>
      </c>
      <c r="X30" s="116">
        <f>Nóvember!W10</f>
        <v>13900</v>
      </c>
      <c r="Y30" s="108">
        <f>Áætlun!Y94</f>
        <v>0</v>
      </c>
      <c r="Z30" s="121">
        <f>Desember!W10</f>
        <v>20510</v>
      </c>
    </row>
    <row r="31" spans="1:26" ht="12" customHeight="1" x14ac:dyDescent="0.2">
      <c r="A31" s="4"/>
      <c r="B31" s="14" t="s">
        <v>130</v>
      </c>
      <c r="C31" s="108">
        <f>Áætlun!C146</f>
        <v>0</v>
      </c>
      <c r="D31" s="116">
        <f>Janúar!W11</f>
        <v>0</v>
      </c>
      <c r="E31" s="108">
        <f>Áætlun!E146</f>
        <v>0</v>
      </c>
      <c r="F31" s="116">
        <f>Febrúar!W11</f>
        <v>0</v>
      </c>
      <c r="G31" s="108">
        <f>Áætlun!G146</f>
        <v>0</v>
      </c>
      <c r="H31" s="116">
        <f>Mars!W11</f>
        <v>0</v>
      </c>
      <c r="I31" s="108">
        <f>Áætlun!I146</f>
        <v>0</v>
      </c>
      <c r="J31" s="116">
        <f>Apríl!W11</f>
        <v>0</v>
      </c>
      <c r="K31" s="108">
        <f>Áætlun!K146</f>
        <v>0</v>
      </c>
      <c r="L31" s="116">
        <f>Maí!W11</f>
        <v>0</v>
      </c>
      <c r="M31" s="108">
        <f>Áætlun!M146</f>
        <v>0</v>
      </c>
      <c r="N31" s="116">
        <f>Júní!W11</f>
        <v>0</v>
      </c>
      <c r="O31" s="108">
        <f>Áætlun!O146</f>
        <v>0</v>
      </c>
      <c r="P31" s="116">
        <f>Júlí!W11</f>
        <v>0</v>
      </c>
      <c r="Q31" s="108">
        <f>Áætlun!Q146</f>
        <v>0</v>
      </c>
      <c r="R31" s="116">
        <f>Ágúst!W11</f>
        <v>0</v>
      </c>
      <c r="S31" s="108">
        <f>Áætlun!S146</f>
        <v>0</v>
      </c>
      <c r="T31" s="116">
        <f>September!W11</f>
        <v>0</v>
      </c>
      <c r="U31" s="108">
        <f>Áætlun!U146</f>
        <v>0</v>
      </c>
      <c r="V31" s="116">
        <f>Október!V11</f>
        <v>13623</v>
      </c>
      <c r="W31" s="108">
        <f>Áætlun!W146</f>
        <v>0</v>
      </c>
      <c r="X31" s="116">
        <f>Nóvember!W11</f>
        <v>13623</v>
      </c>
      <c r="Y31" s="108">
        <f>Áætlun!Y146</f>
        <v>0</v>
      </c>
      <c r="Z31" s="121">
        <f>Desember!W11</f>
        <v>29480</v>
      </c>
    </row>
    <row r="32" spans="1:26" ht="12" customHeight="1" x14ac:dyDescent="0.2">
      <c r="A32" s="4"/>
      <c r="B32" s="14" t="s">
        <v>132</v>
      </c>
      <c r="C32" s="108">
        <f>Áætlun!C127</f>
        <v>0</v>
      </c>
      <c r="D32" s="116">
        <f>Janúar!W12</f>
        <v>0</v>
      </c>
      <c r="E32" s="108">
        <f>Áætlun!E127</f>
        <v>0</v>
      </c>
      <c r="F32" s="116">
        <f>Febrúar!W12</f>
        <v>0</v>
      </c>
      <c r="G32" s="108">
        <f>Áætlun!G127</f>
        <v>0</v>
      </c>
      <c r="H32" s="116">
        <f>Mars!W12</f>
        <v>0</v>
      </c>
      <c r="I32" s="108">
        <f>Áætlun!I127</f>
        <v>0</v>
      </c>
      <c r="J32" s="116">
        <f>Apríl!W12</f>
        <v>0</v>
      </c>
      <c r="K32" s="108">
        <f>Áætlun!K127</f>
        <v>0</v>
      </c>
      <c r="L32" s="116">
        <f>Maí!W12</f>
        <v>0</v>
      </c>
      <c r="M32" s="108">
        <f>Áætlun!M127</f>
        <v>0</v>
      </c>
      <c r="N32" s="116">
        <f>Júní!W12</f>
        <v>0</v>
      </c>
      <c r="O32" s="108">
        <f>Áætlun!O127</f>
        <v>0</v>
      </c>
      <c r="P32" s="116">
        <f>Júlí!W12</f>
        <v>0</v>
      </c>
      <c r="Q32" s="108">
        <f>Áætlun!Q127</f>
        <v>0</v>
      </c>
      <c r="R32" s="116">
        <f>Ágúst!W12</f>
        <v>0</v>
      </c>
      <c r="S32" s="108">
        <f>Áætlun!S127</f>
        <v>0</v>
      </c>
      <c r="T32" s="116">
        <f>September!W12</f>
        <v>0</v>
      </c>
      <c r="U32" s="108">
        <f>Áætlun!U127</f>
        <v>0</v>
      </c>
      <c r="V32" s="116">
        <f>Október!V12</f>
        <v>0</v>
      </c>
      <c r="W32" s="108">
        <f>Áætlun!W127</f>
        <v>0</v>
      </c>
      <c r="X32" s="116">
        <f>Nóvember!W12</f>
        <v>35900</v>
      </c>
      <c r="Y32" s="108">
        <f>Áætlun!Y127</f>
        <v>0</v>
      </c>
      <c r="Z32" s="121">
        <f>Desember!W12</f>
        <v>0</v>
      </c>
    </row>
    <row r="33" spans="1:26" ht="12" customHeight="1" x14ac:dyDescent="0.2">
      <c r="A33" s="4"/>
      <c r="B33" s="14" t="s">
        <v>104</v>
      </c>
      <c r="C33" s="108">
        <f>Áætlun!C113</f>
        <v>0</v>
      </c>
      <c r="D33" s="116">
        <f>Janúar!W13</f>
        <v>0</v>
      </c>
      <c r="E33" s="108">
        <f>Áætlun!E113</f>
        <v>0</v>
      </c>
      <c r="F33" s="116">
        <f>Febrúar!W13</f>
        <v>0</v>
      </c>
      <c r="G33" s="108">
        <f>Áætlun!G113</f>
        <v>0</v>
      </c>
      <c r="H33" s="116">
        <f>Mars!W13</f>
        <v>0</v>
      </c>
      <c r="I33" s="108">
        <f>Áætlun!I113</f>
        <v>0</v>
      </c>
      <c r="J33" s="116">
        <f>Apríl!W13</f>
        <v>0</v>
      </c>
      <c r="K33" s="108">
        <f>Áætlun!K113</f>
        <v>0</v>
      </c>
      <c r="L33" s="116">
        <f>Maí!W13</f>
        <v>0</v>
      </c>
      <c r="M33" s="108">
        <f>Áætlun!M113</f>
        <v>0</v>
      </c>
      <c r="N33" s="116">
        <f>Júní!W13</f>
        <v>0</v>
      </c>
      <c r="O33" s="108">
        <f>Áætlun!O113</f>
        <v>0</v>
      </c>
      <c r="P33" s="116">
        <f>Júlí!W13</f>
        <v>0</v>
      </c>
      <c r="Q33" s="108">
        <f>Áætlun!Q113</f>
        <v>0</v>
      </c>
      <c r="R33" s="116">
        <f>Ágúst!W13</f>
        <v>0</v>
      </c>
      <c r="S33" s="108">
        <f>Áætlun!S113</f>
        <v>0</v>
      </c>
      <c r="T33" s="116">
        <f>September!W13</f>
        <v>0</v>
      </c>
      <c r="U33" s="108">
        <f>Áætlun!U113</f>
        <v>0</v>
      </c>
      <c r="V33" s="116">
        <f>Október!V13</f>
        <v>350810</v>
      </c>
      <c r="W33" s="108">
        <f>Áætlun!W113</f>
        <v>0</v>
      </c>
      <c r="X33" s="116">
        <f>Nóvember!W13</f>
        <v>130000</v>
      </c>
      <c r="Y33" s="108">
        <f>Áætlun!Y113</f>
        <v>0</v>
      </c>
      <c r="Z33" s="121">
        <f>Desember!W13</f>
        <v>130000</v>
      </c>
    </row>
    <row r="34" spans="1:26" ht="12" customHeight="1" x14ac:dyDescent="0.2">
      <c r="A34" s="4"/>
      <c r="B34" s="14" t="s">
        <v>135</v>
      </c>
      <c r="C34" s="108">
        <f>Áætlun!C163</f>
        <v>0</v>
      </c>
      <c r="D34" s="116">
        <f>Janúar!W14</f>
        <v>0</v>
      </c>
      <c r="E34" s="108">
        <f>Áætlun!E163</f>
        <v>0</v>
      </c>
      <c r="F34" s="116">
        <f>Febrúar!W14</f>
        <v>0</v>
      </c>
      <c r="G34" s="108">
        <f>Áætlun!G163</f>
        <v>0</v>
      </c>
      <c r="H34" s="116">
        <f>Mars!W14</f>
        <v>0</v>
      </c>
      <c r="I34" s="108">
        <f>Áætlun!I163</f>
        <v>0</v>
      </c>
      <c r="J34" s="116">
        <f>Apríl!W14</f>
        <v>0</v>
      </c>
      <c r="K34" s="108">
        <f>Áætlun!K163</f>
        <v>0</v>
      </c>
      <c r="L34" s="116">
        <f>Maí!W14</f>
        <v>0</v>
      </c>
      <c r="M34" s="108">
        <f>Áætlun!M163</f>
        <v>0</v>
      </c>
      <c r="N34" s="116">
        <f>Júní!W14</f>
        <v>0</v>
      </c>
      <c r="O34" s="108">
        <f>Áætlun!O163</f>
        <v>0</v>
      </c>
      <c r="P34" s="116">
        <f>Júlí!W14</f>
        <v>0</v>
      </c>
      <c r="Q34" s="108">
        <f>Áætlun!Q163</f>
        <v>0</v>
      </c>
      <c r="R34" s="116">
        <f>Ágúst!W14</f>
        <v>0</v>
      </c>
      <c r="S34" s="108">
        <f>Áætlun!S163</f>
        <v>0</v>
      </c>
      <c r="T34" s="116">
        <f>September!W14</f>
        <v>0</v>
      </c>
      <c r="U34" s="108">
        <f>Áætlun!U163</f>
        <v>0</v>
      </c>
      <c r="V34" s="116">
        <f>Október!V14</f>
        <v>0</v>
      </c>
      <c r="W34" s="108">
        <f>Áætlun!W163</f>
        <v>0</v>
      </c>
      <c r="X34" s="116">
        <f>Nóvember!W14</f>
        <v>39188</v>
      </c>
      <c r="Y34" s="108">
        <f>Áætlun!Y163</f>
        <v>0</v>
      </c>
      <c r="Z34" s="121">
        <f>Desember!W14</f>
        <v>39188</v>
      </c>
    </row>
    <row r="35" spans="1:26" ht="12" customHeight="1" x14ac:dyDescent="0.2">
      <c r="A35" s="4"/>
      <c r="B35" s="144" t="s">
        <v>133</v>
      </c>
      <c r="C35" s="146">
        <f>Áætlun!C170</f>
        <v>0</v>
      </c>
      <c r="D35" s="116">
        <f>Janúar!W15</f>
        <v>0</v>
      </c>
      <c r="E35" s="146">
        <f>Áætlun!E170</f>
        <v>0</v>
      </c>
      <c r="F35" s="116">
        <f>Febrúar!W15</f>
        <v>0</v>
      </c>
      <c r="G35" s="146">
        <f>Áætlun!G170</f>
        <v>0</v>
      </c>
      <c r="H35" s="116">
        <f>Mars!W15</f>
        <v>0</v>
      </c>
      <c r="I35" s="146">
        <f>Áætlun!I170</f>
        <v>0</v>
      </c>
      <c r="J35" s="116">
        <f>Apríl!W15</f>
        <v>0</v>
      </c>
      <c r="K35" s="146">
        <f>Áætlun!K170</f>
        <v>0</v>
      </c>
      <c r="L35" s="116">
        <f>Maí!W15</f>
        <v>0</v>
      </c>
      <c r="M35" s="146">
        <f>Áætlun!M170</f>
        <v>0</v>
      </c>
      <c r="N35" s="116">
        <f>Júní!W15</f>
        <v>0</v>
      </c>
      <c r="O35" s="146">
        <f>Áætlun!O170</f>
        <v>0</v>
      </c>
      <c r="P35" s="116">
        <f>Júlí!W15</f>
        <v>0</v>
      </c>
      <c r="Q35" s="146">
        <f>Áætlun!Q170</f>
        <v>0</v>
      </c>
      <c r="R35" s="116">
        <f>Ágúst!W15</f>
        <v>0</v>
      </c>
      <c r="S35" s="146">
        <f>Áætlun!S170</f>
        <v>0</v>
      </c>
      <c r="T35" s="116">
        <f>September!W15</f>
        <v>0</v>
      </c>
      <c r="U35" s="146">
        <f>Áætlun!U170</f>
        <v>0</v>
      </c>
      <c r="V35" s="116">
        <f>Október!V15</f>
        <v>0</v>
      </c>
      <c r="W35" s="146">
        <f>Áætlun!W170</f>
        <v>0</v>
      </c>
      <c r="X35" s="116">
        <f>Nóvember!W15</f>
        <v>50000</v>
      </c>
      <c r="Y35" s="146">
        <f>Áætlun!Y170</f>
        <v>0</v>
      </c>
      <c r="Z35" s="121">
        <f>Desember!W15</f>
        <v>143000</v>
      </c>
    </row>
    <row r="36" spans="1:26" ht="12" customHeight="1" x14ac:dyDescent="0.2">
      <c r="A36" s="4"/>
      <c r="B36" s="153" t="s">
        <v>258</v>
      </c>
      <c r="C36" s="154">
        <f t="shared" ref="C36:Z36" si="0">+SUM(C26:C35)</f>
        <v>0</v>
      </c>
      <c r="D36" s="116">
        <f t="shared" si="0"/>
        <v>0</v>
      </c>
      <c r="E36" s="154">
        <f t="shared" si="0"/>
        <v>0</v>
      </c>
      <c r="F36" s="116">
        <f t="shared" si="0"/>
        <v>0</v>
      </c>
      <c r="G36" s="154">
        <f t="shared" si="0"/>
        <v>0</v>
      </c>
      <c r="H36" s="116">
        <f t="shared" si="0"/>
        <v>0</v>
      </c>
      <c r="I36" s="154">
        <f t="shared" si="0"/>
        <v>0</v>
      </c>
      <c r="J36" s="116">
        <f t="shared" si="0"/>
        <v>0</v>
      </c>
      <c r="K36" s="154">
        <f t="shared" si="0"/>
        <v>0</v>
      </c>
      <c r="L36" s="116">
        <f t="shared" si="0"/>
        <v>0</v>
      </c>
      <c r="M36" s="154">
        <f t="shared" si="0"/>
        <v>0</v>
      </c>
      <c r="N36" s="116">
        <f t="shared" si="0"/>
        <v>0</v>
      </c>
      <c r="O36" s="154">
        <f t="shared" si="0"/>
        <v>0</v>
      </c>
      <c r="P36" s="116">
        <f t="shared" si="0"/>
        <v>0</v>
      </c>
      <c r="Q36" s="154">
        <f t="shared" si="0"/>
        <v>0</v>
      </c>
      <c r="R36" s="116">
        <f t="shared" si="0"/>
        <v>0</v>
      </c>
      <c r="S36" s="154">
        <f t="shared" si="0"/>
        <v>0</v>
      </c>
      <c r="T36" s="116">
        <f t="shared" si="0"/>
        <v>0</v>
      </c>
      <c r="U36" s="154">
        <f t="shared" si="0"/>
        <v>0</v>
      </c>
      <c r="V36" s="116">
        <f t="shared" si="0"/>
        <v>464428</v>
      </c>
      <c r="W36" s="154">
        <f t="shared" si="0"/>
        <v>0</v>
      </c>
      <c r="X36" s="116">
        <f t="shared" si="0"/>
        <v>420230</v>
      </c>
      <c r="Y36" s="155">
        <f t="shared" si="0"/>
        <v>0</v>
      </c>
      <c r="Z36" s="121">
        <f t="shared" si="0"/>
        <v>427642</v>
      </c>
    </row>
    <row r="37" spans="1:26" ht="12" customHeight="1" x14ac:dyDescent="0.2">
      <c r="A37" s="4"/>
      <c r="B37" s="8"/>
      <c r="C37" s="108"/>
      <c r="D37" s="109"/>
      <c r="E37" s="108"/>
      <c r="F37" s="109"/>
      <c r="G37" s="108"/>
      <c r="H37" s="109"/>
      <c r="I37" s="108"/>
      <c r="J37" s="109"/>
      <c r="K37" s="108"/>
      <c r="L37" s="109"/>
      <c r="M37" s="108"/>
      <c r="N37" s="109"/>
      <c r="O37" s="108"/>
      <c r="P37" s="109"/>
      <c r="Q37" s="108"/>
      <c r="R37" s="109"/>
      <c r="S37" s="108"/>
      <c r="T37" s="109"/>
      <c r="U37" s="108"/>
      <c r="V37" s="109"/>
      <c r="W37" s="108"/>
      <c r="X37" s="109"/>
      <c r="Y37" s="137"/>
      <c r="Z37" s="111"/>
    </row>
    <row r="38" spans="1:26" ht="12" customHeight="1" x14ac:dyDescent="0.2">
      <c r="A38" s="4"/>
      <c r="B38" s="156" t="s">
        <v>261</v>
      </c>
      <c r="C38" s="157">
        <f t="shared" ref="C38:Z38" si="1">+C23-C36</f>
        <v>0</v>
      </c>
      <c r="D38" s="158">
        <f t="shared" si="1"/>
        <v>0</v>
      </c>
      <c r="E38" s="157">
        <f t="shared" si="1"/>
        <v>0</v>
      </c>
      <c r="F38" s="158">
        <f t="shared" si="1"/>
        <v>0</v>
      </c>
      <c r="G38" s="157">
        <f t="shared" si="1"/>
        <v>0</v>
      </c>
      <c r="H38" s="158">
        <f t="shared" si="1"/>
        <v>0</v>
      </c>
      <c r="I38" s="157">
        <f t="shared" si="1"/>
        <v>0</v>
      </c>
      <c r="J38" s="158">
        <f t="shared" si="1"/>
        <v>0</v>
      </c>
      <c r="K38" s="157">
        <f t="shared" si="1"/>
        <v>0</v>
      </c>
      <c r="L38" s="158">
        <f t="shared" si="1"/>
        <v>0</v>
      </c>
      <c r="M38" s="157">
        <f t="shared" si="1"/>
        <v>0</v>
      </c>
      <c r="N38" s="158">
        <f t="shared" si="1"/>
        <v>0</v>
      </c>
      <c r="O38" s="157">
        <f t="shared" si="1"/>
        <v>0</v>
      </c>
      <c r="P38" s="158">
        <f t="shared" si="1"/>
        <v>0</v>
      </c>
      <c r="Q38" s="157">
        <f t="shared" si="1"/>
        <v>0</v>
      </c>
      <c r="R38" s="158">
        <f t="shared" si="1"/>
        <v>0</v>
      </c>
      <c r="S38" s="157">
        <f t="shared" si="1"/>
        <v>0</v>
      </c>
      <c r="T38" s="158">
        <f t="shared" si="1"/>
        <v>0</v>
      </c>
      <c r="U38" s="157">
        <f t="shared" si="1"/>
        <v>0</v>
      </c>
      <c r="V38" s="158">
        <f t="shared" si="1"/>
        <v>92441</v>
      </c>
      <c r="W38" s="157">
        <f t="shared" si="1"/>
        <v>0</v>
      </c>
      <c r="X38" s="158">
        <f t="shared" si="1"/>
        <v>112754</v>
      </c>
      <c r="Y38" s="159">
        <f t="shared" si="1"/>
        <v>0</v>
      </c>
      <c r="Z38" s="160">
        <f t="shared" si="1"/>
        <v>219473</v>
      </c>
    </row>
    <row r="39" spans="1:26" ht="12" customHeight="1" x14ac:dyDescent="0.2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"/>
      <c r="C41" s="3"/>
      <c r="D41" s="3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2" customHeight="1" x14ac:dyDescent="0.2">
      <c r="A42" s="4"/>
      <c r="B42" s="5" t="s">
        <v>263</v>
      </c>
      <c r="C42" s="71"/>
      <c r="D42" s="71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2" customHeight="1" x14ac:dyDescent="0.2">
      <c r="A43" s="20"/>
      <c r="B43" s="73"/>
      <c r="C43" s="161" t="s">
        <v>264</v>
      </c>
      <c r="D43" s="162"/>
      <c r="E43" s="3"/>
      <c r="F43" s="43" t="s">
        <v>265</v>
      </c>
      <c r="G43" s="43" t="s">
        <v>266</v>
      </c>
      <c r="H43" s="43" t="s">
        <v>267</v>
      </c>
      <c r="I43" s="43" t="s">
        <v>268</v>
      </c>
      <c r="J43" s="43" t="s">
        <v>269</v>
      </c>
      <c r="K43" s="43" t="s">
        <v>270</v>
      </c>
      <c r="L43" s="43" t="s">
        <v>271</v>
      </c>
      <c r="M43" s="43" t="s">
        <v>272</v>
      </c>
      <c r="N43" s="43" t="s">
        <v>273</v>
      </c>
      <c r="O43" s="43" t="s">
        <v>274</v>
      </c>
      <c r="P43" s="43" t="s">
        <v>275</v>
      </c>
      <c r="Q43" s="43" t="s">
        <v>276</v>
      </c>
      <c r="R43" s="43"/>
      <c r="S43" s="34"/>
      <c r="T43" s="34"/>
      <c r="U43" s="34"/>
      <c r="V43" s="34"/>
      <c r="W43" s="34"/>
      <c r="X43" s="34"/>
      <c r="Y43" s="34"/>
      <c r="Z43" s="34"/>
    </row>
    <row r="44" spans="1:26" ht="12" customHeight="1" x14ac:dyDescent="0.2">
      <c r="A44" s="20"/>
      <c r="B44" s="32"/>
      <c r="C44" s="80" t="s">
        <v>9</v>
      </c>
      <c r="D44" s="82" t="s">
        <v>65</v>
      </c>
      <c r="E44" s="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34"/>
      <c r="T44" s="34"/>
      <c r="U44" s="34"/>
      <c r="V44" s="34"/>
      <c r="W44" s="34"/>
      <c r="X44" s="34"/>
      <c r="Y44" s="34"/>
      <c r="Z44" s="34"/>
    </row>
    <row r="45" spans="1:26" ht="12" customHeight="1" x14ac:dyDescent="0.2">
      <c r="A45" s="20" t="s">
        <v>65</v>
      </c>
      <c r="B45" s="101" t="s">
        <v>249</v>
      </c>
      <c r="C45" s="104">
        <f t="shared" ref="C45:D45" si="2">SUM(C23,E23,G23,I23,K23,M23,O23,Q23,S23,U23,W23,Y23)</f>
        <v>0</v>
      </c>
      <c r="D45" s="105">
        <f t="shared" si="2"/>
        <v>1736968</v>
      </c>
      <c r="E45" s="3"/>
      <c r="F45" s="165">
        <f>D23</f>
        <v>0</v>
      </c>
      <c r="G45" s="51">
        <f>F23</f>
        <v>0</v>
      </c>
      <c r="H45" s="165">
        <f>H23</f>
        <v>0</v>
      </c>
      <c r="I45" s="165">
        <f>J23</f>
        <v>0</v>
      </c>
      <c r="J45" s="165">
        <f>L23</f>
        <v>0</v>
      </c>
      <c r="K45" s="51">
        <f>N23</f>
        <v>0</v>
      </c>
      <c r="L45" s="165">
        <f>P23</f>
        <v>0</v>
      </c>
      <c r="M45" s="51">
        <f>R23</f>
        <v>0</v>
      </c>
      <c r="N45" s="165">
        <f>T23</f>
        <v>0</v>
      </c>
      <c r="O45" s="51">
        <f>V23</f>
        <v>556869</v>
      </c>
      <c r="P45" s="165">
        <f>X23</f>
        <v>532984</v>
      </c>
      <c r="Q45" s="165">
        <f>Z23</f>
        <v>647115</v>
      </c>
      <c r="R45" s="165"/>
      <c r="S45" s="166"/>
      <c r="T45" s="166"/>
      <c r="U45" s="166"/>
      <c r="V45" s="166"/>
      <c r="W45" s="166"/>
      <c r="X45" s="166"/>
      <c r="Y45" s="166"/>
      <c r="Z45" s="166"/>
    </row>
    <row r="46" spans="1:26" ht="12" customHeight="1" x14ac:dyDescent="0.2">
      <c r="A46" s="20" t="s">
        <v>66</v>
      </c>
      <c r="B46" s="8"/>
      <c r="C46" s="108"/>
      <c r="D46" s="109"/>
      <c r="E46" s="3"/>
      <c r="F46" s="165">
        <f>D36</f>
        <v>0</v>
      </c>
      <c r="G46" s="51">
        <f>F36</f>
        <v>0</v>
      </c>
      <c r="H46" s="165">
        <f>H36</f>
        <v>0</v>
      </c>
      <c r="I46" s="165">
        <f>J36</f>
        <v>0</v>
      </c>
      <c r="J46" s="165">
        <f>L36</f>
        <v>0</v>
      </c>
      <c r="K46" s="51">
        <f>N36</f>
        <v>0</v>
      </c>
      <c r="L46" s="165">
        <f>P36</f>
        <v>0</v>
      </c>
      <c r="M46" s="51">
        <f>R36</f>
        <v>0</v>
      </c>
      <c r="N46" s="165">
        <f>T36</f>
        <v>0</v>
      </c>
      <c r="O46" s="51">
        <f>V36</f>
        <v>464428</v>
      </c>
      <c r="P46" s="165">
        <f>X36</f>
        <v>420230</v>
      </c>
      <c r="Q46" s="165">
        <f>Z36</f>
        <v>427642</v>
      </c>
      <c r="R46" s="165"/>
      <c r="S46" s="166"/>
      <c r="T46" s="166"/>
      <c r="U46" s="166"/>
      <c r="V46" s="166"/>
      <c r="W46" s="166"/>
      <c r="X46" s="166"/>
      <c r="Y46" s="166"/>
      <c r="Z46" s="166"/>
    </row>
    <row r="47" spans="1:26" ht="12" customHeight="1" x14ac:dyDescent="0.2">
      <c r="A47" s="20" t="s">
        <v>67</v>
      </c>
      <c r="B47" s="112" t="s">
        <v>250</v>
      </c>
      <c r="C47" s="108"/>
      <c r="D47" s="109"/>
      <c r="E47" s="3"/>
      <c r="F47" s="51">
        <f>E23</f>
        <v>0</v>
      </c>
      <c r="G47" s="43"/>
      <c r="H47" s="51">
        <f>G23</f>
        <v>0</v>
      </c>
      <c r="I47" s="51">
        <f>I23</f>
        <v>0</v>
      </c>
      <c r="J47" s="51">
        <f>K23</f>
        <v>0</v>
      </c>
      <c r="K47" s="51">
        <f>M23</f>
        <v>0</v>
      </c>
      <c r="L47" s="51">
        <f>O23</f>
        <v>0</v>
      </c>
      <c r="M47" s="51">
        <f>Q23</f>
        <v>0</v>
      </c>
      <c r="N47" s="51">
        <f>S23</f>
        <v>0</v>
      </c>
      <c r="O47" s="51">
        <f>U23</f>
        <v>0</v>
      </c>
      <c r="P47" s="51">
        <f>W23</f>
        <v>0</v>
      </c>
      <c r="Q47" s="51">
        <f>Y23</f>
        <v>0</v>
      </c>
      <c r="R47" s="43"/>
      <c r="S47" s="34"/>
      <c r="T47" s="34"/>
      <c r="U47" s="34"/>
      <c r="V47" s="34"/>
      <c r="W47" s="34"/>
      <c r="X47" s="34"/>
      <c r="Y47" s="34"/>
      <c r="Z47" s="34"/>
    </row>
    <row r="48" spans="1:26" ht="12" customHeight="1" x14ac:dyDescent="0.2">
      <c r="A48" s="20" t="s">
        <v>67</v>
      </c>
      <c r="B48" s="10" t="s">
        <v>91</v>
      </c>
      <c r="C48" s="114">
        <f t="shared" ref="C48:D48" si="3">SUM(C26,E26,G26,I26,K26,M26,O26,Q26,S26,U26,W26,Y26)</f>
        <v>0</v>
      </c>
      <c r="D48" s="116">
        <f t="shared" si="3"/>
        <v>228690</v>
      </c>
      <c r="E48" s="3"/>
      <c r="F48" s="51">
        <f>E36</f>
        <v>0</v>
      </c>
      <c r="G48" s="43"/>
      <c r="H48" s="51">
        <f>G36</f>
        <v>0</v>
      </c>
      <c r="I48" s="51">
        <f>I36</f>
        <v>0</v>
      </c>
      <c r="J48" s="51">
        <f>K36</f>
        <v>0</v>
      </c>
      <c r="K48" s="51">
        <f>M36</f>
        <v>0</v>
      </c>
      <c r="L48" s="51">
        <f>O36</f>
        <v>0</v>
      </c>
      <c r="M48" s="51">
        <f>Q36</f>
        <v>0</v>
      </c>
      <c r="N48" s="51">
        <f>S36</f>
        <v>0</v>
      </c>
      <c r="O48" s="51">
        <f>U36</f>
        <v>0</v>
      </c>
      <c r="P48" s="51">
        <f>W36</f>
        <v>0</v>
      </c>
      <c r="Q48" s="51">
        <f>Y36</f>
        <v>0</v>
      </c>
      <c r="R48" s="43"/>
      <c r="S48" s="34"/>
      <c r="T48" s="34"/>
      <c r="U48" s="34"/>
      <c r="V48" s="34"/>
      <c r="W48" s="34"/>
      <c r="X48" s="34"/>
      <c r="Y48" s="34"/>
      <c r="Z48" s="34"/>
    </row>
    <row r="49" spans="1:26" ht="12" customHeight="1" x14ac:dyDescent="0.2">
      <c r="A49" s="20"/>
      <c r="B49" s="14" t="s">
        <v>100</v>
      </c>
      <c r="C49" s="114">
        <f t="shared" ref="C49:D49" si="4">SUM(C27,E27,G27,I27,K27,M27,O27,Q27,S27,U27,W27,Y27)</f>
        <v>0</v>
      </c>
      <c r="D49" s="116">
        <f t="shared" si="4"/>
        <v>40618</v>
      </c>
      <c r="E49" s="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34"/>
      <c r="T49" s="34"/>
      <c r="U49" s="34"/>
      <c r="V49" s="34"/>
      <c r="W49" s="34"/>
      <c r="X49" s="34"/>
      <c r="Y49" s="34"/>
      <c r="Z49" s="34"/>
    </row>
    <row r="50" spans="1:26" ht="12" customHeight="1" x14ac:dyDescent="0.2">
      <c r="A50" s="20"/>
      <c r="B50" s="14" t="s">
        <v>102</v>
      </c>
      <c r="C50" s="114">
        <f t="shared" ref="C50:D50" si="5">SUM(C28,E28,G28,I28,K28,M28,O28,Q28,S28,U28,W28,Y28)</f>
        <v>0</v>
      </c>
      <c r="D50" s="116">
        <f t="shared" si="5"/>
        <v>0</v>
      </c>
      <c r="E50" s="3"/>
      <c r="F50" s="43" t="s">
        <v>265</v>
      </c>
      <c r="G50" s="43" t="s">
        <v>266</v>
      </c>
      <c r="H50" s="43" t="s">
        <v>267</v>
      </c>
      <c r="I50" s="43" t="s">
        <v>268</v>
      </c>
      <c r="J50" s="43" t="s">
        <v>269</v>
      </c>
      <c r="K50" s="43" t="s">
        <v>270</v>
      </c>
      <c r="L50" s="43" t="s">
        <v>271</v>
      </c>
      <c r="M50" s="43" t="s">
        <v>272</v>
      </c>
      <c r="N50" s="43" t="s">
        <v>273</v>
      </c>
      <c r="O50" s="43" t="s">
        <v>274</v>
      </c>
      <c r="P50" s="43" t="s">
        <v>275</v>
      </c>
      <c r="Q50" s="43" t="s">
        <v>276</v>
      </c>
      <c r="R50" s="4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14" t="s">
        <v>110</v>
      </c>
      <c r="C51" s="114">
        <f t="shared" ref="C51:D51" si="6">SUM(C29,E29,G29,I29,K29,M29,O29,Q29,S29,U29,W29,Y29)</f>
        <v>0</v>
      </c>
      <c r="D51" s="116">
        <f t="shared" si="6"/>
        <v>33770</v>
      </c>
      <c r="E51" s="3"/>
      <c r="F51" s="167">
        <f>D38</f>
        <v>0</v>
      </c>
      <c r="G51" s="167">
        <f>F38</f>
        <v>0</v>
      </c>
      <c r="H51" s="167">
        <f>H38</f>
        <v>0</v>
      </c>
      <c r="I51" s="167">
        <f>J38</f>
        <v>0</v>
      </c>
      <c r="J51" s="167">
        <f>L38</f>
        <v>0</v>
      </c>
      <c r="K51" s="167">
        <f>N38</f>
        <v>0</v>
      </c>
      <c r="L51" s="167">
        <f>P38</f>
        <v>0</v>
      </c>
      <c r="M51" s="167">
        <f>R38</f>
        <v>0</v>
      </c>
      <c r="N51" s="167">
        <f>T38</f>
        <v>0</v>
      </c>
      <c r="O51" s="167">
        <f>V38</f>
        <v>92441</v>
      </c>
      <c r="P51" s="167">
        <f>X38</f>
        <v>112754</v>
      </c>
      <c r="Q51" s="167">
        <f>Z38</f>
        <v>219473</v>
      </c>
      <c r="R51" s="167"/>
      <c r="S51" s="168"/>
      <c r="T51" s="168"/>
      <c r="U51" s="168"/>
      <c r="V51" s="168"/>
      <c r="W51" s="168"/>
      <c r="X51" s="168"/>
      <c r="Y51" s="168"/>
      <c r="Z51" s="168"/>
    </row>
    <row r="52" spans="1:26" ht="12" customHeight="1" x14ac:dyDescent="0.2">
      <c r="A52" s="20"/>
      <c r="B52" s="14" t="s">
        <v>115</v>
      </c>
      <c r="C52" s="114">
        <f t="shared" ref="C52:D52" si="7">SUM(C30,E30,G30,I30,K30,M30,O30,Q30,S30,U30,W30,Y30)</f>
        <v>0</v>
      </c>
      <c r="D52" s="116">
        <f t="shared" si="7"/>
        <v>34410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14" t="s">
        <v>130</v>
      </c>
      <c r="C53" s="114">
        <f t="shared" ref="C53:D53" si="8">SUM(C31,E31,G31,I31,K31,M31,O31,Q31,S31,U31,W31,Y31)</f>
        <v>0</v>
      </c>
      <c r="D53" s="116">
        <f t="shared" si="8"/>
        <v>56726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14" t="s">
        <v>132</v>
      </c>
      <c r="C54" s="114">
        <f t="shared" ref="C54:D54" si="9">SUM(C32,E32,G32,I32,K32,M32,O32,Q32,S32,U32,W32,Y32)</f>
        <v>0</v>
      </c>
      <c r="D54" s="116">
        <f t="shared" si="9"/>
        <v>35900</v>
      </c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14" t="s">
        <v>104</v>
      </c>
      <c r="C55" s="114">
        <f t="shared" ref="C55:D55" si="10">SUM(C33,E33,G33,I33,K33,M33,O33,Q33,S33,U33,W33,Y33)</f>
        <v>0</v>
      </c>
      <c r="D55" s="116">
        <f t="shared" si="10"/>
        <v>610810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14" t="s">
        <v>135</v>
      </c>
      <c r="C56" s="114">
        <f t="shared" ref="C56:D56" si="11">SUM(C34,E34,G34,I34,K34,M34,O34,Q34,S34,U34,W34,Y34)</f>
        <v>0</v>
      </c>
      <c r="D56" s="116">
        <f t="shared" si="11"/>
        <v>78376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144" t="s">
        <v>133</v>
      </c>
      <c r="C57" s="114">
        <f t="shared" ref="C57:D57" si="12">SUM(C35,E35,G35,I35,K35,M35,O35,Q35,S35,U35,W35,Y35)</f>
        <v>0</v>
      </c>
      <c r="D57" s="116">
        <f t="shared" si="12"/>
        <v>193000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153" t="s">
        <v>258</v>
      </c>
      <c r="C58" s="154">
        <f t="shared" ref="C58:D58" si="13">+SUM(C48:C57)</f>
        <v>0</v>
      </c>
      <c r="D58" s="116">
        <f t="shared" si="13"/>
        <v>1312300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8"/>
      <c r="C59" s="108"/>
      <c r="D59" s="109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156" t="s">
        <v>261</v>
      </c>
      <c r="C60" s="157">
        <f t="shared" ref="C60:D60" si="14">+C45-C58</f>
        <v>0</v>
      </c>
      <c r="D60" s="158">
        <f t="shared" si="14"/>
        <v>424668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2">
    <mergeCell ref="Y21:Z21"/>
    <mergeCell ref="W21:X21"/>
    <mergeCell ref="I21:J21"/>
    <mergeCell ref="C21:D21"/>
    <mergeCell ref="E21:F21"/>
    <mergeCell ref="G21:H21"/>
    <mergeCell ref="U21:V21"/>
    <mergeCell ref="S21:T21"/>
    <mergeCell ref="K21:L21"/>
    <mergeCell ref="M21:N21"/>
    <mergeCell ref="O21:P21"/>
    <mergeCell ref="Q21:R2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Ársyfirlit!F51</xm:f>
              <xm:sqref>C4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Ársyfirlit!G51</xm:f>
              <xm:sqref>D4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Ársyfirlit!H51</xm:f>
              <xm:sqref>E4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Ársyfirlit!I51</xm:f>
              <xm:sqref>F4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Ársyfirlit!J51</xm:f>
              <xm:sqref>G4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Ársyfirlit!K51</xm:f>
              <xm:sqref>H4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Ársyfirlit!L51</xm:f>
              <xm:sqref>I4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Ársyfirlit!M51</xm:f>
              <xm:sqref>J4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Ársyfirlit!N51</xm:f>
              <xm:sqref>K4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Ársyfirlit!O51</xm:f>
              <xm:sqref>L4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Ársyfirlit!P51</xm:f>
              <xm:sqref>M4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Ársyfirlit!Q51</xm:f>
              <xm:sqref>N4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31" customWidth="1"/>
    <col min="3" max="26" width="9.33203125" customWidth="1"/>
    <col min="27" max="27" width="4.6640625" customWidth="1"/>
    <col min="28" max="28" width="10.6640625" customWidth="1"/>
  </cols>
  <sheetData>
    <row r="1" spans="1:28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3"/>
      <c r="AB1" s="3"/>
    </row>
    <row r="2" spans="1:28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">
      <c r="A3" s="4"/>
      <c r="B3" s="5" t="s">
        <v>0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  <c r="AA3" s="3"/>
      <c r="AB3" s="3"/>
    </row>
    <row r="4" spans="1:28" x14ac:dyDescent="0.2">
      <c r="A4" s="4"/>
      <c r="B4" s="8"/>
      <c r="C4" s="191" t="s">
        <v>3</v>
      </c>
      <c r="D4" s="192"/>
      <c r="E4" s="191" t="s">
        <v>12</v>
      </c>
      <c r="F4" s="192"/>
      <c r="G4" s="191" t="s">
        <v>14</v>
      </c>
      <c r="H4" s="192"/>
      <c r="I4" s="191" t="s">
        <v>16</v>
      </c>
      <c r="J4" s="192"/>
      <c r="K4" s="191" t="s">
        <v>17</v>
      </c>
      <c r="L4" s="192"/>
      <c r="M4" s="191" t="s">
        <v>19</v>
      </c>
      <c r="N4" s="192"/>
      <c r="O4" s="191" t="s">
        <v>21</v>
      </c>
      <c r="P4" s="192"/>
      <c r="Q4" s="191" t="s">
        <v>23</v>
      </c>
      <c r="R4" s="192"/>
      <c r="S4" s="191" t="s">
        <v>26</v>
      </c>
      <c r="T4" s="192"/>
      <c r="U4" s="191" t="s">
        <v>28</v>
      </c>
      <c r="V4" s="192"/>
      <c r="W4" s="191" t="s">
        <v>30</v>
      </c>
      <c r="X4" s="192"/>
      <c r="Y4" s="191" t="s">
        <v>31</v>
      </c>
      <c r="Z4" s="193"/>
      <c r="AA4" s="3"/>
      <c r="AB4" s="3"/>
    </row>
    <row r="5" spans="1:28" x14ac:dyDescent="0.2">
      <c r="A5" s="13" t="s">
        <v>5</v>
      </c>
      <c r="B5" s="60"/>
      <c r="C5" s="65" t="s">
        <v>9</v>
      </c>
      <c r="D5" s="88" t="s">
        <v>65</v>
      </c>
      <c r="E5" s="65" t="s">
        <v>9</v>
      </c>
      <c r="F5" s="88" t="s">
        <v>65</v>
      </c>
      <c r="G5" s="65" t="s">
        <v>9</v>
      </c>
      <c r="H5" s="88" t="s">
        <v>65</v>
      </c>
      <c r="I5" s="65" t="s">
        <v>9</v>
      </c>
      <c r="J5" s="88" t="s">
        <v>65</v>
      </c>
      <c r="K5" s="65" t="s">
        <v>9</v>
      </c>
      <c r="L5" s="88" t="s">
        <v>65</v>
      </c>
      <c r="M5" s="65" t="s">
        <v>9</v>
      </c>
      <c r="N5" s="88" t="s">
        <v>65</v>
      </c>
      <c r="O5" s="65" t="s">
        <v>9</v>
      </c>
      <c r="P5" s="88" t="s">
        <v>65</v>
      </c>
      <c r="Q5" s="65" t="s">
        <v>9</v>
      </c>
      <c r="R5" s="88" t="s">
        <v>65</v>
      </c>
      <c r="S5" s="65" t="s">
        <v>9</v>
      </c>
      <c r="T5" s="88" t="s">
        <v>65</v>
      </c>
      <c r="U5" s="65" t="s">
        <v>9</v>
      </c>
      <c r="V5" s="88" t="s">
        <v>65</v>
      </c>
      <c r="W5" s="65" t="s">
        <v>9</v>
      </c>
      <c r="X5" s="88" t="s">
        <v>65</v>
      </c>
      <c r="Y5" s="65" t="s">
        <v>9</v>
      </c>
      <c r="Z5" s="91" t="s">
        <v>65</v>
      </c>
      <c r="AA5" s="3"/>
      <c r="AB5" s="3"/>
    </row>
    <row r="6" spans="1:28" x14ac:dyDescent="0.2">
      <c r="A6" s="13" t="s">
        <v>6</v>
      </c>
      <c r="B6" s="93" t="s">
        <v>92</v>
      </c>
      <c r="C6" s="17"/>
      <c r="D6" s="96">
        <f>Janúar!U24</f>
        <v>0</v>
      </c>
      <c r="E6" s="17"/>
      <c r="F6" s="96">
        <f>Febrúar!U24</f>
        <v>0</v>
      </c>
      <c r="G6" s="17"/>
      <c r="H6" s="96">
        <f>Mars!U24</f>
        <v>0</v>
      </c>
      <c r="I6" s="17"/>
      <c r="J6" s="96">
        <f>Apríl!U24</f>
        <v>0</v>
      </c>
      <c r="K6" s="17"/>
      <c r="L6" s="96">
        <f>Maí!U24</f>
        <v>0</v>
      </c>
      <c r="M6" s="17"/>
      <c r="N6" s="96">
        <f>Júní!U24</f>
        <v>0</v>
      </c>
      <c r="O6" s="17"/>
      <c r="P6" s="96">
        <f>Júlí!U24</f>
        <v>0</v>
      </c>
      <c r="Q6" s="17"/>
      <c r="R6" s="96">
        <f>Ágúst!U24</f>
        <v>0</v>
      </c>
      <c r="S6" s="17"/>
      <c r="T6" s="96">
        <f>September!U24</f>
        <v>0</v>
      </c>
      <c r="U6" s="17"/>
      <c r="V6" s="96">
        <f>Október!T24</f>
        <v>133000</v>
      </c>
      <c r="W6" s="17"/>
      <c r="X6" s="96">
        <f>Nóvember!U24</f>
        <v>255425</v>
      </c>
      <c r="Y6" s="17"/>
      <c r="Z6" s="103">
        <f>Desember!U24</f>
        <v>162000</v>
      </c>
      <c r="AA6" s="3"/>
      <c r="AB6" s="3"/>
    </row>
    <row r="7" spans="1:28" x14ac:dyDescent="0.2">
      <c r="A7" s="12" t="s">
        <v>9</v>
      </c>
      <c r="B7" s="93" t="s">
        <v>94</v>
      </c>
      <c r="C7" s="17"/>
      <c r="D7" s="96">
        <f>Janúar!U25</f>
        <v>0</v>
      </c>
      <c r="E7" s="17"/>
      <c r="F7" s="96">
        <f>Febrúar!U25</f>
        <v>0</v>
      </c>
      <c r="G7" s="17"/>
      <c r="H7" s="96">
        <f>Mars!U25</f>
        <v>0</v>
      </c>
      <c r="I7" s="17"/>
      <c r="J7" s="96">
        <f>Apríl!U25</f>
        <v>0</v>
      </c>
      <c r="K7" s="17"/>
      <c r="L7" s="96">
        <f>Maí!U25</f>
        <v>0</v>
      </c>
      <c r="M7" s="17"/>
      <c r="N7" s="96">
        <f>Júní!U25</f>
        <v>0</v>
      </c>
      <c r="O7" s="17"/>
      <c r="P7" s="96">
        <f>Júlí!U25</f>
        <v>0</v>
      </c>
      <c r="Q7" s="17"/>
      <c r="R7" s="96">
        <f>Ágúst!U25</f>
        <v>0</v>
      </c>
      <c r="S7" s="17"/>
      <c r="T7" s="96">
        <f>September!U25</f>
        <v>0</v>
      </c>
      <c r="U7" s="17"/>
      <c r="V7" s="96">
        <f>Október!T25</f>
        <v>206055</v>
      </c>
      <c r="W7" s="17"/>
      <c r="X7" s="96">
        <f>Nóvember!U25</f>
        <v>130000</v>
      </c>
      <c r="Y7" s="17"/>
      <c r="Z7" s="103">
        <f>Desember!U25</f>
        <v>241000</v>
      </c>
      <c r="AA7" s="3"/>
      <c r="AB7" s="3"/>
    </row>
    <row r="8" spans="1:28" x14ac:dyDescent="0.2">
      <c r="A8" s="13" t="s">
        <v>3</v>
      </c>
      <c r="B8" s="106" t="s">
        <v>147</v>
      </c>
      <c r="C8" s="17"/>
      <c r="D8" s="96">
        <f>Janúar!U26</f>
        <v>0</v>
      </c>
      <c r="E8" s="17"/>
      <c r="F8" s="96">
        <f>Febrúar!U26</f>
        <v>0</v>
      </c>
      <c r="G8" s="17"/>
      <c r="H8" s="96">
        <f>Mars!U26</f>
        <v>0</v>
      </c>
      <c r="I8" s="17"/>
      <c r="J8" s="96">
        <f>Apríl!U26</f>
        <v>0</v>
      </c>
      <c r="K8" s="17"/>
      <c r="L8" s="96">
        <f>Maí!U26</f>
        <v>0</v>
      </c>
      <c r="M8" s="17"/>
      <c r="N8" s="96">
        <f>Júní!U26</f>
        <v>0</v>
      </c>
      <c r="O8" s="17"/>
      <c r="P8" s="96">
        <f>Júlí!U26</f>
        <v>0</v>
      </c>
      <c r="Q8" s="17"/>
      <c r="R8" s="96">
        <f>Ágúst!U26</f>
        <v>0</v>
      </c>
      <c r="S8" s="17"/>
      <c r="T8" s="96">
        <f>September!U26</f>
        <v>0</v>
      </c>
      <c r="U8" s="17"/>
      <c r="V8" s="96">
        <f>Október!T26</f>
        <v>97814</v>
      </c>
      <c r="W8" s="17"/>
      <c r="X8" s="96">
        <f>Nóvember!U26</f>
        <v>50000</v>
      </c>
      <c r="Y8" s="17"/>
      <c r="Z8" s="103">
        <f>Desember!U26</f>
        <v>184000</v>
      </c>
      <c r="AA8" s="3"/>
      <c r="AB8" s="3"/>
    </row>
    <row r="9" spans="1:28" x14ac:dyDescent="0.2">
      <c r="A9" s="13" t="s">
        <v>12</v>
      </c>
      <c r="B9" s="93" t="s">
        <v>159</v>
      </c>
      <c r="C9" s="17"/>
      <c r="D9" s="96">
        <f>Janúar!U27</f>
        <v>0</v>
      </c>
      <c r="E9" s="17"/>
      <c r="F9" s="96">
        <f>Febrúar!U27</f>
        <v>0</v>
      </c>
      <c r="G9" s="17"/>
      <c r="H9" s="96">
        <f>Mars!U27</f>
        <v>0</v>
      </c>
      <c r="I9" s="17"/>
      <c r="J9" s="96">
        <f>Apríl!U27</f>
        <v>0</v>
      </c>
      <c r="K9" s="17"/>
      <c r="L9" s="96">
        <f>Maí!U27</f>
        <v>0</v>
      </c>
      <c r="M9" s="17"/>
      <c r="N9" s="96">
        <f>Júní!U27</f>
        <v>0</v>
      </c>
      <c r="O9" s="17"/>
      <c r="P9" s="96">
        <f>Júlí!U27</f>
        <v>0</v>
      </c>
      <c r="Q9" s="17"/>
      <c r="R9" s="96">
        <f>Ágúst!U27</f>
        <v>0</v>
      </c>
      <c r="S9" s="17"/>
      <c r="T9" s="96">
        <f>September!U27</f>
        <v>0</v>
      </c>
      <c r="U9" s="17"/>
      <c r="V9" s="96">
        <f>Október!T27</f>
        <v>0</v>
      </c>
      <c r="W9" s="17"/>
      <c r="X9" s="96">
        <f>Nóvember!U27</f>
        <v>0</v>
      </c>
      <c r="Y9" s="17"/>
      <c r="Z9" s="103">
        <f>Desember!U27</f>
        <v>21540</v>
      </c>
      <c r="AA9" s="3"/>
      <c r="AB9" s="3"/>
    </row>
    <row r="10" spans="1:28" x14ac:dyDescent="0.2">
      <c r="A10" s="13" t="s">
        <v>14</v>
      </c>
      <c r="B10" s="93" t="s">
        <v>170</v>
      </c>
      <c r="C10" s="17"/>
      <c r="D10" s="96">
        <f>Janúar!U28</f>
        <v>0</v>
      </c>
      <c r="E10" s="17"/>
      <c r="F10" s="96">
        <f>Febrúar!U28</f>
        <v>0</v>
      </c>
      <c r="G10" s="17"/>
      <c r="H10" s="96">
        <f>Mars!U28</f>
        <v>0</v>
      </c>
      <c r="I10" s="17"/>
      <c r="J10" s="96">
        <f>Apríl!U28</f>
        <v>0</v>
      </c>
      <c r="K10" s="17"/>
      <c r="L10" s="96">
        <f>Maí!U28</f>
        <v>0</v>
      </c>
      <c r="M10" s="17"/>
      <c r="N10" s="96">
        <f>Júní!U28</f>
        <v>0</v>
      </c>
      <c r="O10" s="17"/>
      <c r="P10" s="96">
        <f>Júlí!U28</f>
        <v>0</v>
      </c>
      <c r="Q10" s="17"/>
      <c r="R10" s="96">
        <f>Ágúst!U28</f>
        <v>0</v>
      </c>
      <c r="S10" s="17"/>
      <c r="T10" s="96">
        <f>September!U28</f>
        <v>0</v>
      </c>
      <c r="U10" s="17"/>
      <c r="V10" s="96">
        <f>Október!T28</f>
        <v>0</v>
      </c>
      <c r="W10" s="17"/>
      <c r="X10" s="96">
        <f>Nóvember!U28</f>
        <v>0</v>
      </c>
      <c r="Y10" s="17"/>
      <c r="Z10" s="103">
        <f>Desember!U28</f>
        <v>0</v>
      </c>
      <c r="AA10" s="3"/>
      <c r="AB10" s="3"/>
    </row>
    <row r="11" spans="1:28" x14ac:dyDescent="0.2">
      <c r="A11" s="13" t="s">
        <v>16</v>
      </c>
      <c r="B11" s="93" t="s">
        <v>180</v>
      </c>
      <c r="C11" s="17"/>
      <c r="D11" s="96">
        <f>Janúar!U29</f>
        <v>0</v>
      </c>
      <c r="E11" s="17"/>
      <c r="F11" s="96">
        <f>Febrúar!U29</f>
        <v>0</v>
      </c>
      <c r="G11" s="17"/>
      <c r="H11" s="96">
        <f>Mars!U29</f>
        <v>0</v>
      </c>
      <c r="I11" s="17"/>
      <c r="J11" s="96">
        <f>Apríl!U29</f>
        <v>0</v>
      </c>
      <c r="K11" s="17"/>
      <c r="L11" s="96">
        <f>Maí!U29</f>
        <v>0</v>
      </c>
      <c r="M11" s="17"/>
      <c r="N11" s="96">
        <f>Júní!U29</f>
        <v>0</v>
      </c>
      <c r="O11" s="17"/>
      <c r="P11" s="96">
        <f>Júlí!U29</f>
        <v>0</v>
      </c>
      <c r="Q11" s="17"/>
      <c r="R11" s="96">
        <f>Ágúst!U29</f>
        <v>0</v>
      </c>
      <c r="S11" s="17"/>
      <c r="T11" s="96">
        <f>September!U29</f>
        <v>0</v>
      </c>
      <c r="U11" s="17"/>
      <c r="V11" s="96">
        <f>Október!T29</f>
        <v>0</v>
      </c>
      <c r="W11" s="17"/>
      <c r="X11" s="96">
        <f>Nóvember!U29</f>
        <v>0</v>
      </c>
      <c r="Y11" s="17"/>
      <c r="Z11" s="103">
        <f>Desember!U29</f>
        <v>0</v>
      </c>
      <c r="AA11" s="3"/>
      <c r="AB11" s="3"/>
    </row>
    <row r="12" spans="1:28" x14ac:dyDescent="0.2">
      <c r="A12" s="13" t="s">
        <v>17</v>
      </c>
      <c r="B12" s="93" t="s">
        <v>190</v>
      </c>
      <c r="C12" s="17"/>
      <c r="D12" s="96">
        <f>Janúar!U30</f>
        <v>0</v>
      </c>
      <c r="E12" s="17"/>
      <c r="F12" s="96">
        <f>Febrúar!U30</f>
        <v>0</v>
      </c>
      <c r="G12" s="17"/>
      <c r="H12" s="96">
        <f>Mars!U30</f>
        <v>0</v>
      </c>
      <c r="I12" s="17"/>
      <c r="J12" s="96">
        <f>Apríl!U30</f>
        <v>0</v>
      </c>
      <c r="K12" s="17"/>
      <c r="L12" s="96">
        <f>Maí!U30</f>
        <v>0</v>
      </c>
      <c r="M12" s="17"/>
      <c r="N12" s="96">
        <f>Júní!U30</f>
        <v>0</v>
      </c>
      <c r="O12" s="17"/>
      <c r="P12" s="96">
        <f>Júlí!U30</f>
        <v>0</v>
      </c>
      <c r="Q12" s="17"/>
      <c r="R12" s="96">
        <f>Ágúst!U30</f>
        <v>0</v>
      </c>
      <c r="S12" s="17"/>
      <c r="T12" s="96">
        <f>September!U30</f>
        <v>0</v>
      </c>
      <c r="U12" s="17"/>
      <c r="V12" s="96">
        <f>Október!T30</f>
        <v>0</v>
      </c>
      <c r="W12" s="17"/>
      <c r="X12" s="96">
        <f>Nóvember!U30</f>
        <v>0</v>
      </c>
      <c r="Y12" s="17"/>
      <c r="Z12" s="103">
        <f>Desember!U30</f>
        <v>0</v>
      </c>
      <c r="AA12" s="3"/>
      <c r="AB12" s="3"/>
    </row>
    <row r="13" spans="1:28" x14ac:dyDescent="0.2">
      <c r="A13" s="13" t="s">
        <v>19</v>
      </c>
      <c r="B13" s="93" t="s">
        <v>200</v>
      </c>
      <c r="C13" s="17"/>
      <c r="D13" s="96">
        <f>Janúar!U31</f>
        <v>0</v>
      </c>
      <c r="E13" s="17"/>
      <c r="F13" s="96">
        <f>Febrúar!U31</f>
        <v>0</v>
      </c>
      <c r="G13" s="17"/>
      <c r="H13" s="96">
        <f>Mars!U31</f>
        <v>0</v>
      </c>
      <c r="I13" s="17"/>
      <c r="J13" s="96">
        <f>Apríl!U31</f>
        <v>0</v>
      </c>
      <c r="K13" s="17"/>
      <c r="L13" s="96">
        <f>Maí!U31</f>
        <v>0</v>
      </c>
      <c r="M13" s="17"/>
      <c r="N13" s="96">
        <f>Júní!U31</f>
        <v>0</v>
      </c>
      <c r="O13" s="17"/>
      <c r="P13" s="96">
        <f>Júlí!U31</f>
        <v>0</v>
      </c>
      <c r="Q13" s="17"/>
      <c r="R13" s="96">
        <f>Ágúst!U31</f>
        <v>0</v>
      </c>
      <c r="S13" s="17"/>
      <c r="T13" s="96">
        <f>September!U31</f>
        <v>0</v>
      </c>
      <c r="U13" s="17"/>
      <c r="V13" s="96">
        <f>Október!T31</f>
        <v>0</v>
      </c>
      <c r="W13" s="17"/>
      <c r="X13" s="96">
        <f>Nóvember!U31</f>
        <v>0</v>
      </c>
      <c r="Y13" s="17"/>
      <c r="Z13" s="103">
        <f>Desember!U31</f>
        <v>0</v>
      </c>
      <c r="AA13" s="3"/>
      <c r="AB13" s="3"/>
    </row>
    <row r="14" spans="1:28" x14ac:dyDescent="0.2">
      <c r="A14" s="13" t="s">
        <v>21</v>
      </c>
      <c r="B14" s="93" t="s">
        <v>210</v>
      </c>
      <c r="C14" s="17"/>
      <c r="D14" s="96">
        <f>Janúar!U32</f>
        <v>0</v>
      </c>
      <c r="E14" s="17"/>
      <c r="F14" s="96">
        <f>Febrúar!U32</f>
        <v>0</v>
      </c>
      <c r="G14" s="17"/>
      <c r="H14" s="96">
        <f>Mars!U32</f>
        <v>0</v>
      </c>
      <c r="I14" s="17"/>
      <c r="J14" s="96">
        <f>Apríl!U32</f>
        <v>0</v>
      </c>
      <c r="K14" s="17"/>
      <c r="L14" s="96">
        <f>Maí!U32</f>
        <v>0</v>
      </c>
      <c r="M14" s="17"/>
      <c r="N14" s="96">
        <f>Júní!U32</f>
        <v>0</v>
      </c>
      <c r="O14" s="17"/>
      <c r="P14" s="96">
        <f>Júlí!U32</f>
        <v>0</v>
      </c>
      <c r="Q14" s="17"/>
      <c r="R14" s="96">
        <f>Ágúst!U32</f>
        <v>0</v>
      </c>
      <c r="S14" s="17"/>
      <c r="T14" s="96">
        <f>September!U32</f>
        <v>0</v>
      </c>
      <c r="U14" s="17"/>
      <c r="V14" s="96">
        <f>Október!T32</f>
        <v>0</v>
      </c>
      <c r="W14" s="17"/>
      <c r="X14" s="96">
        <f>Nóvember!U32</f>
        <v>0</v>
      </c>
      <c r="Y14" s="17"/>
      <c r="Z14" s="103">
        <f>Desember!U32</f>
        <v>0</v>
      </c>
      <c r="AA14" s="3"/>
      <c r="AB14" s="3"/>
    </row>
    <row r="15" spans="1:28" x14ac:dyDescent="0.2">
      <c r="A15" s="13" t="s">
        <v>23</v>
      </c>
      <c r="B15" s="93" t="s">
        <v>218</v>
      </c>
      <c r="C15" s="17"/>
      <c r="D15" s="96">
        <f>Janúar!U33</f>
        <v>0</v>
      </c>
      <c r="E15" s="17"/>
      <c r="F15" s="96">
        <f>Febrúar!U33</f>
        <v>0</v>
      </c>
      <c r="G15" s="17"/>
      <c r="H15" s="96">
        <f>Mars!U33</f>
        <v>0</v>
      </c>
      <c r="I15" s="17"/>
      <c r="J15" s="96">
        <f>Apríl!U33</f>
        <v>0</v>
      </c>
      <c r="K15" s="17"/>
      <c r="L15" s="96">
        <f>Maí!U33</f>
        <v>0</v>
      </c>
      <c r="M15" s="17"/>
      <c r="N15" s="96">
        <f>Júní!U33</f>
        <v>0</v>
      </c>
      <c r="O15" s="17"/>
      <c r="P15" s="96">
        <f>Júlí!U33</f>
        <v>0</v>
      </c>
      <c r="Q15" s="17"/>
      <c r="R15" s="96">
        <f>Ágúst!U33</f>
        <v>0</v>
      </c>
      <c r="S15" s="17"/>
      <c r="T15" s="96">
        <f>September!U33</f>
        <v>0</v>
      </c>
      <c r="U15" s="17"/>
      <c r="V15" s="96">
        <f>Október!T33</f>
        <v>0</v>
      </c>
      <c r="W15" s="17"/>
      <c r="X15" s="96">
        <f>Nóvember!U33</f>
        <v>0</v>
      </c>
      <c r="Y15" s="17"/>
      <c r="Z15" s="103">
        <f>Desember!U33</f>
        <v>38575</v>
      </c>
      <c r="AA15" s="3"/>
      <c r="AB15" s="3"/>
    </row>
    <row r="16" spans="1:28" x14ac:dyDescent="0.2">
      <c r="A16" s="13" t="s">
        <v>26</v>
      </c>
      <c r="B16" s="93" t="s">
        <v>225</v>
      </c>
      <c r="C16" s="17"/>
      <c r="D16" s="96">
        <f>Janúar!U34</f>
        <v>0</v>
      </c>
      <c r="E16" s="17"/>
      <c r="F16" s="96">
        <f>Febrúar!U34</f>
        <v>0</v>
      </c>
      <c r="G16" s="17"/>
      <c r="H16" s="96">
        <f>Mars!U34</f>
        <v>0</v>
      </c>
      <c r="I16" s="17"/>
      <c r="J16" s="96">
        <f>Apríl!U34</f>
        <v>0</v>
      </c>
      <c r="K16" s="17"/>
      <c r="L16" s="96">
        <f>Maí!U34</f>
        <v>0</v>
      </c>
      <c r="M16" s="17"/>
      <c r="N16" s="96">
        <f>Júní!U34</f>
        <v>0</v>
      </c>
      <c r="O16" s="17"/>
      <c r="P16" s="96">
        <f>Júlí!U34</f>
        <v>0</v>
      </c>
      <c r="Q16" s="17"/>
      <c r="R16" s="96">
        <f>Ágúst!U34</f>
        <v>0</v>
      </c>
      <c r="S16" s="17"/>
      <c r="T16" s="96">
        <f>September!U34</f>
        <v>0</v>
      </c>
      <c r="U16" s="17"/>
      <c r="V16" s="96">
        <f>Október!T34</f>
        <v>20000</v>
      </c>
      <c r="W16" s="17"/>
      <c r="X16" s="96">
        <f>Nóvember!U34</f>
        <v>67559</v>
      </c>
      <c r="Y16" s="17"/>
      <c r="Z16" s="103">
        <f>Desember!U34</f>
        <v>0</v>
      </c>
      <c r="AA16" s="3"/>
      <c r="AB16" s="3"/>
    </row>
    <row r="17" spans="1:28" x14ac:dyDescent="0.2">
      <c r="A17" s="13" t="s">
        <v>28</v>
      </c>
      <c r="B17" s="93" t="s">
        <v>231</v>
      </c>
      <c r="C17" s="17"/>
      <c r="D17" s="96">
        <f>Janúar!U35</f>
        <v>0</v>
      </c>
      <c r="E17" s="17"/>
      <c r="F17" s="96">
        <f>Febrúar!U35</f>
        <v>0</v>
      </c>
      <c r="G17" s="17"/>
      <c r="H17" s="96">
        <f>Mars!U35</f>
        <v>0</v>
      </c>
      <c r="I17" s="17"/>
      <c r="J17" s="96">
        <f>Apríl!U35</f>
        <v>0</v>
      </c>
      <c r="K17" s="17"/>
      <c r="L17" s="96">
        <f>Maí!U35</f>
        <v>0</v>
      </c>
      <c r="M17" s="17"/>
      <c r="N17" s="96">
        <f>Júní!U35</f>
        <v>0</v>
      </c>
      <c r="O17" s="17"/>
      <c r="P17" s="96">
        <f>Júlí!U35</f>
        <v>0</v>
      </c>
      <c r="Q17" s="17"/>
      <c r="R17" s="96">
        <f>Ágúst!U35</f>
        <v>0</v>
      </c>
      <c r="S17" s="17"/>
      <c r="T17" s="96">
        <f>September!U35</f>
        <v>0</v>
      </c>
      <c r="U17" s="17"/>
      <c r="V17" s="96">
        <f>Október!T35</f>
        <v>100000</v>
      </c>
      <c r="W17" s="17"/>
      <c r="X17" s="96">
        <f>Nóvember!U35</f>
        <v>0</v>
      </c>
      <c r="Y17" s="17"/>
      <c r="Z17" s="103">
        <f>Desember!U35</f>
        <v>0</v>
      </c>
      <c r="AA17" s="3"/>
      <c r="AB17" s="3"/>
    </row>
    <row r="18" spans="1:28" x14ac:dyDescent="0.2">
      <c r="A18" s="13" t="s">
        <v>30</v>
      </c>
      <c r="B18" s="129" t="s">
        <v>237</v>
      </c>
      <c r="C18" s="17"/>
      <c r="D18" s="96">
        <f>Janúar!U36</f>
        <v>0</v>
      </c>
      <c r="E18" s="17"/>
      <c r="F18" s="96">
        <f>Febrúar!U36</f>
        <v>0</v>
      </c>
      <c r="G18" s="17"/>
      <c r="H18" s="96">
        <f>Mars!U36</f>
        <v>0</v>
      </c>
      <c r="I18" s="17"/>
      <c r="J18" s="96">
        <f>Apríl!U36</f>
        <v>0</v>
      </c>
      <c r="K18" s="17"/>
      <c r="L18" s="96">
        <f>Maí!U36</f>
        <v>0</v>
      </c>
      <c r="M18" s="17"/>
      <c r="N18" s="96">
        <f>Júní!U36</f>
        <v>0</v>
      </c>
      <c r="O18" s="17"/>
      <c r="P18" s="96">
        <f>Júlí!U36</f>
        <v>0</v>
      </c>
      <c r="Q18" s="17"/>
      <c r="R18" s="96">
        <f>Ágúst!U36</f>
        <v>0</v>
      </c>
      <c r="S18" s="17"/>
      <c r="T18" s="96">
        <f>September!U36</f>
        <v>0</v>
      </c>
      <c r="U18" s="17"/>
      <c r="V18" s="96">
        <f>Október!T36</f>
        <v>0</v>
      </c>
      <c r="W18" s="17"/>
      <c r="X18" s="96">
        <f>Nóvember!U36</f>
        <v>0</v>
      </c>
      <c r="Y18" s="17"/>
      <c r="Z18" s="103">
        <f>Desember!U36</f>
        <v>0</v>
      </c>
      <c r="AA18" s="3"/>
      <c r="AB18" s="3"/>
    </row>
    <row r="19" spans="1:28" x14ac:dyDescent="0.2">
      <c r="A19" s="13" t="s">
        <v>31</v>
      </c>
      <c r="B19" s="131" t="s">
        <v>251</v>
      </c>
      <c r="C19" s="132">
        <f>SUM(C6:C18)</f>
        <v>0</v>
      </c>
      <c r="D19" s="134">
        <f>+SUM(D6:D18)</f>
        <v>0</v>
      </c>
      <c r="E19" s="132">
        <f>SUM(E6:E18)</f>
        <v>0</v>
      </c>
      <c r="F19" s="134">
        <f>+SUM(F6:F18)</f>
        <v>0</v>
      </c>
      <c r="G19" s="132">
        <f>SUM(G6:G18)</f>
        <v>0</v>
      </c>
      <c r="H19" s="134">
        <f>+SUM(H6:H18)</f>
        <v>0</v>
      </c>
      <c r="I19" s="132">
        <f>SUM(I6:I18)</f>
        <v>0</v>
      </c>
      <c r="J19" s="135">
        <f>+SUM(J6:J18)</f>
        <v>0</v>
      </c>
      <c r="K19" s="132">
        <f>SUM(K6:K18)</f>
        <v>0</v>
      </c>
      <c r="L19" s="134">
        <f>+SUM(L6:L18)</f>
        <v>0</v>
      </c>
      <c r="M19" s="132">
        <f>SUM(M6:M18)</f>
        <v>0</v>
      </c>
      <c r="N19" s="134">
        <f>+SUM(N6:N18)</f>
        <v>0</v>
      </c>
      <c r="O19" s="132">
        <f>SUM(O6:O18)</f>
        <v>0</v>
      </c>
      <c r="P19" s="134">
        <f>+SUM(P6:P18)</f>
        <v>0</v>
      </c>
      <c r="Q19" s="132">
        <f>SUM(Q6:Q18)</f>
        <v>0</v>
      </c>
      <c r="R19" s="134">
        <f>+SUM(R6:R18)</f>
        <v>0</v>
      </c>
      <c r="S19" s="132">
        <f>SUM(S6:S18)</f>
        <v>0</v>
      </c>
      <c r="T19" s="134">
        <f>+SUM(T6:T18)</f>
        <v>0</v>
      </c>
      <c r="U19" s="132">
        <f>SUM(U6:U18)</f>
        <v>0</v>
      </c>
      <c r="V19" s="134">
        <f>+SUM(V6:V18)</f>
        <v>556869</v>
      </c>
      <c r="W19" s="132">
        <f>SUM(W6:W18)</f>
        <v>0</v>
      </c>
      <c r="X19" s="134">
        <f>+SUM(X6:X18)</f>
        <v>502984</v>
      </c>
      <c r="Y19" s="132">
        <f>SUM(Y6:Y18)</f>
        <v>0</v>
      </c>
      <c r="Z19" s="136">
        <f>+SUM(Z6:Z18)</f>
        <v>647115</v>
      </c>
      <c r="AA19" s="3"/>
      <c r="AB19" s="3"/>
    </row>
    <row r="20" spans="1:28" x14ac:dyDescent="0.2">
      <c r="A20" s="4"/>
      <c r="B20" s="36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3"/>
      <c r="AB20" s="3"/>
    </row>
    <row r="21" spans="1:28" ht="15.75" customHeight="1" x14ac:dyDescent="0.2">
      <c r="A21" s="4"/>
      <c r="B21" s="5" t="s">
        <v>255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7"/>
      <c r="AA21" s="3"/>
      <c r="AB21" s="3"/>
    </row>
    <row r="22" spans="1:28" x14ac:dyDescent="0.2">
      <c r="A22" s="4"/>
      <c r="B22" s="8"/>
      <c r="C22" s="189" t="s">
        <v>3</v>
      </c>
      <c r="D22" s="190"/>
      <c r="E22" s="189" t="s">
        <v>12</v>
      </c>
      <c r="F22" s="190"/>
      <c r="G22" s="189" t="s">
        <v>14</v>
      </c>
      <c r="H22" s="190"/>
      <c r="I22" s="189" t="s">
        <v>16</v>
      </c>
      <c r="J22" s="190"/>
      <c r="K22" s="189" t="s">
        <v>17</v>
      </c>
      <c r="L22" s="190"/>
      <c r="M22" s="189" t="s">
        <v>19</v>
      </c>
      <c r="N22" s="190"/>
      <c r="O22" s="189" t="s">
        <v>21</v>
      </c>
      <c r="P22" s="190"/>
      <c r="Q22" s="189" t="s">
        <v>23</v>
      </c>
      <c r="R22" s="190"/>
      <c r="S22" s="189" t="s">
        <v>26</v>
      </c>
      <c r="T22" s="190"/>
      <c r="U22" s="189" t="s">
        <v>28</v>
      </c>
      <c r="V22" s="190"/>
      <c r="W22" s="189" t="s">
        <v>30</v>
      </c>
      <c r="X22" s="190"/>
      <c r="Y22" s="189" t="s">
        <v>31</v>
      </c>
      <c r="Z22" s="186"/>
      <c r="AA22" s="3"/>
      <c r="AB22" s="3"/>
    </row>
    <row r="23" spans="1:28" x14ac:dyDescent="0.2">
      <c r="A23" s="4"/>
      <c r="B23" s="8" t="s">
        <v>257</v>
      </c>
      <c r="C23" s="138" t="s">
        <v>9</v>
      </c>
      <c r="D23" s="139" t="s">
        <v>65</v>
      </c>
      <c r="E23" s="138" t="s">
        <v>9</v>
      </c>
      <c r="F23" s="139" t="s">
        <v>65</v>
      </c>
      <c r="G23" s="138" t="s">
        <v>9</v>
      </c>
      <c r="H23" s="139" t="s">
        <v>65</v>
      </c>
      <c r="I23" s="138" t="s">
        <v>9</v>
      </c>
      <c r="J23" s="139" t="s">
        <v>65</v>
      </c>
      <c r="K23" s="138" t="s">
        <v>9</v>
      </c>
      <c r="L23" s="139" t="s">
        <v>65</v>
      </c>
      <c r="M23" s="138" t="s">
        <v>9</v>
      </c>
      <c r="N23" s="139" t="s">
        <v>65</v>
      </c>
      <c r="O23" s="138" t="s">
        <v>9</v>
      </c>
      <c r="P23" s="139" t="s">
        <v>65</v>
      </c>
      <c r="Q23" s="138" t="s">
        <v>9</v>
      </c>
      <c r="R23" s="139" t="s">
        <v>65</v>
      </c>
      <c r="S23" s="138" t="s">
        <v>9</v>
      </c>
      <c r="T23" s="139" t="s">
        <v>65</v>
      </c>
      <c r="U23" s="138" t="s">
        <v>9</v>
      </c>
      <c r="V23" s="139" t="s">
        <v>65</v>
      </c>
      <c r="W23" s="138" t="s">
        <v>9</v>
      </c>
      <c r="X23" s="139" t="s">
        <v>65</v>
      </c>
      <c r="Y23" s="138" t="s">
        <v>9</v>
      </c>
      <c r="Z23" s="140" t="s">
        <v>65</v>
      </c>
      <c r="AA23" s="3"/>
      <c r="AB23" s="3"/>
    </row>
    <row r="24" spans="1:28" x14ac:dyDescent="0.2">
      <c r="A24" s="4"/>
      <c r="B24" s="93" t="s">
        <v>59</v>
      </c>
      <c r="C24" s="141"/>
      <c r="D24" s="142">
        <f>Janúar!J24</f>
        <v>0</v>
      </c>
      <c r="E24" s="141"/>
      <c r="F24" s="142">
        <f>Febrúar!J24</f>
        <v>0</v>
      </c>
      <c r="G24" s="141"/>
      <c r="H24" s="142">
        <f>Mars!J24</f>
        <v>0</v>
      </c>
      <c r="I24" s="141"/>
      <c r="J24" s="142">
        <f>Apríl!J24</f>
        <v>0</v>
      </c>
      <c r="K24" s="141"/>
      <c r="L24" s="142">
        <f>Maí!J24</f>
        <v>0</v>
      </c>
      <c r="M24" s="141"/>
      <c r="N24" s="142">
        <f>Júní!J24</f>
        <v>0</v>
      </c>
      <c r="O24" s="141"/>
      <c r="P24" s="142">
        <f>Júlí!J24</f>
        <v>0</v>
      </c>
      <c r="Q24" s="141"/>
      <c r="R24" s="142">
        <f>Ágúst!J24</f>
        <v>0</v>
      </c>
      <c r="S24" s="141"/>
      <c r="T24" s="142">
        <f>September!J24</f>
        <v>0</v>
      </c>
      <c r="U24" s="141"/>
      <c r="V24" s="142">
        <f>Október!I24</f>
        <v>31307</v>
      </c>
      <c r="W24" s="141"/>
      <c r="X24" s="142">
        <f>Nóvember!J24</f>
        <v>88440</v>
      </c>
      <c r="Y24" s="141"/>
      <c r="Z24" s="147">
        <f>Desember!J24</f>
        <v>48892</v>
      </c>
      <c r="AA24" s="3"/>
      <c r="AB24" s="3"/>
    </row>
    <row r="25" spans="1:28" x14ac:dyDescent="0.2">
      <c r="A25" s="4"/>
      <c r="B25" s="93" t="s">
        <v>114</v>
      </c>
      <c r="C25" s="141"/>
      <c r="D25" s="142">
        <f>Janúar!J25</f>
        <v>0</v>
      </c>
      <c r="E25" s="141"/>
      <c r="F25" s="142">
        <f>Febrúar!J25</f>
        <v>0</v>
      </c>
      <c r="G25" s="141"/>
      <c r="H25" s="142">
        <f>Mars!J25</f>
        <v>0</v>
      </c>
      <c r="I25" s="141"/>
      <c r="J25" s="142">
        <f>Apríl!J25</f>
        <v>0</v>
      </c>
      <c r="K25" s="141"/>
      <c r="L25" s="142">
        <f>Maí!J25</f>
        <v>0</v>
      </c>
      <c r="M25" s="141"/>
      <c r="N25" s="142">
        <f>Júní!J25</f>
        <v>0</v>
      </c>
      <c r="O25" s="141"/>
      <c r="P25" s="142">
        <f>Júlí!J25</f>
        <v>0</v>
      </c>
      <c r="Q25" s="141"/>
      <c r="R25" s="142">
        <f>Ágúst!J25</f>
        <v>0</v>
      </c>
      <c r="S25" s="141"/>
      <c r="T25" s="142">
        <f>September!J25</f>
        <v>0</v>
      </c>
      <c r="U25" s="141"/>
      <c r="V25" s="142">
        <f>Október!I25</f>
        <v>0</v>
      </c>
      <c r="W25" s="141"/>
      <c r="X25" s="142">
        <f>Nóvember!J25</f>
        <v>657</v>
      </c>
      <c r="Y25" s="141"/>
      <c r="Z25" s="147">
        <f>Desember!J25</f>
        <v>0</v>
      </c>
      <c r="AA25" s="3"/>
      <c r="AB25" s="3"/>
    </row>
    <row r="26" spans="1:28" x14ac:dyDescent="0.2">
      <c r="A26" s="4"/>
      <c r="B26" s="93" t="s">
        <v>125</v>
      </c>
      <c r="C26" s="141"/>
      <c r="D26" s="142">
        <f>Janúar!J26</f>
        <v>0</v>
      </c>
      <c r="E26" s="141"/>
      <c r="F26" s="142">
        <f>Febrúar!J26</f>
        <v>0</v>
      </c>
      <c r="G26" s="141"/>
      <c r="H26" s="142">
        <f>Mars!J26</f>
        <v>0</v>
      </c>
      <c r="I26" s="141"/>
      <c r="J26" s="142">
        <f>Apríl!J26</f>
        <v>0</v>
      </c>
      <c r="K26" s="141"/>
      <c r="L26" s="142">
        <f>Maí!J26</f>
        <v>0</v>
      </c>
      <c r="M26" s="141"/>
      <c r="N26" s="142">
        <f>Júní!J26</f>
        <v>0</v>
      </c>
      <c r="O26" s="141"/>
      <c r="P26" s="142">
        <f>Júlí!J26</f>
        <v>0</v>
      </c>
      <c r="Q26" s="141"/>
      <c r="R26" s="142">
        <f>Ágúst!J26</f>
        <v>0</v>
      </c>
      <c r="S26" s="141"/>
      <c r="T26" s="142">
        <f>September!J26</f>
        <v>0</v>
      </c>
      <c r="U26" s="152"/>
      <c r="V26" s="142">
        <f>Október!I26</f>
        <v>0</v>
      </c>
      <c r="W26" s="141"/>
      <c r="X26" s="142">
        <f>Nóvember!J26</f>
        <v>6840</v>
      </c>
      <c r="Y26" s="141"/>
      <c r="Z26" s="147">
        <f>Desember!J26</f>
        <v>0</v>
      </c>
      <c r="AA26" s="3"/>
      <c r="AB26" s="3"/>
    </row>
    <row r="27" spans="1:28" x14ac:dyDescent="0.2">
      <c r="A27" s="4"/>
      <c r="B27" s="93" t="s">
        <v>148</v>
      </c>
      <c r="C27" s="141"/>
      <c r="D27" s="142">
        <f>Janúar!J27</f>
        <v>0</v>
      </c>
      <c r="E27" s="141"/>
      <c r="F27" s="142">
        <f>Febrúar!J27</f>
        <v>0</v>
      </c>
      <c r="G27" s="141"/>
      <c r="H27" s="142">
        <f>Mars!J27</f>
        <v>0</v>
      </c>
      <c r="I27" s="141"/>
      <c r="J27" s="142">
        <f>Apríl!J27</f>
        <v>0</v>
      </c>
      <c r="K27" s="141"/>
      <c r="L27" s="142">
        <f>Maí!J27</f>
        <v>0</v>
      </c>
      <c r="M27" s="141"/>
      <c r="N27" s="142">
        <f>Júní!J27</f>
        <v>0</v>
      </c>
      <c r="O27" s="141"/>
      <c r="P27" s="142">
        <f>Júlí!J27</f>
        <v>0</v>
      </c>
      <c r="Q27" s="141"/>
      <c r="R27" s="142">
        <f>Ágúst!J27</f>
        <v>0</v>
      </c>
      <c r="S27" s="141"/>
      <c r="T27" s="142">
        <f>September!J27</f>
        <v>0</v>
      </c>
      <c r="U27" s="141"/>
      <c r="V27" s="142">
        <f>Október!I27</f>
        <v>0</v>
      </c>
      <c r="W27" s="141"/>
      <c r="X27" s="142">
        <f>Nóvember!J27</f>
        <v>4800</v>
      </c>
      <c r="Y27" s="141"/>
      <c r="Z27" s="147">
        <f>Desember!J27</f>
        <v>5000</v>
      </c>
      <c r="AA27" s="3"/>
      <c r="AB27" s="3"/>
    </row>
    <row r="28" spans="1:28" x14ac:dyDescent="0.2">
      <c r="A28" s="4"/>
      <c r="B28" s="93" t="s">
        <v>160</v>
      </c>
      <c r="C28" s="141"/>
      <c r="D28" s="142">
        <f>Janúar!J28</f>
        <v>0</v>
      </c>
      <c r="E28" s="141"/>
      <c r="F28" s="142">
        <f>Febrúar!J28</f>
        <v>0</v>
      </c>
      <c r="G28" s="141"/>
      <c r="H28" s="142">
        <f>Mars!J28</f>
        <v>0</v>
      </c>
      <c r="I28" s="141"/>
      <c r="J28" s="142">
        <f>Apríl!J28</f>
        <v>0</v>
      </c>
      <c r="K28" s="141"/>
      <c r="L28" s="142">
        <f>Maí!J28</f>
        <v>0</v>
      </c>
      <c r="M28" s="141"/>
      <c r="N28" s="142">
        <f>Júní!J28</f>
        <v>0</v>
      </c>
      <c r="O28" s="141"/>
      <c r="P28" s="142">
        <f>Júlí!J28</f>
        <v>0</v>
      </c>
      <c r="Q28" s="141"/>
      <c r="R28" s="142">
        <f>Ágúst!J28</f>
        <v>0</v>
      </c>
      <c r="S28" s="141"/>
      <c r="T28" s="142">
        <f>September!J28</f>
        <v>0</v>
      </c>
      <c r="U28" s="141"/>
      <c r="V28" s="142">
        <f>Október!I28</f>
        <v>0</v>
      </c>
      <c r="W28" s="141"/>
      <c r="X28" s="142">
        <f>Nóvember!J28</f>
        <v>2455</v>
      </c>
      <c r="Y28" s="141"/>
      <c r="Z28" s="147">
        <f>Desember!J28</f>
        <v>895</v>
      </c>
      <c r="AA28" s="3"/>
      <c r="AB28" s="3"/>
    </row>
    <row r="29" spans="1:28" x14ac:dyDescent="0.2">
      <c r="A29" s="4"/>
      <c r="B29" s="93" t="s">
        <v>171</v>
      </c>
      <c r="C29" s="141"/>
      <c r="D29" s="142">
        <f>Janúar!J29</f>
        <v>0</v>
      </c>
      <c r="E29" s="141"/>
      <c r="F29" s="142">
        <f>Febrúar!J29</f>
        <v>0</v>
      </c>
      <c r="G29" s="141"/>
      <c r="H29" s="142">
        <f>Mars!J29</f>
        <v>0</v>
      </c>
      <c r="I29" s="141"/>
      <c r="J29" s="142">
        <f>Apríl!J29</f>
        <v>0</v>
      </c>
      <c r="K29" s="141"/>
      <c r="L29" s="142">
        <f>Maí!J29</f>
        <v>0</v>
      </c>
      <c r="M29" s="141"/>
      <c r="N29" s="142">
        <f>Júní!J29</f>
        <v>0</v>
      </c>
      <c r="O29" s="141"/>
      <c r="P29" s="142">
        <f>Júlí!J29</f>
        <v>0</v>
      </c>
      <c r="Q29" s="141"/>
      <c r="R29" s="142">
        <f>Ágúst!J29</f>
        <v>0</v>
      </c>
      <c r="S29" s="141"/>
      <c r="T29" s="142">
        <f>September!J29</f>
        <v>0</v>
      </c>
      <c r="U29" s="141"/>
      <c r="V29" s="142">
        <f>Október!I29</f>
        <v>37400</v>
      </c>
      <c r="W29" s="141"/>
      <c r="X29" s="142">
        <f>Nóvember!J29</f>
        <v>2004</v>
      </c>
      <c r="Y29" s="141"/>
      <c r="Z29" s="147">
        <f>Desember!J29</f>
        <v>0</v>
      </c>
      <c r="AA29" s="3"/>
      <c r="AB29" s="3"/>
    </row>
    <row r="30" spans="1:28" x14ac:dyDescent="0.2">
      <c r="A30" s="4"/>
      <c r="B30" s="93" t="s">
        <v>181</v>
      </c>
      <c r="C30" s="141"/>
      <c r="D30" s="142">
        <f>Janúar!J30</f>
        <v>0</v>
      </c>
      <c r="E30" s="141"/>
      <c r="F30" s="142">
        <f>Febrúar!J30</f>
        <v>0</v>
      </c>
      <c r="G30" s="141"/>
      <c r="H30" s="142">
        <f>Mars!J30</f>
        <v>0</v>
      </c>
      <c r="I30" s="141"/>
      <c r="J30" s="142">
        <f>Apríl!J30</f>
        <v>0</v>
      </c>
      <c r="K30" s="141"/>
      <c r="L30" s="142">
        <f>Maí!J30</f>
        <v>0</v>
      </c>
      <c r="M30" s="141"/>
      <c r="N30" s="142">
        <f>Júní!J30</f>
        <v>0</v>
      </c>
      <c r="O30" s="141"/>
      <c r="P30" s="142">
        <f>Júlí!J30</f>
        <v>0</v>
      </c>
      <c r="Q30" s="141"/>
      <c r="R30" s="142">
        <f>Ágúst!J30</f>
        <v>0</v>
      </c>
      <c r="S30" s="141"/>
      <c r="T30" s="142">
        <f>September!J30</f>
        <v>0</v>
      </c>
      <c r="U30" s="141"/>
      <c r="V30" s="142">
        <f>Október!I30</f>
        <v>0</v>
      </c>
      <c r="W30" s="141"/>
      <c r="X30" s="142">
        <f>Nóvember!J30</f>
        <v>0</v>
      </c>
      <c r="Y30" s="141"/>
      <c r="Z30" s="147">
        <f>Desember!J30</f>
        <v>0</v>
      </c>
      <c r="AA30" s="3"/>
      <c r="AB30" s="3"/>
    </row>
    <row r="31" spans="1:28" x14ac:dyDescent="0.2">
      <c r="A31" s="4"/>
      <c r="B31" s="93" t="s">
        <v>191</v>
      </c>
      <c r="C31" s="141"/>
      <c r="D31" s="142">
        <f>Janúar!J31</f>
        <v>0</v>
      </c>
      <c r="E31" s="141"/>
      <c r="F31" s="142">
        <f>Febrúar!J31</f>
        <v>0</v>
      </c>
      <c r="G31" s="141"/>
      <c r="H31" s="142">
        <f>Mars!J31</f>
        <v>0</v>
      </c>
      <c r="I31" s="141"/>
      <c r="J31" s="142">
        <f>Apríl!J31</f>
        <v>0</v>
      </c>
      <c r="K31" s="141"/>
      <c r="L31" s="142">
        <f>Maí!J31</f>
        <v>0</v>
      </c>
      <c r="M31" s="141"/>
      <c r="N31" s="142">
        <f>Júní!J31</f>
        <v>0</v>
      </c>
      <c r="O31" s="141"/>
      <c r="P31" s="142">
        <f>Júlí!J31</f>
        <v>0</v>
      </c>
      <c r="Q31" s="141"/>
      <c r="R31" s="142">
        <f>Ágúst!J31</f>
        <v>0</v>
      </c>
      <c r="S31" s="141"/>
      <c r="T31" s="142">
        <f>September!J31</f>
        <v>0</v>
      </c>
      <c r="U31" s="141"/>
      <c r="V31" s="142">
        <f>Október!I31</f>
        <v>0</v>
      </c>
      <c r="W31" s="141"/>
      <c r="X31" s="142">
        <f>Nóvember!J31</f>
        <v>0</v>
      </c>
      <c r="Y31" s="141"/>
      <c r="Z31" s="147">
        <f>Desember!J31</f>
        <v>0</v>
      </c>
      <c r="AA31" s="3"/>
      <c r="AB31" s="3"/>
    </row>
    <row r="32" spans="1:28" x14ac:dyDescent="0.2">
      <c r="A32" s="4"/>
      <c r="B32" s="129" t="s">
        <v>201</v>
      </c>
      <c r="C32" s="141"/>
      <c r="D32" s="142">
        <f>Janúar!J32</f>
        <v>0</v>
      </c>
      <c r="E32" s="141"/>
      <c r="F32" s="142">
        <f>Febrúar!J32</f>
        <v>0</v>
      </c>
      <c r="G32" s="141"/>
      <c r="H32" s="142">
        <f>Mars!J32</f>
        <v>0</v>
      </c>
      <c r="I32" s="141"/>
      <c r="J32" s="142">
        <f>Apríl!J32</f>
        <v>0</v>
      </c>
      <c r="K32" s="141"/>
      <c r="L32" s="142">
        <f>Maí!J32</f>
        <v>0</v>
      </c>
      <c r="M32" s="141"/>
      <c r="N32" s="142">
        <f>Júní!J32</f>
        <v>0</v>
      </c>
      <c r="O32" s="141"/>
      <c r="P32" s="142">
        <f>Júlí!J32</f>
        <v>0</v>
      </c>
      <c r="Q32" s="141"/>
      <c r="R32" s="142">
        <f>Ágúst!J32</f>
        <v>0</v>
      </c>
      <c r="S32" s="141"/>
      <c r="T32" s="142">
        <f>September!J32</f>
        <v>0</v>
      </c>
      <c r="U32" s="141"/>
      <c r="V32" s="142">
        <f>Október!I32</f>
        <v>0</v>
      </c>
      <c r="W32" s="141"/>
      <c r="X32" s="142">
        <f>Nóvember!J32</f>
        <v>0</v>
      </c>
      <c r="Y32" s="169"/>
      <c r="Z32" s="147">
        <f>Desember!J32</f>
        <v>0</v>
      </c>
      <c r="AA32" s="3"/>
      <c r="AB32" s="3"/>
    </row>
    <row r="33" spans="1:28" x14ac:dyDescent="0.2">
      <c r="A33" s="4"/>
      <c r="B33" s="170" t="s">
        <v>251</v>
      </c>
      <c r="C33" s="171">
        <f t="shared" ref="C33:Z33" si="0">SUM(C24:C32)</f>
        <v>0</v>
      </c>
      <c r="D33" s="172">
        <f t="shared" si="0"/>
        <v>0</v>
      </c>
      <c r="E33" s="172">
        <f t="shared" si="0"/>
        <v>0</v>
      </c>
      <c r="F33" s="172">
        <f t="shared" si="0"/>
        <v>0</v>
      </c>
      <c r="G33" s="172">
        <f t="shared" si="0"/>
        <v>0</v>
      </c>
      <c r="H33" s="172">
        <f t="shared" si="0"/>
        <v>0</v>
      </c>
      <c r="I33" s="172">
        <f t="shared" si="0"/>
        <v>0</v>
      </c>
      <c r="J33" s="172">
        <f t="shared" si="0"/>
        <v>0</v>
      </c>
      <c r="K33" s="172">
        <f t="shared" si="0"/>
        <v>0</v>
      </c>
      <c r="L33" s="172">
        <f t="shared" si="0"/>
        <v>0</v>
      </c>
      <c r="M33" s="172">
        <f t="shared" si="0"/>
        <v>0</v>
      </c>
      <c r="N33" s="172">
        <f t="shared" si="0"/>
        <v>0</v>
      </c>
      <c r="O33" s="172">
        <f t="shared" si="0"/>
        <v>0</v>
      </c>
      <c r="P33" s="172">
        <f t="shared" si="0"/>
        <v>0</v>
      </c>
      <c r="Q33" s="172">
        <f t="shared" si="0"/>
        <v>0</v>
      </c>
      <c r="R33" s="172">
        <f t="shared" si="0"/>
        <v>0</v>
      </c>
      <c r="S33" s="172">
        <f t="shared" si="0"/>
        <v>0</v>
      </c>
      <c r="T33" s="172">
        <f t="shared" si="0"/>
        <v>0</v>
      </c>
      <c r="U33" s="172">
        <f t="shared" si="0"/>
        <v>0</v>
      </c>
      <c r="V33" s="172">
        <f t="shared" si="0"/>
        <v>68707</v>
      </c>
      <c r="W33" s="172">
        <f t="shared" si="0"/>
        <v>0</v>
      </c>
      <c r="X33" s="172">
        <f t="shared" si="0"/>
        <v>105196</v>
      </c>
      <c r="Y33" s="172">
        <f t="shared" si="0"/>
        <v>0</v>
      </c>
      <c r="Z33" s="172">
        <f t="shared" si="0"/>
        <v>54787</v>
      </c>
      <c r="AA33" s="3"/>
      <c r="AB33" s="3"/>
    </row>
    <row r="34" spans="1:28" x14ac:dyDescent="0.2">
      <c r="A34" s="4"/>
      <c r="B34" s="8"/>
      <c r="C34" s="138" t="s">
        <v>9</v>
      </c>
      <c r="D34" s="139" t="s">
        <v>65</v>
      </c>
      <c r="E34" s="138" t="s">
        <v>9</v>
      </c>
      <c r="F34" s="139" t="s">
        <v>65</v>
      </c>
      <c r="G34" s="138" t="s">
        <v>9</v>
      </c>
      <c r="H34" s="139" t="s">
        <v>65</v>
      </c>
      <c r="I34" s="138" t="s">
        <v>9</v>
      </c>
      <c r="J34" s="139" t="s">
        <v>65</v>
      </c>
      <c r="K34" s="138" t="s">
        <v>9</v>
      </c>
      <c r="L34" s="139" t="s">
        <v>65</v>
      </c>
      <c r="M34" s="138" t="s">
        <v>9</v>
      </c>
      <c r="N34" s="139" t="s">
        <v>65</v>
      </c>
      <c r="O34" s="138" t="s">
        <v>9</v>
      </c>
      <c r="P34" s="139" t="s">
        <v>65</v>
      </c>
      <c r="Q34" s="138" t="s">
        <v>9</v>
      </c>
      <c r="R34" s="139" t="s">
        <v>65</v>
      </c>
      <c r="S34" s="138" t="s">
        <v>9</v>
      </c>
      <c r="T34" s="139" t="s">
        <v>65</v>
      </c>
      <c r="U34" s="138" t="s">
        <v>9</v>
      </c>
      <c r="V34" s="139" t="s">
        <v>65</v>
      </c>
      <c r="W34" s="138" t="s">
        <v>9</v>
      </c>
      <c r="X34" s="139" t="s">
        <v>65</v>
      </c>
      <c r="Y34" s="138" t="s">
        <v>9</v>
      </c>
      <c r="Z34" s="140" t="s">
        <v>65</v>
      </c>
      <c r="AA34" s="3"/>
      <c r="AB34" s="3"/>
    </row>
    <row r="35" spans="1:28" x14ac:dyDescent="0.2">
      <c r="A35" s="4"/>
      <c r="B35" s="8" t="s">
        <v>252</v>
      </c>
      <c r="C35" s="189" t="s">
        <v>3</v>
      </c>
      <c r="D35" s="190"/>
      <c r="E35" s="189" t="s">
        <v>12</v>
      </c>
      <c r="F35" s="190"/>
      <c r="G35" s="189" t="s">
        <v>14</v>
      </c>
      <c r="H35" s="190"/>
      <c r="I35" s="189" t="s">
        <v>16</v>
      </c>
      <c r="J35" s="190"/>
      <c r="K35" s="189" t="s">
        <v>17</v>
      </c>
      <c r="L35" s="190"/>
      <c r="M35" s="189" t="s">
        <v>19</v>
      </c>
      <c r="N35" s="190"/>
      <c r="O35" s="189" t="s">
        <v>21</v>
      </c>
      <c r="P35" s="190"/>
      <c r="Q35" s="189" t="s">
        <v>23</v>
      </c>
      <c r="R35" s="190"/>
      <c r="S35" s="189" t="s">
        <v>26</v>
      </c>
      <c r="T35" s="190"/>
      <c r="U35" s="189" t="s">
        <v>28</v>
      </c>
      <c r="V35" s="190"/>
      <c r="W35" s="189" t="s">
        <v>30</v>
      </c>
      <c r="X35" s="190"/>
      <c r="Y35" s="189" t="s">
        <v>31</v>
      </c>
      <c r="Z35" s="186"/>
      <c r="AA35" s="3"/>
      <c r="AB35" s="3"/>
    </row>
    <row r="36" spans="1:28" x14ac:dyDescent="0.2">
      <c r="A36" s="4"/>
      <c r="B36" s="106" t="s">
        <v>103</v>
      </c>
      <c r="C36" s="141"/>
      <c r="D36" s="142">
        <f>Janúar!J36</f>
        <v>0</v>
      </c>
      <c r="E36" s="141"/>
      <c r="F36" s="142">
        <f>Febrúar!J36</f>
        <v>0</v>
      </c>
      <c r="G36" s="141"/>
      <c r="H36" s="142">
        <f>Mars!J36</f>
        <v>0</v>
      </c>
      <c r="I36" s="141"/>
      <c r="J36" s="142">
        <f>Apríl!J36</f>
        <v>0</v>
      </c>
      <c r="K36" s="141"/>
      <c r="L36" s="142">
        <f>Maí!J36</f>
        <v>0</v>
      </c>
      <c r="M36" s="141"/>
      <c r="N36" s="142">
        <f>Júní!J36</f>
        <v>0</v>
      </c>
      <c r="O36" s="141"/>
      <c r="P36" s="142">
        <f>Júlí!J36</f>
        <v>0</v>
      </c>
      <c r="Q36" s="141"/>
      <c r="R36" s="142">
        <f>Ágúst!J36</f>
        <v>0</v>
      </c>
      <c r="S36" s="141"/>
      <c r="T36" s="142">
        <f>September!J36</f>
        <v>0</v>
      </c>
      <c r="U36" s="141"/>
      <c r="V36" s="142">
        <f>Október!I36</f>
        <v>3000</v>
      </c>
      <c r="W36" s="141"/>
      <c r="X36" s="142">
        <f>Nóvember!J36</f>
        <v>0</v>
      </c>
      <c r="Y36" s="141"/>
      <c r="Z36" s="147">
        <f>Desember!J36</f>
        <v>0</v>
      </c>
      <c r="AA36" s="3"/>
      <c r="AB36" s="3"/>
    </row>
    <row r="37" spans="1:28" x14ac:dyDescent="0.2">
      <c r="A37" s="4"/>
      <c r="B37" s="106" t="s">
        <v>116</v>
      </c>
      <c r="C37" s="141"/>
      <c r="D37" s="142">
        <f>Janúar!J37</f>
        <v>0</v>
      </c>
      <c r="E37" s="141"/>
      <c r="F37" s="142">
        <f>Febrúar!J37</f>
        <v>0</v>
      </c>
      <c r="G37" s="141"/>
      <c r="H37" s="142">
        <f>Mars!J37</f>
        <v>0</v>
      </c>
      <c r="I37" s="141"/>
      <c r="J37" s="142">
        <f>Apríl!J37</f>
        <v>0</v>
      </c>
      <c r="K37" s="141"/>
      <c r="L37" s="142">
        <f>Maí!J37</f>
        <v>0</v>
      </c>
      <c r="M37" s="141"/>
      <c r="N37" s="142">
        <f>Júní!J37</f>
        <v>0</v>
      </c>
      <c r="O37" s="141"/>
      <c r="P37" s="142">
        <f>Júlí!J37</f>
        <v>0</v>
      </c>
      <c r="Q37" s="141"/>
      <c r="R37" s="142">
        <f>Ágúst!J37</f>
        <v>0</v>
      </c>
      <c r="S37" s="141"/>
      <c r="T37" s="142">
        <f>September!J37</f>
        <v>0</v>
      </c>
      <c r="U37" s="141"/>
      <c r="V37" s="142">
        <f>Október!I37</f>
        <v>0</v>
      </c>
      <c r="W37" s="141"/>
      <c r="X37" s="142">
        <f>Nóvember!J37</f>
        <v>0</v>
      </c>
      <c r="Y37" s="141"/>
      <c r="Z37" s="147">
        <f>Desember!J37</f>
        <v>0</v>
      </c>
      <c r="AA37" s="3"/>
      <c r="AB37" s="3"/>
    </row>
    <row r="38" spans="1:28" x14ac:dyDescent="0.2">
      <c r="A38" s="4"/>
      <c r="B38" s="106" t="s">
        <v>126</v>
      </c>
      <c r="C38" s="141"/>
      <c r="D38" s="142">
        <f>Janúar!J38</f>
        <v>0</v>
      </c>
      <c r="E38" s="141"/>
      <c r="F38" s="142">
        <f>Febrúar!J38</f>
        <v>0</v>
      </c>
      <c r="G38" s="141"/>
      <c r="H38" s="142">
        <f>Mars!J38</f>
        <v>0</v>
      </c>
      <c r="I38" s="141"/>
      <c r="J38" s="142">
        <f>Apríl!J38</f>
        <v>0</v>
      </c>
      <c r="K38" s="141"/>
      <c r="L38" s="142">
        <f>Maí!J38</f>
        <v>0</v>
      </c>
      <c r="M38" s="141"/>
      <c r="N38" s="142">
        <f>Júní!J38</f>
        <v>0</v>
      </c>
      <c r="O38" s="141"/>
      <c r="P38" s="142">
        <f>Júlí!J38</f>
        <v>0</v>
      </c>
      <c r="Q38" s="141"/>
      <c r="R38" s="142">
        <f>Ágúst!J38</f>
        <v>0</v>
      </c>
      <c r="S38" s="141"/>
      <c r="T38" s="142">
        <f>September!J38</f>
        <v>0</v>
      </c>
      <c r="U38" s="141"/>
      <c r="V38" s="142">
        <f>Október!I38</f>
        <v>2408</v>
      </c>
      <c r="W38" s="141"/>
      <c r="X38" s="142">
        <f>Nóvember!J38</f>
        <v>0</v>
      </c>
      <c r="Y38" s="141"/>
      <c r="Z38" s="147">
        <f>Desember!J38</f>
        <v>0</v>
      </c>
      <c r="AA38" s="3"/>
      <c r="AB38" s="3"/>
    </row>
    <row r="39" spans="1:28" x14ac:dyDescent="0.2">
      <c r="A39" s="4"/>
      <c r="B39" s="106" t="s">
        <v>149</v>
      </c>
      <c r="C39" s="141"/>
      <c r="D39" s="142">
        <f>Janúar!J39</f>
        <v>0</v>
      </c>
      <c r="E39" s="141"/>
      <c r="F39" s="142">
        <f>Febrúar!J39</f>
        <v>0</v>
      </c>
      <c r="G39" s="141"/>
      <c r="H39" s="142">
        <f>Mars!J39</f>
        <v>0</v>
      </c>
      <c r="I39" s="141"/>
      <c r="J39" s="142">
        <f>Apríl!J39</f>
        <v>0</v>
      </c>
      <c r="K39" s="141"/>
      <c r="L39" s="142">
        <f>Maí!J39</f>
        <v>0</v>
      </c>
      <c r="M39" s="141"/>
      <c r="N39" s="142">
        <f>Júní!J39</f>
        <v>0</v>
      </c>
      <c r="O39" s="141"/>
      <c r="P39" s="142">
        <f>Júlí!J39</f>
        <v>0</v>
      </c>
      <c r="Q39" s="141"/>
      <c r="R39" s="142">
        <f>Ágúst!J39</f>
        <v>0</v>
      </c>
      <c r="S39" s="141"/>
      <c r="T39" s="142">
        <f>September!J39</f>
        <v>0</v>
      </c>
      <c r="U39" s="141"/>
      <c r="V39" s="142">
        <f>Október!I39</f>
        <v>0</v>
      </c>
      <c r="W39" s="141"/>
      <c r="X39" s="142">
        <f>Nóvember!J39</f>
        <v>0</v>
      </c>
      <c r="Y39" s="141"/>
      <c r="Z39" s="147">
        <f>Desember!J39</f>
        <v>0</v>
      </c>
      <c r="AA39" s="3"/>
      <c r="AB39" s="3"/>
    </row>
    <row r="40" spans="1:28" x14ac:dyDescent="0.2">
      <c r="A40" s="4"/>
      <c r="B40" s="106" t="s">
        <v>161</v>
      </c>
      <c r="C40" s="141"/>
      <c r="D40" s="142">
        <f>Janúar!J40</f>
        <v>0</v>
      </c>
      <c r="E40" s="141"/>
      <c r="F40" s="142">
        <f>Febrúar!J40</f>
        <v>0</v>
      </c>
      <c r="G40" s="141"/>
      <c r="H40" s="142">
        <f>Mars!J40</f>
        <v>0</v>
      </c>
      <c r="I40" s="141"/>
      <c r="J40" s="142">
        <f>Apríl!J40</f>
        <v>0</v>
      </c>
      <c r="K40" s="141"/>
      <c r="L40" s="142">
        <f>Maí!J40</f>
        <v>0</v>
      </c>
      <c r="M40" s="141"/>
      <c r="N40" s="142">
        <f>Júní!J40</f>
        <v>0</v>
      </c>
      <c r="O40" s="141"/>
      <c r="P40" s="142">
        <f>Júlí!J40</f>
        <v>0</v>
      </c>
      <c r="Q40" s="141"/>
      <c r="R40" s="142">
        <f>Ágúst!J40</f>
        <v>0</v>
      </c>
      <c r="S40" s="141"/>
      <c r="T40" s="142">
        <f>September!J40</f>
        <v>0</v>
      </c>
      <c r="U40" s="141"/>
      <c r="V40" s="142">
        <f>Október!I40</f>
        <v>0</v>
      </c>
      <c r="W40" s="141"/>
      <c r="X40" s="142">
        <f>Nóvember!J40</f>
        <v>23900</v>
      </c>
      <c r="Y40" s="141"/>
      <c r="Z40" s="147">
        <f>Desember!J40</f>
        <v>0</v>
      </c>
      <c r="AA40" s="3"/>
      <c r="AB40" s="3"/>
    </row>
    <row r="41" spans="1:28" x14ac:dyDescent="0.2">
      <c r="A41" s="4"/>
      <c r="B41" s="106" t="s">
        <v>172</v>
      </c>
      <c r="C41" s="141"/>
      <c r="D41" s="142">
        <f>Janúar!J41</f>
        <v>0</v>
      </c>
      <c r="E41" s="141"/>
      <c r="F41" s="142">
        <f>Febrúar!J41</f>
        <v>0</v>
      </c>
      <c r="G41" s="141"/>
      <c r="H41" s="142">
        <f>Mars!J41</f>
        <v>0</v>
      </c>
      <c r="I41" s="141"/>
      <c r="J41" s="142">
        <f>Apríl!J41</f>
        <v>0</v>
      </c>
      <c r="K41" s="141"/>
      <c r="L41" s="142">
        <f>Maí!J41</f>
        <v>0</v>
      </c>
      <c r="M41" s="141"/>
      <c r="N41" s="142">
        <f>Júní!J41</f>
        <v>0</v>
      </c>
      <c r="O41" s="141"/>
      <c r="P41" s="142">
        <f>Júlí!J41</f>
        <v>0</v>
      </c>
      <c r="Q41" s="141"/>
      <c r="R41" s="142">
        <f>Ágúst!J41</f>
        <v>0</v>
      </c>
      <c r="S41" s="141"/>
      <c r="T41" s="142">
        <f>September!J41</f>
        <v>0</v>
      </c>
      <c r="U41" s="141"/>
      <c r="V41" s="142">
        <f>Október!I41</f>
        <v>0</v>
      </c>
      <c r="W41" s="141"/>
      <c r="X41" s="142">
        <f>Nóvember!J41</f>
        <v>2410</v>
      </c>
      <c r="Y41" s="141"/>
      <c r="Z41" s="147">
        <f>Desember!J41</f>
        <v>0</v>
      </c>
      <c r="AA41" s="3"/>
      <c r="AB41" s="3"/>
    </row>
    <row r="42" spans="1:28" x14ac:dyDescent="0.2">
      <c r="A42" s="4"/>
      <c r="B42" s="106" t="s">
        <v>182</v>
      </c>
      <c r="C42" s="141"/>
      <c r="D42" s="142">
        <f>Janúar!J42</f>
        <v>0</v>
      </c>
      <c r="E42" s="141"/>
      <c r="F42" s="142">
        <f>Febrúar!J42</f>
        <v>0</v>
      </c>
      <c r="G42" s="141"/>
      <c r="H42" s="142">
        <f>Mars!J42</f>
        <v>0</v>
      </c>
      <c r="I42" s="141"/>
      <c r="J42" s="142">
        <f>Apríl!J42</f>
        <v>0</v>
      </c>
      <c r="K42" s="141"/>
      <c r="L42" s="142">
        <f>Maí!J42</f>
        <v>0</v>
      </c>
      <c r="M42" s="141"/>
      <c r="N42" s="142">
        <f>Júní!J42</f>
        <v>0</v>
      </c>
      <c r="O42" s="141"/>
      <c r="P42" s="142">
        <f>Júlí!J42</f>
        <v>0</v>
      </c>
      <c r="Q42" s="141"/>
      <c r="R42" s="142">
        <f>Ágúst!J42</f>
        <v>0</v>
      </c>
      <c r="S42" s="141"/>
      <c r="T42" s="142">
        <f>September!J42</f>
        <v>0</v>
      </c>
      <c r="U42" s="141"/>
      <c r="V42" s="142">
        <f>Október!I42</f>
        <v>0</v>
      </c>
      <c r="W42" s="141"/>
      <c r="X42" s="142">
        <f>Nóvember!J42</f>
        <v>0</v>
      </c>
      <c r="Y42" s="141"/>
      <c r="Z42" s="147">
        <f>Desember!J42</f>
        <v>0</v>
      </c>
      <c r="AA42" s="3"/>
      <c r="AB42" s="3"/>
    </row>
    <row r="43" spans="1:28" x14ac:dyDescent="0.2">
      <c r="A43" s="20"/>
      <c r="B43" s="106" t="s">
        <v>192</v>
      </c>
      <c r="C43" s="141"/>
      <c r="D43" s="142">
        <f>Janúar!J43</f>
        <v>0</v>
      </c>
      <c r="E43" s="141"/>
      <c r="F43" s="142">
        <f>Febrúar!J43</f>
        <v>0</v>
      </c>
      <c r="G43" s="141"/>
      <c r="H43" s="142">
        <f>Mars!J43</f>
        <v>0</v>
      </c>
      <c r="I43" s="141"/>
      <c r="J43" s="142">
        <f>Apríl!J43</f>
        <v>0</v>
      </c>
      <c r="K43" s="141"/>
      <c r="L43" s="142">
        <f>Maí!J43</f>
        <v>0</v>
      </c>
      <c r="M43" s="141"/>
      <c r="N43" s="142">
        <f>Júní!J43</f>
        <v>0</v>
      </c>
      <c r="O43" s="141"/>
      <c r="P43" s="142">
        <f>Júlí!J43</f>
        <v>0</v>
      </c>
      <c r="Q43" s="141"/>
      <c r="R43" s="142">
        <f>Ágúst!J43</f>
        <v>0</v>
      </c>
      <c r="S43" s="141"/>
      <c r="T43" s="142">
        <f>September!J43</f>
        <v>0</v>
      </c>
      <c r="U43" s="141"/>
      <c r="V43" s="142">
        <f>Október!I43</f>
        <v>8900</v>
      </c>
      <c r="W43" s="141"/>
      <c r="X43" s="142">
        <f>Nóvember!J43</f>
        <v>0</v>
      </c>
      <c r="Y43" s="141"/>
      <c r="Z43" s="147">
        <f>Desember!J43</f>
        <v>0</v>
      </c>
      <c r="AA43" s="3"/>
      <c r="AB43" s="3"/>
    </row>
    <row r="44" spans="1:28" x14ac:dyDescent="0.2">
      <c r="A44" s="20"/>
      <c r="B44" s="106" t="s">
        <v>202</v>
      </c>
      <c r="C44" s="141"/>
      <c r="D44" s="142">
        <f>Janúar!J44</f>
        <v>0</v>
      </c>
      <c r="E44" s="141"/>
      <c r="F44" s="142">
        <f>Febrúar!J44</f>
        <v>0</v>
      </c>
      <c r="G44" s="141"/>
      <c r="H44" s="142">
        <f>Mars!J44</f>
        <v>0</v>
      </c>
      <c r="I44" s="141"/>
      <c r="J44" s="142">
        <f>Apríl!J44</f>
        <v>0</v>
      </c>
      <c r="K44" s="141"/>
      <c r="L44" s="142">
        <f>Maí!J44</f>
        <v>0</v>
      </c>
      <c r="M44" s="141"/>
      <c r="N44" s="142">
        <f>Júní!J44</f>
        <v>0</v>
      </c>
      <c r="O44" s="141"/>
      <c r="P44" s="142">
        <f>Júlí!J44</f>
        <v>0</v>
      </c>
      <c r="Q44" s="141"/>
      <c r="R44" s="142">
        <f>Ágúst!J44</f>
        <v>0</v>
      </c>
      <c r="S44" s="141"/>
      <c r="T44" s="142">
        <f>September!J44</f>
        <v>0</v>
      </c>
      <c r="U44" s="141"/>
      <c r="V44" s="142">
        <f>Október!I44</f>
        <v>0</v>
      </c>
      <c r="W44" s="141"/>
      <c r="X44" s="142">
        <f>Nóvember!J44</f>
        <v>0</v>
      </c>
      <c r="Y44" s="141"/>
      <c r="Z44" s="147">
        <f>Desember!J44</f>
        <v>0</v>
      </c>
      <c r="AA44" s="3"/>
      <c r="AB44" s="3"/>
    </row>
    <row r="45" spans="1:28" x14ac:dyDescent="0.2">
      <c r="A45" s="20" t="s">
        <v>65</v>
      </c>
      <c r="B45" s="106" t="s">
        <v>211</v>
      </c>
      <c r="C45" s="141"/>
      <c r="D45" s="142">
        <f>Janúar!J45</f>
        <v>0</v>
      </c>
      <c r="E45" s="141"/>
      <c r="F45" s="142">
        <f>Febrúar!J45</f>
        <v>0</v>
      </c>
      <c r="G45" s="141"/>
      <c r="H45" s="142">
        <f>Mars!J45</f>
        <v>0</v>
      </c>
      <c r="I45" s="141"/>
      <c r="J45" s="142">
        <f>Apríl!J45</f>
        <v>0</v>
      </c>
      <c r="K45" s="141"/>
      <c r="L45" s="142">
        <f>Maí!J45</f>
        <v>0</v>
      </c>
      <c r="M45" s="141"/>
      <c r="N45" s="142">
        <f>Júní!J45</f>
        <v>0</v>
      </c>
      <c r="O45" s="141"/>
      <c r="P45" s="142">
        <f>Júlí!J45</f>
        <v>0</v>
      </c>
      <c r="Q45" s="141"/>
      <c r="R45" s="142">
        <f>Ágúst!J45</f>
        <v>0</v>
      </c>
      <c r="S45" s="141"/>
      <c r="T45" s="142">
        <f>September!J45</f>
        <v>0</v>
      </c>
      <c r="U45" s="141"/>
      <c r="V45" s="142">
        <f>Október!I45</f>
        <v>0</v>
      </c>
      <c r="W45" s="141"/>
      <c r="X45" s="142">
        <f>Nóvember!J45</f>
        <v>0</v>
      </c>
      <c r="Y45" s="141"/>
      <c r="Z45" s="147">
        <f>Desember!J45</f>
        <v>0</v>
      </c>
      <c r="AA45" s="3"/>
      <c r="AB45" s="3"/>
    </row>
    <row r="46" spans="1:28" x14ac:dyDescent="0.2">
      <c r="A46" s="20" t="s">
        <v>66</v>
      </c>
      <c r="B46" s="106" t="s">
        <v>219</v>
      </c>
      <c r="C46" s="141"/>
      <c r="D46" s="142">
        <f>Janúar!J46</f>
        <v>0</v>
      </c>
      <c r="E46" s="141"/>
      <c r="F46" s="142">
        <f>Febrúar!J46</f>
        <v>0</v>
      </c>
      <c r="G46" s="141"/>
      <c r="H46" s="142">
        <f>Mars!J46</f>
        <v>0</v>
      </c>
      <c r="I46" s="141"/>
      <c r="J46" s="142">
        <f>Apríl!J46</f>
        <v>0</v>
      </c>
      <c r="K46" s="141"/>
      <c r="L46" s="142">
        <f>Maí!J46</f>
        <v>0</v>
      </c>
      <c r="M46" s="141"/>
      <c r="N46" s="142">
        <f>Júní!J46</f>
        <v>0</v>
      </c>
      <c r="O46" s="141"/>
      <c r="P46" s="142">
        <f>Júlí!J46</f>
        <v>0</v>
      </c>
      <c r="Q46" s="141"/>
      <c r="R46" s="142">
        <f>Ágúst!J46</f>
        <v>0</v>
      </c>
      <c r="S46" s="141"/>
      <c r="T46" s="142">
        <f>September!J46</f>
        <v>0</v>
      </c>
      <c r="U46" s="141"/>
      <c r="V46" s="142">
        <f>Október!I46</f>
        <v>0</v>
      </c>
      <c r="W46" s="141"/>
      <c r="X46" s="142">
        <f>Nóvember!J46</f>
        <v>0</v>
      </c>
      <c r="Y46" s="141"/>
      <c r="Z46" s="147">
        <f>Desember!J46</f>
        <v>0</v>
      </c>
      <c r="AA46" s="3"/>
      <c r="AB46" s="3"/>
    </row>
    <row r="47" spans="1:28" x14ac:dyDescent="0.2">
      <c r="A47" s="20" t="s">
        <v>67</v>
      </c>
      <c r="B47" s="106" t="s">
        <v>226</v>
      </c>
      <c r="C47" s="141"/>
      <c r="D47" s="142">
        <f>Janúar!J47</f>
        <v>0</v>
      </c>
      <c r="E47" s="141"/>
      <c r="F47" s="142">
        <f>Febrúar!J47</f>
        <v>0</v>
      </c>
      <c r="G47" s="141"/>
      <c r="H47" s="142">
        <f>Mars!J47</f>
        <v>0</v>
      </c>
      <c r="I47" s="141"/>
      <c r="J47" s="142">
        <f>Apríl!J47</f>
        <v>0</v>
      </c>
      <c r="K47" s="141"/>
      <c r="L47" s="142">
        <f>Maí!J47</f>
        <v>0</v>
      </c>
      <c r="M47" s="141"/>
      <c r="N47" s="142">
        <f>Júní!J47</f>
        <v>0</v>
      </c>
      <c r="O47" s="141"/>
      <c r="P47" s="142">
        <f>Júlí!J47</f>
        <v>0</v>
      </c>
      <c r="Q47" s="141"/>
      <c r="R47" s="142">
        <f>Ágúst!J47</f>
        <v>0</v>
      </c>
      <c r="S47" s="141"/>
      <c r="T47" s="142">
        <f>September!J47</f>
        <v>0</v>
      </c>
      <c r="U47" s="141"/>
      <c r="V47" s="142">
        <f>Október!I47</f>
        <v>0</v>
      </c>
      <c r="W47" s="141"/>
      <c r="X47" s="142">
        <f>Nóvember!J47</f>
        <v>0</v>
      </c>
      <c r="Y47" s="141"/>
      <c r="Z47" s="147">
        <f>Desember!J47</f>
        <v>0</v>
      </c>
      <c r="AA47" s="3"/>
      <c r="AB47" s="3"/>
    </row>
    <row r="48" spans="1:28" x14ac:dyDescent="0.2">
      <c r="A48" s="20" t="s">
        <v>67</v>
      </c>
      <c r="B48" s="106" t="s">
        <v>232</v>
      </c>
      <c r="C48" s="141"/>
      <c r="D48" s="142">
        <f>Janúar!J48</f>
        <v>0</v>
      </c>
      <c r="E48" s="141"/>
      <c r="F48" s="142">
        <f>Febrúar!J48</f>
        <v>0</v>
      </c>
      <c r="G48" s="141"/>
      <c r="H48" s="142">
        <f>Mars!J48</f>
        <v>0</v>
      </c>
      <c r="I48" s="141"/>
      <c r="J48" s="142">
        <f>Apríl!J48</f>
        <v>0</v>
      </c>
      <c r="K48" s="141"/>
      <c r="L48" s="142">
        <f>Maí!J48</f>
        <v>0</v>
      </c>
      <c r="M48" s="141"/>
      <c r="N48" s="142">
        <f>Júní!J48</f>
        <v>0</v>
      </c>
      <c r="O48" s="141"/>
      <c r="P48" s="142">
        <f>Júlí!J48</f>
        <v>0</v>
      </c>
      <c r="Q48" s="141"/>
      <c r="R48" s="142">
        <f>Ágúst!J48</f>
        <v>0</v>
      </c>
      <c r="S48" s="141"/>
      <c r="T48" s="142">
        <f>September!J48</f>
        <v>0</v>
      </c>
      <c r="U48" s="141"/>
      <c r="V48" s="142">
        <f>Október!I48</f>
        <v>0</v>
      </c>
      <c r="W48" s="141"/>
      <c r="X48" s="142">
        <f>Nóvember!J48</f>
        <v>0</v>
      </c>
      <c r="Y48" s="141"/>
      <c r="Z48" s="147">
        <f>Desember!J48</f>
        <v>0</v>
      </c>
      <c r="AA48" s="3"/>
      <c r="AB48" s="3"/>
    </row>
    <row r="49" spans="1:28" x14ac:dyDescent="0.2">
      <c r="A49" s="20"/>
      <c r="B49" s="106" t="s">
        <v>238</v>
      </c>
      <c r="C49" s="141"/>
      <c r="D49" s="142">
        <f>Janúar!J49</f>
        <v>0</v>
      </c>
      <c r="E49" s="141"/>
      <c r="F49" s="142">
        <f>Febrúar!J49</f>
        <v>0</v>
      </c>
      <c r="G49" s="141"/>
      <c r="H49" s="142">
        <f>Mars!J49</f>
        <v>0</v>
      </c>
      <c r="I49" s="141"/>
      <c r="J49" s="142">
        <f>Apríl!J49</f>
        <v>0</v>
      </c>
      <c r="K49" s="141"/>
      <c r="L49" s="142">
        <f>Maí!J49</f>
        <v>0</v>
      </c>
      <c r="M49" s="141"/>
      <c r="N49" s="142">
        <f>Júní!J49</f>
        <v>0</v>
      </c>
      <c r="O49" s="141"/>
      <c r="P49" s="142">
        <f>Júlí!J49</f>
        <v>0</v>
      </c>
      <c r="Q49" s="141"/>
      <c r="R49" s="142">
        <f>Ágúst!J49</f>
        <v>0</v>
      </c>
      <c r="S49" s="141"/>
      <c r="T49" s="142">
        <f>September!J49</f>
        <v>0</v>
      </c>
      <c r="U49" s="141"/>
      <c r="V49" s="142">
        <f>Október!I49</f>
        <v>0</v>
      </c>
      <c r="W49" s="141"/>
      <c r="X49" s="142">
        <f>Nóvember!J49</f>
        <v>0</v>
      </c>
      <c r="Y49" s="141"/>
      <c r="Z49" s="147">
        <f>Desember!J49</f>
        <v>0</v>
      </c>
      <c r="AA49" s="3"/>
      <c r="AB49" s="3"/>
    </row>
    <row r="50" spans="1:28" x14ac:dyDescent="0.2">
      <c r="A50" s="20"/>
      <c r="B50" s="106" t="s">
        <v>243</v>
      </c>
      <c r="C50" s="141"/>
      <c r="D50" s="142">
        <f>Janúar!J50</f>
        <v>0</v>
      </c>
      <c r="E50" s="141"/>
      <c r="F50" s="142">
        <f>Febrúar!J50</f>
        <v>0</v>
      </c>
      <c r="G50" s="141"/>
      <c r="H50" s="142">
        <f>Mars!J50</f>
        <v>0</v>
      </c>
      <c r="I50" s="141"/>
      <c r="J50" s="142">
        <f>Apríl!J50</f>
        <v>0</v>
      </c>
      <c r="K50" s="141"/>
      <c r="L50" s="142">
        <f>Maí!J50</f>
        <v>0</v>
      </c>
      <c r="M50" s="141"/>
      <c r="N50" s="142">
        <f>Júní!J50</f>
        <v>0</v>
      </c>
      <c r="O50" s="141"/>
      <c r="P50" s="142">
        <f>Júlí!J50</f>
        <v>0</v>
      </c>
      <c r="Q50" s="141"/>
      <c r="R50" s="142">
        <f>Ágúst!J50</f>
        <v>0</v>
      </c>
      <c r="S50" s="141"/>
      <c r="T50" s="142">
        <f>September!J50</f>
        <v>0</v>
      </c>
      <c r="U50" s="141"/>
      <c r="V50" s="142">
        <f>Október!I50</f>
        <v>0</v>
      </c>
      <c r="W50" s="141"/>
      <c r="X50" s="142">
        <f>Nóvember!J50</f>
        <v>0</v>
      </c>
      <c r="Y50" s="141"/>
      <c r="Z50" s="147">
        <f>Desember!J50</f>
        <v>0</v>
      </c>
      <c r="AA50" s="3"/>
      <c r="AB50" s="3"/>
    </row>
    <row r="51" spans="1:28" x14ac:dyDescent="0.2">
      <c r="A51" s="20"/>
      <c r="B51" s="173" t="s">
        <v>245</v>
      </c>
      <c r="C51" s="141"/>
      <c r="D51" s="142">
        <f>Janúar!J51</f>
        <v>0</v>
      </c>
      <c r="E51" s="141"/>
      <c r="F51" s="142">
        <f>Febrúar!J51</f>
        <v>0</v>
      </c>
      <c r="G51" s="141"/>
      <c r="H51" s="142">
        <f>Mars!J51</f>
        <v>0</v>
      </c>
      <c r="I51" s="141"/>
      <c r="J51" s="142">
        <f>Apríl!J51</f>
        <v>0</v>
      </c>
      <c r="K51" s="141"/>
      <c r="L51" s="142">
        <f>Maí!J51</f>
        <v>0</v>
      </c>
      <c r="M51" s="141"/>
      <c r="N51" s="142">
        <f>Júní!J51</f>
        <v>0</v>
      </c>
      <c r="O51" s="141"/>
      <c r="P51" s="142">
        <f>Júlí!J51</f>
        <v>0</v>
      </c>
      <c r="Q51" s="141"/>
      <c r="R51" s="142">
        <f>Ágúst!J51</f>
        <v>0</v>
      </c>
      <c r="S51" s="141"/>
      <c r="T51" s="142">
        <f>September!J51</f>
        <v>0</v>
      </c>
      <c r="U51" s="141"/>
      <c r="V51" s="142">
        <f>Október!I51</f>
        <v>0</v>
      </c>
      <c r="W51" s="141"/>
      <c r="X51" s="142">
        <f>Nóvember!J51</f>
        <v>0</v>
      </c>
      <c r="Y51" s="141"/>
      <c r="Z51" s="147">
        <f>Desember!J51</f>
        <v>0</v>
      </c>
      <c r="AA51" s="3"/>
      <c r="AB51" s="3"/>
    </row>
    <row r="52" spans="1:28" x14ac:dyDescent="0.2">
      <c r="A52" s="20"/>
      <c r="B52" s="170" t="s">
        <v>251</v>
      </c>
      <c r="C52" s="179">
        <f t="shared" ref="C52:Z52" si="1">SUM(C36:C51)</f>
        <v>0</v>
      </c>
      <c r="D52" s="179">
        <f t="shared" si="1"/>
        <v>0</v>
      </c>
      <c r="E52" s="179">
        <f t="shared" si="1"/>
        <v>0</v>
      </c>
      <c r="F52" s="179">
        <f t="shared" si="1"/>
        <v>0</v>
      </c>
      <c r="G52" s="179">
        <f t="shared" si="1"/>
        <v>0</v>
      </c>
      <c r="H52" s="179">
        <f t="shared" si="1"/>
        <v>0</v>
      </c>
      <c r="I52" s="179">
        <f t="shared" si="1"/>
        <v>0</v>
      </c>
      <c r="J52" s="179">
        <f t="shared" si="1"/>
        <v>0</v>
      </c>
      <c r="K52" s="179">
        <f t="shared" si="1"/>
        <v>0</v>
      </c>
      <c r="L52" s="179">
        <f t="shared" si="1"/>
        <v>0</v>
      </c>
      <c r="M52" s="179">
        <f t="shared" si="1"/>
        <v>0</v>
      </c>
      <c r="N52" s="179">
        <f t="shared" si="1"/>
        <v>0</v>
      </c>
      <c r="O52" s="179">
        <f t="shared" si="1"/>
        <v>0</v>
      </c>
      <c r="P52" s="179">
        <f t="shared" si="1"/>
        <v>0</v>
      </c>
      <c r="Q52" s="179">
        <f t="shared" si="1"/>
        <v>0</v>
      </c>
      <c r="R52" s="179">
        <f t="shared" si="1"/>
        <v>0</v>
      </c>
      <c r="S52" s="179">
        <f t="shared" si="1"/>
        <v>0</v>
      </c>
      <c r="T52" s="179">
        <f t="shared" si="1"/>
        <v>0</v>
      </c>
      <c r="U52" s="179">
        <f t="shared" si="1"/>
        <v>0</v>
      </c>
      <c r="V52" s="179">
        <f t="shared" si="1"/>
        <v>14308</v>
      </c>
      <c r="W52" s="179">
        <f t="shared" si="1"/>
        <v>0</v>
      </c>
      <c r="X52" s="179">
        <f t="shared" si="1"/>
        <v>26310</v>
      </c>
      <c r="Y52" s="179">
        <f t="shared" si="1"/>
        <v>0</v>
      </c>
      <c r="Z52" s="179">
        <f t="shared" si="1"/>
        <v>0</v>
      </c>
      <c r="AA52" s="3"/>
      <c r="AB52" s="3"/>
    </row>
    <row r="53" spans="1:28" x14ac:dyDescent="0.2">
      <c r="A53" s="20"/>
      <c r="B53" s="8"/>
      <c r="C53" s="138" t="s">
        <v>9</v>
      </c>
      <c r="D53" s="139" t="s">
        <v>65</v>
      </c>
      <c r="E53" s="138" t="s">
        <v>9</v>
      </c>
      <c r="F53" s="139" t="s">
        <v>65</v>
      </c>
      <c r="G53" s="138" t="s">
        <v>9</v>
      </c>
      <c r="H53" s="139" t="s">
        <v>65</v>
      </c>
      <c r="I53" s="138" t="s">
        <v>9</v>
      </c>
      <c r="J53" s="139" t="s">
        <v>65</v>
      </c>
      <c r="K53" s="138" t="s">
        <v>9</v>
      </c>
      <c r="L53" s="139" t="s">
        <v>65</v>
      </c>
      <c r="M53" s="138" t="s">
        <v>9</v>
      </c>
      <c r="N53" s="139" t="s">
        <v>65</v>
      </c>
      <c r="O53" s="138" t="s">
        <v>9</v>
      </c>
      <c r="P53" s="139" t="s">
        <v>65</v>
      </c>
      <c r="Q53" s="138" t="s">
        <v>9</v>
      </c>
      <c r="R53" s="139" t="s">
        <v>65</v>
      </c>
      <c r="S53" s="138" t="s">
        <v>9</v>
      </c>
      <c r="T53" s="139" t="s">
        <v>65</v>
      </c>
      <c r="U53" s="138" t="s">
        <v>9</v>
      </c>
      <c r="V53" s="139" t="s">
        <v>65</v>
      </c>
      <c r="W53" s="138" t="s">
        <v>9</v>
      </c>
      <c r="X53" s="139" t="s">
        <v>65</v>
      </c>
      <c r="Y53" s="138" t="s">
        <v>9</v>
      </c>
      <c r="Z53" s="140" t="s">
        <v>65</v>
      </c>
      <c r="AA53" s="3"/>
      <c r="AB53" s="3"/>
    </row>
    <row r="54" spans="1:28" x14ac:dyDescent="0.2">
      <c r="A54" s="20"/>
      <c r="B54" s="8" t="s">
        <v>277</v>
      </c>
      <c r="C54" s="189" t="s">
        <v>3</v>
      </c>
      <c r="D54" s="190"/>
      <c r="E54" s="189" t="s">
        <v>12</v>
      </c>
      <c r="F54" s="190"/>
      <c r="G54" s="189" t="s">
        <v>14</v>
      </c>
      <c r="H54" s="190"/>
      <c r="I54" s="189" t="s">
        <v>16</v>
      </c>
      <c r="J54" s="190"/>
      <c r="K54" s="189" t="s">
        <v>17</v>
      </c>
      <c r="L54" s="190"/>
      <c r="M54" s="189" t="s">
        <v>19</v>
      </c>
      <c r="N54" s="190"/>
      <c r="O54" s="189" t="s">
        <v>21</v>
      </c>
      <c r="P54" s="190"/>
      <c r="Q54" s="189" t="s">
        <v>23</v>
      </c>
      <c r="R54" s="190"/>
      <c r="S54" s="189" t="s">
        <v>26</v>
      </c>
      <c r="T54" s="190"/>
      <c r="U54" s="189" t="s">
        <v>28</v>
      </c>
      <c r="V54" s="190"/>
      <c r="W54" s="189" t="s">
        <v>30</v>
      </c>
      <c r="X54" s="190"/>
      <c r="Y54" s="189" t="s">
        <v>31</v>
      </c>
      <c r="Z54" s="186"/>
      <c r="AA54" s="3"/>
      <c r="AB54" s="3"/>
    </row>
    <row r="55" spans="1:28" x14ac:dyDescent="0.2">
      <c r="A55" s="4"/>
      <c r="B55" s="93" t="s">
        <v>106</v>
      </c>
      <c r="C55" s="141"/>
      <c r="D55" s="142">
        <f>Janúar!L24</f>
        <v>0</v>
      </c>
      <c r="E55" s="141"/>
      <c r="F55" s="142">
        <f>Febrúar!L24</f>
        <v>0</v>
      </c>
      <c r="G55" s="141"/>
      <c r="H55" s="142">
        <f>Mars!L24</f>
        <v>0</v>
      </c>
      <c r="I55" s="141"/>
      <c r="J55" s="142">
        <f>Apríl!L24</f>
        <v>0</v>
      </c>
      <c r="K55" s="141"/>
      <c r="L55" s="142">
        <f>Maí!L24</f>
        <v>0</v>
      </c>
      <c r="M55" s="141"/>
      <c r="N55" s="142">
        <f>Júní!L24</f>
        <v>0</v>
      </c>
      <c r="O55" s="141"/>
      <c r="P55" s="142">
        <f>Júlí!L24</f>
        <v>0</v>
      </c>
      <c r="Q55" s="141"/>
      <c r="R55" s="142">
        <f>Ágúst!L24</f>
        <v>0</v>
      </c>
      <c r="S55" s="141"/>
      <c r="T55" s="142">
        <f>September!L24</f>
        <v>0</v>
      </c>
      <c r="U55" s="141"/>
      <c r="V55" s="142">
        <f>Október!K24</f>
        <v>0</v>
      </c>
      <c r="W55" s="141"/>
      <c r="X55" s="142">
        <f>Nóvember!L24</f>
        <v>0</v>
      </c>
      <c r="Y55" s="141"/>
      <c r="Z55" s="147">
        <f>Desember!L24</f>
        <v>0</v>
      </c>
      <c r="AA55" s="3"/>
      <c r="AB55" s="3"/>
    </row>
    <row r="56" spans="1:28" x14ac:dyDescent="0.2">
      <c r="A56" s="4"/>
      <c r="B56" s="93" t="s">
        <v>118</v>
      </c>
      <c r="C56" s="141"/>
      <c r="D56" s="142">
        <f>Janúar!L25</f>
        <v>0</v>
      </c>
      <c r="E56" s="141"/>
      <c r="F56" s="142">
        <f>Febrúar!L25</f>
        <v>0</v>
      </c>
      <c r="G56" s="141"/>
      <c r="H56" s="142">
        <f>Mars!L25</f>
        <v>0</v>
      </c>
      <c r="I56" s="141"/>
      <c r="J56" s="142">
        <f>Apríl!L25</f>
        <v>0</v>
      </c>
      <c r="K56" s="141"/>
      <c r="L56" s="142">
        <f>Maí!L25</f>
        <v>0</v>
      </c>
      <c r="M56" s="141"/>
      <c r="N56" s="142">
        <f>Júní!L25</f>
        <v>0</v>
      </c>
      <c r="O56" s="141"/>
      <c r="P56" s="142">
        <f>Júlí!L25</f>
        <v>0</v>
      </c>
      <c r="Q56" s="141"/>
      <c r="R56" s="142">
        <f>Ágúst!L25</f>
        <v>0</v>
      </c>
      <c r="S56" s="141"/>
      <c r="T56" s="142">
        <f>September!L25</f>
        <v>0</v>
      </c>
      <c r="U56" s="141"/>
      <c r="V56" s="142">
        <f>Október!K25</f>
        <v>0</v>
      </c>
      <c r="W56" s="141"/>
      <c r="X56" s="142">
        <f>Nóvember!L25</f>
        <v>0</v>
      </c>
      <c r="Y56" s="141"/>
      <c r="Z56" s="147">
        <f>Desember!L25</f>
        <v>0</v>
      </c>
      <c r="AA56" s="3"/>
      <c r="AB56" s="3"/>
    </row>
    <row r="57" spans="1:28" x14ac:dyDescent="0.2">
      <c r="A57" s="4"/>
      <c r="B57" s="93" t="s">
        <v>128</v>
      </c>
      <c r="C57" s="141"/>
      <c r="D57" s="142">
        <f>Janúar!L26</f>
        <v>0</v>
      </c>
      <c r="E57" s="141"/>
      <c r="F57" s="142">
        <f>Febrúar!L26</f>
        <v>0</v>
      </c>
      <c r="G57" s="141"/>
      <c r="H57" s="142">
        <f>Mars!L26</f>
        <v>0</v>
      </c>
      <c r="I57" s="141"/>
      <c r="J57" s="142">
        <f>Apríl!L26</f>
        <v>0</v>
      </c>
      <c r="K57" s="141"/>
      <c r="L57" s="142">
        <f>Maí!L26</f>
        <v>0</v>
      </c>
      <c r="M57" s="141"/>
      <c r="N57" s="142">
        <f>Júní!L26</f>
        <v>0</v>
      </c>
      <c r="O57" s="141"/>
      <c r="P57" s="142">
        <f>Júlí!L26</f>
        <v>0</v>
      </c>
      <c r="Q57" s="141"/>
      <c r="R57" s="142">
        <f>Ágúst!L26</f>
        <v>0</v>
      </c>
      <c r="S57" s="141"/>
      <c r="T57" s="142">
        <f>September!L26</f>
        <v>0</v>
      </c>
      <c r="U57" s="141"/>
      <c r="V57" s="142">
        <f>Október!K26</f>
        <v>0</v>
      </c>
      <c r="W57" s="141"/>
      <c r="X57" s="142">
        <f>Nóvember!L26</f>
        <v>0</v>
      </c>
      <c r="Y57" s="141"/>
      <c r="Z57" s="147">
        <f>Desember!L26</f>
        <v>0</v>
      </c>
      <c r="AA57" s="3"/>
      <c r="AB57" s="3"/>
    </row>
    <row r="58" spans="1:28" x14ac:dyDescent="0.2">
      <c r="A58" s="4"/>
      <c r="B58" s="93" t="s">
        <v>152</v>
      </c>
      <c r="C58" s="141"/>
      <c r="D58" s="142">
        <f>Janúar!L27</f>
        <v>0</v>
      </c>
      <c r="E58" s="141"/>
      <c r="F58" s="142">
        <f>Febrúar!L27</f>
        <v>0</v>
      </c>
      <c r="G58" s="141"/>
      <c r="H58" s="142">
        <f>Mars!L27</f>
        <v>0</v>
      </c>
      <c r="I58" s="141"/>
      <c r="J58" s="142">
        <f>Apríl!L27</f>
        <v>0</v>
      </c>
      <c r="K58" s="141"/>
      <c r="L58" s="142">
        <f>Maí!L27</f>
        <v>0</v>
      </c>
      <c r="M58" s="141"/>
      <c r="N58" s="142">
        <f>Júní!L27</f>
        <v>0</v>
      </c>
      <c r="O58" s="141"/>
      <c r="P58" s="142">
        <f>Júlí!L27</f>
        <v>0</v>
      </c>
      <c r="Q58" s="141"/>
      <c r="R58" s="142">
        <f>Ágúst!L27</f>
        <v>0</v>
      </c>
      <c r="S58" s="141"/>
      <c r="T58" s="142">
        <f>September!L27</f>
        <v>0</v>
      </c>
      <c r="U58" s="141"/>
      <c r="V58" s="142">
        <f>Október!K27</f>
        <v>0</v>
      </c>
      <c r="W58" s="141"/>
      <c r="X58" s="142">
        <f>Nóvember!L27</f>
        <v>0</v>
      </c>
      <c r="Y58" s="141"/>
      <c r="Z58" s="147">
        <f>Desember!L27</f>
        <v>0</v>
      </c>
      <c r="AA58" s="3"/>
      <c r="AB58" s="3"/>
    </row>
    <row r="59" spans="1:28" x14ac:dyDescent="0.2">
      <c r="A59" s="4"/>
      <c r="B59" s="93" t="s">
        <v>163</v>
      </c>
      <c r="C59" s="141"/>
      <c r="D59" s="142">
        <f>Janúar!L28</f>
        <v>0</v>
      </c>
      <c r="E59" s="141"/>
      <c r="F59" s="142">
        <f>Febrúar!L28</f>
        <v>0</v>
      </c>
      <c r="G59" s="141"/>
      <c r="H59" s="142">
        <f>Mars!L28</f>
        <v>0</v>
      </c>
      <c r="I59" s="141"/>
      <c r="J59" s="142">
        <f>Apríl!L28</f>
        <v>0</v>
      </c>
      <c r="K59" s="141"/>
      <c r="L59" s="142">
        <f>Maí!L28</f>
        <v>0</v>
      </c>
      <c r="M59" s="141"/>
      <c r="N59" s="142">
        <f>Júní!L28</f>
        <v>0</v>
      </c>
      <c r="O59" s="141"/>
      <c r="P59" s="142">
        <f>Júlí!L28</f>
        <v>0</v>
      </c>
      <c r="Q59" s="141"/>
      <c r="R59" s="142">
        <f>Ágúst!L28</f>
        <v>0</v>
      </c>
      <c r="S59" s="141"/>
      <c r="T59" s="142">
        <f>September!L28</f>
        <v>0</v>
      </c>
      <c r="U59" s="141"/>
      <c r="V59" s="142">
        <f>Október!K28</f>
        <v>0</v>
      </c>
      <c r="W59" s="141"/>
      <c r="X59" s="142">
        <f>Nóvember!L28</f>
        <v>0</v>
      </c>
      <c r="Y59" s="141"/>
      <c r="Z59" s="147">
        <f>Desember!L28</f>
        <v>0</v>
      </c>
      <c r="AA59" s="3"/>
      <c r="AB59" s="3"/>
    </row>
    <row r="60" spans="1:28" x14ac:dyDescent="0.2">
      <c r="A60" s="4"/>
      <c r="B60" s="93" t="s">
        <v>174</v>
      </c>
      <c r="C60" s="141"/>
      <c r="D60" s="142">
        <f>Janúar!L29</f>
        <v>0</v>
      </c>
      <c r="E60" s="141"/>
      <c r="F60" s="142">
        <f>Febrúar!L29</f>
        <v>0</v>
      </c>
      <c r="G60" s="141"/>
      <c r="H60" s="142">
        <f>Mars!L29</f>
        <v>0</v>
      </c>
      <c r="I60" s="141"/>
      <c r="J60" s="142">
        <f>Apríl!L29</f>
        <v>0</v>
      </c>
      <c r="K60" s="141"/>
      <c r="L60" s="142">
        <f>Maí!L29</f>
        <v>0</v>
      </c>
      <c r="M60" s="141"/>
      <c r="N60" s="142">
        <f>Júní!L29</f>
        <v>0</v>
      </c>
      <c r="O60" s="141"/>
      <c r="P60" s="142">
        <f>Júlí!L29</f>
        <v>0</v>
      </c>
      <c r="Q60" s="141"/>
      <c r="R60" s="142">
        <f>Ágúst!L29</f>
        <v>0</v>
      </c>
      <c r="S60" s="141"/>
      <c r="T60" s="142">
        <f>September!L29</f>
        <v>0</v>
      </c>
      <c r="U60" s="141"/>
      <c r="V60" s="142">
        <f>Október!K29</f>
        <v>0</v>
      </c>
      <c r="W60" s="141"/>
      <c r="X60" s="142">
        <f>Nóvember!L29</f>
        <v>0</v>
      </c>
      <c r="Y60" s="141"/>
      <c r="Z60" s="147">
        <f>Desember!L29</f>
        <v>0</v>
      </c>
      <c r="AA60" s="3"/>
      <c r="AB60" s="3"/>
    </row>
    <row r="61" spans="1:28" x14ac:dyDescent="0.2">
      <c r="A61" s="4"/>
      <c r="B61" s="93" t="s">
        <v>184</v>
      </c>
      <c r="C61" s="141"/>
      <c r="D61" s="142">
        <f>Janúar!L30</f>
        <v>0</v>
      </c>
      <c r="E61" s="141"/>
      <c r="F61" s="142">
        <f>Febrúar!L30</f>
        <v>0</v>
      </c>
      <c r="G61" s="141"/>
      <c r="H61" s="142">
        <f>Mars!L30</f>
        <v>0</v>
      </c>
      <c r="I61" s="141"/>
      <c r="J61" s="142">
        <f>Apríl!L30</f>
        <v>0</v>
      </c>
      <c r="K61" s="141"/>
      <c r="L61" s="142">
        <f>Maí!L30</f>
        <v>0</v>
      </c>
      <c r="M61" s="141"/>
      <c r="N61" s="142">
        <f>Júní!L30</f>
        <v>0</v>
      </c>
      <c r="O61" s="141"/>
      <c r="P61" s="142">
        <f>Júlí!L30</f>
        <v>0</v>
      </c>
      <c r="Q61" s="141"/>
      <c r="R61" s="142">
        <f>Ágúst!L30</f>
        <v>0</v>
      </c>
      <c r="S61" s="141"/>
      <c r="T61" s="142">
        <f>September!L30</f>
        <v>0</v>
      </c>
      <c r="U61" s="141"/>
      <c r="V61" s="142">
        <f>Október!K30</f>
        <v>0</v>
      </c>
      <c r="W61" s="141"/>
      <c r="X61" s="142">
        <f>Nóvember!L30</f>
        <v>0</v>
      </c>
      <c r="Y61" s="141"/>
      <c r="Z61" s="147">
        <f>Desember!L30</f>
        <v>0</v>
      </c>
      <c r="AA61" s="3"/>
      <c r="AB61" s="3"/>
    </row>
    <row r="62" spans="1:28" x14ac:dyDescent="0.2">
      <c r="A62" s="4"/>
      <c r="B62" s="93" t="s">
        <v>194</v>
      </c>
      <c r="C62" s="141"/>
      <c r="D62" s="142">
        <f>Janúar!L31</f>
        <v>0</v>
      </c>
      <c r="E62" s="141"/>
      <c r="F62" s="142">
        <f>Febrúar!L31</f>
        <v>0</v>
      </c>
      <c r="G62" s="141"/>
      <c r="H62" s="142">
        <f>Mars!L31</f>
        <v>0</v>
      </c>
      <c r="I62" s="141"/>
      <c r="J62" s="142">
        <f>Apríl!L31</f>
        <v>0</v>
      </c>
      <c r="K62" s="141"/>
      <c r="L62" s="142">
        <f>Maí!L31</f>
        <v>0</v>
      </c>
      <c r="M62" s="141"/>
      <c r="N62" s="142">
        <f>Júní!L31</f>
        <v>0</v>
      </c>
      <c r="O62" s="141"/>
      <c r="P62" s="142">
        <f>Júlí!L31</f>
        <v>0</v>
      </c>
      <c r="Q62" s="141"/>
      <c r="R62" s="142">
        <f>Ágúst!L31</f>
        <v>0</v>
      </c>
      <c r="S62" s="141"/>
      <c r="T62" s="142">
        <f>September!L31</f>
        <v>0</v>
      </c>
      <c r="U62" s="141"/>
      <c r="V62" s="142">
        <f>Október!K31</f>
        <v>0</v>
      </c>
      <c r="W62" s="141"/>
      <c r="X62" s="142">
        <f>Nóvember!L31</f>
        <v>0</v>
      </c>
      <c r="Y62" s="141"/>
      <c r="Z62" s="147">
        <f>Desember!L31</f>
        <v>0</v>
      </c>
      <c r="AA62" s="3"/>
      <c r="AB62" s="3"/>
    </row>
    <row r="63" spans="1:28" x14ac:dyDescent="0.2">
      <c r="A63" s="4"/>
      <c r="B63" s="129" t="s">
        <v>204</v>
      </c>
      <c r="C63" s="141"/>
      <c r="D63" s="142">
        <f>Janúar!L32</f>
        <v>0</v>
      </c>
      <c r="E63" s="141"/>
      <c r="F63" s="142">
        <f>Febrúar!L32</f>
        <v>0</v>
      </c>
      <c r="G63" s="141"/>
      <c r="H63" s="142">
        <f>Mars!L32</f>
        <v>0</v>
      </c>
      <c r="I63" s="141"/>
      <c r="J63" s="142">
        <f>Apríl!L32</f>
        <v>0</v>
      </c>
      <c r="K63" s="141"/>
      <c r="L63" s="142">
        <f>Maí!L32</f>
        <v>0</v>
      </c>
      <c r="M63" s="141"/>
      <c r="N63" s="142">
        <f>Júní!L32</f>
        <v>0</v>
      </c>
      <c r="O63" s="141"/>
      <c r="P63" s="142">
        <f>Júlí!L32</f>
        <v>0</v>
      </c>
      <c r="Q63" s="141"/>
      <c r="R63" s="142">
        <f>Ágúst!L32</f>
        <v>0</v>
      </c>
      <c r="S63" s="141"/>
      <c r="T63" s="142">
        <f>September!L32</f>
        <v>0</v>
      </c>
      <c r="U63" s="141"/>
      <c r="V63" s="142">
        <f>Október!K32</f>
        <v>0</v>
      </c>
      <c r="W63" s="141"/>
      <c r="X63" s="142">
        <f>Nóvember!L32</f>
        <v>0</v>
      </c>
      <c r="Y63" s="141"/>
      <c r="Z63" s="147">
        <f>Desember!L32</f>
        <v>0</v>
      </c>
      <c r="AA63" s="3"/>
      <c r="AB63" s="3"/>
    </row>
    <row r="64" spans="1:28" x14ac:dyDescent="0.2">
      <c r="A64" s="4"/>
      <c r="B64" s="170" t="s">
        <v>251</v>
      </c>
      <c r="C64" s="179">
        <f t="shared" ref="C64:Z64" si="2">SUM(C55:C63)</f>
        <v>0</v>
      </c>
      <c r="D64" s="179">
        <f t="shared" si="2"/>
        <v>0</v>
      </c>
      <c r="E64" s="179">
        <f t="shared" si="2"/>
        <v>0</v>
      </c>
      <c r="F64" s="179">
        <f t="shared" si="2"/>
        <v>0</v>
      </c>
      <c r="G64" s="179">
        <f t="shared" si="2"/>
        <v>0</v>
      </c>
      <c r="H64" s="179">
        <f t="shared" si="2"/>
        <v>0</v>
      </c>
      <c r="I64" s="179">
        <f t="shared" si="2"/>
        <v>0</v>
      </c>
      <c r="J64" s="179">
        <f t="shared" si="2"/>
        <v>0</v>
      </c>
      <c r="K64" s="179">
        <f t="shared" si="2"/>
        <v>0</v>
      </c>
      <c r="L64" s="179">
        <f t="shared" si="2"/>
        <v>0</v>
      </c>
      <c r="M64" s="179">
        <f t="shared" si="2"/>
        <v>0</v>
      </c>
      <c r="N64" s="179">
        <f t="shared" si="2"/>
        <v>0</v>
      </c>
      <c r="O64" s="179">
        <f t="shared" si="2"/>
        <v>0</v>
      </c>
      <c r="P64" s="179">
        <f t="shared" si="2"/>
        <v>0</v>
      </c>
      <c r="Q64" s="179">
        <f t="shared" si="2"/>
        <v>0</v>
      </c>
      <c r="R64" s="179">
        <f t="shared" si="2"/>
        <v>0</v>
      </c>
      <c r="S64" s="179">
        <f t="shared" si="2"/>
        <v>0</v>
      </c>
      <c r="T64" s="179">
        <f t="shared" si="2"/>
        <v>0</v>
      </c>
      <c r="U64" s="179">
        <f t="shared" si="2"/>
        <v>0</v>
      </c>
      <c r="V64" s="179">
        <f t="shared" si="2"/>
        <v>0</v>
      </c>
      <c r="W64" s="179">
        <f t="shared" si="2"/>
        <v>0</v>
      </c>
      <c r="X64" s="179">
        <f t="shared" si="2"/>
        <v>0</v>
      </c>
      <c r="Y64" s="179">
        <f t="shared" si="2"/>
        <v>0</v>
      </c>
      <c r="Z64" s="179">
        <f t="shared" si="2"/>
        <v>0</v>
      </c>
      <c r="AA64" s="3"/>
      <c r="AB64" s="3"/>
    </row>
    <row r="65" spans="1:28" x14ac:dyDescent="0.2">
      <c r="A65" s="4"/>
      <c r="B65" s="8"/>
      <c r="C65" s="138" t="s">
        <v>9</v>
      </c>
      <c r="D65" s="139" t="s">
        <v>65</v>
      </c>
      <c r="E65" s="138" t="s">
        <v>9</v>
      </c>
      <c r="F65" s="139" t="s">
        <v>65</v>
      </c>
      <c r="G65" s="138" t="s">
        <v>9</v>
      </c>
      <c r="H65" s="139" t="s">
        <v>65</v>
      </c>
      <c r="I65" s="138" t="s">
        <v>9</v>
      </c>
      <c r="J65" s="139" t="s">
        <v>65</v>
      </c>
      <c r="K65" s="138" t="s">
        <v>9</v>
      </c>
      <c r="L65" s="139" t="s">
        <v>65</v>
      </c>
      <c r="M65" s="138" t="s">
        <v>9</v>
      </c>
      <c r="N65" s="139" t="s">
        <v>65</v>
      </c>
      <c r="O65" s="138" t="s">
        <v>9</v>
      </c>
      <c r="P65" s="139" t="s">
        <v>65</v>
      </c>
      <c r="Q65" s="138" t="s">
        <v>9</v>
      </c>
      <c r="R65" s="139" t="s">
        <v>65</v>
      </c>
      <c r="S65" s="138" t="s">
        <v>9</v>
      </c>
      <c r="T65" s="139" t="s">
        <v>65</v>
      </c>
      <c r="U65" s="138" t="s">
        <v>9</v>
      </c>
      <c r="V65" s="139" t="s">
        <v>65</v>
      </c>
      <c r="W65" s="138" t="s">
        <v>9</v>
      </c>
      <c r="X65" s="139" t="s">
        <v>65</v>
      </c>
      <c r="Y65" s="138" t="s">
        <v>9</v>
      </c>
      <c r="Z65" s="140" t="s">
        <v>65</v>
      </c>
      <c r="AA65" s="3"/>
      <c r="AB65" s="3"/>
    </row>
    <row r="66" spans="1:28" x14ac:dyDescent="0.2">
      <c r="A66" s="4"/>
      <c r="B66" s="8" t="s">
        <v>56</v>
      </c>
      <c r="C66" s="189" t="s">
        <v>3</v>
      </c>
      <c r="D66" s="190"/>
      <c r="E66" s="189" t="s">
        <v>12</v>
      </c>
      <c r="F66" s="190"/>
      <c r="G66" s="189" t="s">
        <v>14</v>
      </c>
      <c r="H66" s="190"/>
      <c r="I66" s="189" t="s">
        <v>16</v>
      </c>
      <c r="J66" s="190"/>
      <c r="K66" s="189" t="s">
        <v>17</v>
      </c>
      <c r="L66" s="190"/>
      <c r="M66" s="189" t="s">
        <v>19</v>
      </c>
      <c r="N66" s="190"/>
      <c r="O66" s="189" t="s">
        <v>21</v>
      </c>
      <c r="P66" s="190"/>
      <c r="Q66" s="189" t="s">
        <v>23</v>
      </c>
      <c r="R66" s="190"/>
      <c r="S66" s="189" t="s">
        <v>26</v>
      </c>
      <c r="T66" s="190"/>
      <c r="U66" s="189" t="s">
        <v>28</v>
      </c>
      <c r="V66" s="190"/>
      <c r="W66" s="189" t="s">
        <v>30</v>
      </c>
      <c r="X66" s="190"/>
      <c r="Y66" s="189" t="s">
        <v>31</v>
      </c>
      <c r="Z66" s="186"/>
      <c r="AA66" s="3"/>
      <c r="AB66" s="3"/>
    </row>
    <row r="67" spans="1:28" x14ac:dyDescent="0.2">
      <c r="A67" s="4"/>
      <c r="B67" s="93" t="s">
        <v>112</v>
      </c>
      <c r="C67" s="141"/>
      <c r="D67" s="142">
        <f>Janúar!N43</f>
        <v>0</v>
      </c>
      <c r="E67" s="141"/>
      <c r="F67" s="142">
        <f>Febrúar!N43</f>
        <v>0</v>
      </c>
      <c r="G67" s="141"/>
      <c r="H67" s="142">
        <f>Mars!N43</f>
        <v>0</v>
      </c>
      <c r="I67" s="141"/>
      <c r="J67" s="142">
        <f>Apríl!N43</f>
        <v>0</v>
      </c>
      <c r="K67" s="141"/>
      <c r="L67" s="142">
        <f>Maí!N43</f>
        <v>0</v>
      </c>
      <c r="M67" s="141"/>
      <c r="N67" s="142">
        <f>Júní!N43</f>
        <v>0</v>
      </c>
      <c r="O67" s="141"/>
      <c r="P67" s="142">
        <f>Júlí!N43</f>
        <v>0</v>
      </c>
      <c r="Q67" s="141"/>
      <c r="R67" s="142">
        <f>Ágúst!N43</f>
        <v>0</v>
      </c>
      <c r="S67" s="141"/>
      <c r="T67" s="142">
        <f>September!N43</f>
        <v>0</v>
      </c>
      <c r="U67" s="141"/>
      <c r="V67" s="142">
        <f>Október!M43</f>
        <v>0</v>
      </c>
      <c r="W67" s="141"/>
      <c r="X67" s="142">
        <f>Nóvember!N43</f>
        <v>0</v>
      </c>
      <c r="Y67" s="141"/>
      <c r="Z67" s="147">
        <f>Desember!N43</f>
        <v>0</v>
      </c>
      <c r="AA67" s="3"/>
      <c r="AB67" s="3"/>
    </row>
    <row r="68" spans="1:28" x14ac:dyDescent="0.2">
      <c r="A68" s="4"/>
      <c r="B68" s="93" t="s">
        <v>123</v>
      </c>
      <c r="C68" s="141"/>
      <c r="D68" s="142">
        <f>Janúar!N44</f>
        <v>0</v>
      </c>
      <c r="E68" s="141"/>
      <c r="F68" s="142">
        <f>Febrúar!N44</f>
        <v>0</v>
      </c>
      <c r="G68" s="141"/>
      <c r="H68" s="142">
        <f>Mars!N44</f>
        <v>0</v>
      </c>
      <c r="I68" s="141"/>
      <c r="J68" s="142">
        <f>Apríl!N44</f>
        <v>0</v>
      </c>
      <c r="K68" s="141"/>
      <c r="L68" s="142">
        <f>Maí!N44</f>
        <v>0</v>
      </c>
      <c r="M68" s="141"/>
      <c r="N68" s="142">
        <f>Júní!N44</f>
        <v>0</v>
      </c>
      <c r="O68" s="141"/>
      <c r="P68" s="142">
        <f>Júlí!N44</f>
        <v>0</v>
      </c>
      <c r="Q68" s="141"/>
      <c r="R68" s="142">
        <f>Ágúst!N44</f>
        <v>0</v>
      </c>
      <c r="S68" s="141"/>
      <c r="T68" s="142">
        <f>September!N44</f>
        <v>0</v>
      </c>
      <c r="U68" s="141"/>
      <c r="V68" s="142">
        <f>Október!M44</f>
        <v>16980</v>
      </c>
      <c r="W68" s="141"/>
      <c r="X68" s="142">
        <f>Nóvember!N44</f>
        <v>0</v>
      </c>
      <c r="Y68" s="141"/>
      <c r="Z68" s="147">
        <f>Desember!N44</f>
        <v>0</v>
      </c>
      <c r="AA68" s="3"/>
      <c r="AB68" s="3"/>
    </row>
    <row r="69" spans="1:28" x14ac:dyDescent="0.2">
      <c r="A69" s="4"/>
      <c r="B69" s="93" t="s">
        <v>145</v>
      </c>
      <c r="C69" s="141"/>
      <c r="D69" s="142">
        <f>Janúar!N45</f>
        <v>0</v>
      </c>
      <c r="E69" s="141"/>
      <c r="F69" s="142">
        <f>Febrúar!N45</f>
        <v>0</v>
      </c>
      <c r="G69" s="141"/>
      <c r="H69" s="142">
        <f>Mars!N45</f>
        <v>0</v>
      </c>
      <c r="I69" s="141"/>
      <c r="J69" s="142">
        <f>Apríl!N45</f>
        <v>0</v>
      </c>
      <c r="K69" s="141"/>
      <c r="L69" s="142">
        <f>Maí!N45</f>
        <v>0</v>
      </c>
      <c r="M69" s="141"/>
      <c r="N69" s="142">
        <f>Júní!N45</f>
        <v>0</v>
      </c>
      <c r="O69" s="141"/>
      <c r="P69" s="142">
        <f>Júlí!N45</f>
        <v>0</v>
      </c>
      <c r="Q69" s="141"/>
      <c r="R69" s="142">
        <f>Ágúst!N45</f>
        <v>0</v>
      </c>
      <c r="S69" s="141"/>
      <c r="T69" s="142">
        <f>September!N45</f>
        <v>0</v>
      </c>
      <c r="U69" s="141"/>
      <c r="V69" s="142">
        <f>Október!M45</f>
        <v>0</v>
      </c>
      <c r="W69" s="141"/>
      <c r="X69" s="142">
        <f>Nóvember!N45</f>
        <v>0</v>
      </c>
      <c r="Y69" s="141"/>
      <c r="Z69" s="147">
        <f>Desember!N45</f>
        <v>0</v>
      </c>
      <c r="AA69" s="3"/>
      <c r="AB69" s="3"/>
    </row>
    <row r="70" spans="1:28" x14ac:dyDescent="0.2">
      <c r="A70" s="4"/>
      <c r="B70" s="93" t="s">
        <v>157</v>
      </c>
      <c r="C70" s="141"/>
      <c r="D70" s="142">
        <f>Janúar!N46</f>
        <v>0</v>
      </c>
      <c r="E70" s="141"/>
      <c r="F70" s="142">
        <f>Febrúar!N46</f>
        <v>0</v>
      </c>
      <c r="G70" s="141"/>
      <c r="H70" s="142">
        <f>Mars!N46</f>
        <v>0</v>
      </c>
      <c r="I70" s="141"/>
      <c r="J70" s="142">
        <f>Apríl!N46</f>
        <v>0</v>
      </c>
      <c r="K70" s="141"/>
      <c r="L70" s="142">
        <f>Maí!N46</f>
        <v>0</v>
      </c>
      <c r="M70" s="141"/>
      <c r="N70" s="142">
        <f>Júní!N46</f>
        <v>0</v>
      </c>
      <c r="O70" s="141"/>
      <c r="P70" s="142">
        <f>Júlí!N46</f>
        <v>0</v>
      </c>
      <c r="Q70" s="141"/>
      <c r="R70" s="142">
        <f>Ágúst!N46</f>
        <v>0</v>
      </c>
      <c r="S70" s="141"/>
      <c r="T70" s="142">
        <f>September!N46</f>
        <v>0</v>
      </c>
      <c r="U70" s="141"/>
      <c r="V70" s="142">
        <f>Október!M46</f>
        <v>0</v>
      </c>
      <c r="W70" s="141"/>
      <c r="X70" s="142">
        <f>Nóvember!N46</f>
        <v>5677</v>
      </c>
      <c r="Y70" s="141"/>
      <c r="Z70" s="147">
        <f>Desember!N46</f>
        <v>10677</v>
      </c>
      <c r="AA70" s="3"/>
      <c r="AB70" s="3"/>
    </row>
    <row r="71" spans="1:28" x14ac:dyDescent="0.2">
      <c r="A71" s="4"/>
      <c r="B71" s="93" t="s">
        <v>168</v>
      </c>
      <c r="C71" s="141"/>
      <c r="D71" s="142">
        <f>Janúar!N47</f>
        <v>0</v>
      </c>
      <c r="E71" s="141"/>
      <c r="F71" s="142">
        <f>Febrúar!N47</f>
        <v>0</v>
      </c>
      <c r="G71" s="141"/>
      <c r="H71" s="142">
        <f>Mars!N47</f>
        <v>0</v>
      </c>
      <c r="I71" s="141"/>
      <c r="J71" s="142">
        <f>Apríl!N47</f>
        <v>0</v>
      </c>
      <c r="K71" s="141"/>
      <c r="L71" s="142">
        <f>Maí!N47</f>
        <v>0</v>
      </c>
      <c r="M71" s="141"/>
      <c r="N71" s="142">
        <f>Júní!N47</f>
        <v>0</v>
      </c>
      <c r="O71" s="141"/>
      <c r="P71" s="142">
        <f>Júlí!N47</f>
        <v>0</v>
      </c>
      <c r="Q71" s="141"/>
      <c r="R71" s="142">
        <f>Ágúst!N47</f>
        <v>0</v>
      </c>
      <c r="S71" s="141"/>
      <c r="T71" s="142">
        <f>September!N47</f>
        <v>0</v>
      </c>
      <c r="U71" s="141"/>
      <c r="V71" s="142">
        <f>Október!M47</f>
        <v>0</v>
      </c>
      <c r="W71" s="141"/>
      <c r="X71" s="142">
        <f>Nóvember!N47</f>
        <v>0</v>
      </c>
      <c r="Y71" s="141"/>
      <c r="Z71" s="147">
        <f>Desember!N47</f>
        <v>0</v>
      </c>
      <c r="AA71" s="3"/>
      <c r="AB71" s="3"/>
    </row>
    <row r="72" spans="1:28" x14ac:dyDescent="0.2">
      <c r="A72" s="4"/>
      <c r="B72" s="93" t="s">
        <v>178</v>
      </c>
      <c r="C72" s="141"/>
      <c r="D72" s="142">
        <f>Janúar!N48</f>
        <v>0</v>
      </c>
      <c r="E72" s="141"/>
      <c r="F72" s="142">
        <f>Febrúar!N48</f>
        <v>0</v>
      </c>
      <c r="G72" s="141"/>
      <c r="H72" s="142">
        <f>Mars!N48</f>
        <v>0</v>
      </c>
      <c r="I72" s="141"/>
      <c r="J72" s="142">
        <f>Apríl!N48</f>
        <v>0</v>
      </c>
      <c r="K72" s="141"/>
      <c r="L72" s="142">
        <f>Maí!N48</f>
        <v>0</v>
      </c>
      <c r="M72" s="141"/>
      <c r="N72" s="142">
        <f>Júní!N48</f>
        <v>0</v>
      </c>
      <c r="O72" s="141"/>
      <c r="P72" s="142">
        <f>Júlí!N48</f>
        <v>0</v>
      </c>
      <c r="Q72" s="141"/>
      <c r="R72" s="142">
        <f>Ágúst!N48</f>
        <v>0</v>
      </c>
      <c r="S72" s="141"/>
      <c r="T72" s="142">
        <f>September!N48</f>
        <v>0</v>
      </c>
      <c r="U72" s="141"/>
      <c r="V72" s="142">
        <f>Október!M48</f>
        <v>0</v>
      </c>
      <c r="W72" s="141"/>
      <c r="X72" s="142">
        <f>Nóvember!N48</f>
        <v>0</v>
      </c>
      <c r="Y72" s="141"/>
      <c r="Z72" s="147">
        <f>Desember!N48</f>
        <v>0</v>
      </c>
      <c r="AA72" s="3"/>
      <c r="AB72" s="3"/>
    </row>
    <row r="73" spans="1:28" x14ac:dyDescent="0.2">
      <c r="A73" s="4"/>
      <c r="B73" s="93" t="s">
        <v>188</v>
      </c>
      <c r="C73" s="141"/>
      <c r="D73" s="142">
        <f>Janúar!N49</f>
        <v>0</v>
      </c>
      <c r="E73" s="141"/>
      <c r="F73" s="142">
        <f>Febrúar!N49</f>
        <v>0</v>
      </c>
      <c r="G73" s="141"/>
      <c r="H73" s="142">
        <f>Mars!N49</f>
        <v>0</v>
      </c>
      <c r="I73" s="141"/>
      <c r="J73" s="142">
        <f>Apríl!N49</f>
        <v>0</v>
      </c>
      <c r="K73" s="141"/>
      <c r="L73" s="142">
        <f>Maí!N49</f>
        <v>0</v>
      </c>
      <c r="M73" s="141"/>
      <c r="N73" s="142">
        <f>Júní!N49</f>
        <v>0</v>
      </c>
      <c r="O73" s="141"/>
      <c r="P73" s="142">
        <f>Júlí!N49</f>
        <v>0</v>
      </c>
      <c r="Q73" s="141"/>
      <c r="R73" s="142">
        <f>Ágúst!N49</f>
        <v>0</v>
      </c>
      <c r="S73" s="141"/>
      <c r="T73" s="142">
        <f>September!N49</f>
        <v>0</v>
      </c>
      <c r="U73" s="141"/>
      <c r="V73" s="142">
        <f>Október!M49</f>
        <v>0</v>
      </c>
      <c r="W73" s="141"/>
      <c r="X73" s="142">
        <f>Nóvember!N49</f>
        <v>0</v>
      </c>
      <c r="Y73" s="141"/>
      <c r="Z73" s="147">
        <f>Desember!N49</f>
        <v>0</v>
      </c>
      <c r="AA73" s="3"/>
      <c r="AB73" s="3"/>
    </row>
    <row r="74" spans="1:28" x14ac:dyDescent="0.2">
      <c r="A74" s="4"/>
      <c r="B74" s="93" t="s">
        <v>198</v>
      </c>
      <c r="C74" s="141"/>
      <c r="D74" s="142">
        <f>Janúar!N50</f>
        <v>0</v>
      </c>
      <c r="E74" s="141"/>
      <c r="F74" s="142">
        <f>Febrúar!N50</f>
        <v>0</v>
      </c>
      <c r="G74" s="141"/>
      <c r="H74" s="142">
        <f>Mars!N50</f>
        <v>0</v>
      </c>
      <c r="I74" s="141"/>
      <c r="J74" s="142">
        <f>Apríl!N50</f>
        <v>0</v>
      </c>
      <c r="K74" s="141"/>
      <c r="L74" s="142">
        <f>Maí!N50</f>
        <v>0</v>
      </c>
      <c r="M74" s="141"/>
      <c r="N74" s="142">
        <f>Júní!N50</f>
        <v>0</v>
      </c>
      <c r="O74" s="141"/>
      <c r="P74" s="142">
        <f>Júlí!N50</f>
        <v>0</v>
      </c>
      <c r="Q74" s="141"/>
      <c r="R74" s="142">
        <f>Ágúst!N50</f>
        <v>0</v>
      </c>
      <c r="S74" s="141"/>
      <c r="T74" s="142">
        <f>September!N50</f>
        <v>0</v>
      </c>
      <c r="U74" s="141"/>
      <c r="V74" s="142">
        <f>Október!M50</f>
        <v>0</v>
      </c>
      <c r="W74" s="141"/>
      <c r="X74" s="142">
        <f>Nóvember!N50</f>
        <v>0</v>
      </c>
      <c r="Y74" s="141"/>
      <c r="Z74" s="147">
        <f>Desember!N50</f>
        <v>0</v>
      </c>
      <c r="AA74" s="3"/>
      <c r="AB74" s="3"/>
    </row>
    <row r="75" spans="1:28" x14ac:dyDescent="0.2">
      <c r="A75" s="4"/>
      <c r="B75" s="93" t="s">
        <v>208</v>
      </c>
      <c r="C75" s="141"/>
      <c r="D75" s="142">
        <f>Janúar!N51</f>
        <v>0</v>
      </c>
      <c r="E75" s="141"/>
      <c r="F75" s="142">
        <f>Febrúar!N51</f>
        <v>0</v>
      </c>
      <c r="G75" s="141"/>
      <c r="H75" s="142">
        <f>Mars!N51</f>
        <v>0</v>
      </c>
      <c r="I75" s="141"/>
      <c r="J75" s="142">
        <f>Apríl!N51</f>
        <v>0</v>
      </c>
      <c r="K75" s="141"/>
      <c r="L75" s="142">
        <f>Maí!N51</f>
        <v>0</v>
      </c>
      <c r="M75" s="141"/>
      <c r="N75" s="142">
        <f>Júní!N51</f>
        <v>0</v>
      </c>
      <c r="O75" s="141"/>
      <c r="P75" s="142">
        <f>Júlí!N51</f>
        <v>0</v>
      </c>
      <c r="Q75" s="141"/>
      <c r="R75" s="142">
        <f>Ágúst!N51</f>
        <v>0</v>
      </c>
      <c r="S75" s="141"/>
      <c r="T75" s="142">
        <f>September!N51</f>
        <v>0</v>
      </c>
      <c r="U75" s="141"/>
      <c r="V75" s="142">
        <f>Október!M51</f>
        <v>0</v>
      </c>
      <c r="W75" s="141"/>
      <c r="X75" s="142">
        <f>Nóvember!N51</f>
        <v>436</v>
      </c>
      <c r="Y75" s="141"/>
      <c r="Z75" s="147">
        <f>Desember!N51</f>
        <v>0</v>
      </c>
      <c r="AA75" s="3"/>
      <c r="AB75" s="3"/>
    </row>
    <row r="76" spans="1:28" x14ac:dyDescent="0.2">
      <c r="A76" s="4"/>
      <c r="B76" s="129" t="s">
        <v>216</v>
      </c>
      <c r="C76" s="141"/>
      <c r="D76" s="142">
        <f>Janúar!N52</f>
        <v>0</v>
      </c>
      <c r="E76" s="141"/>
      <c r="F76" s="142">
        <f>Febrúar!N52</f>
        <v>0</v>
      </c>
      <c r="G76" s="141"/>
      <c r="H76" s="142">
        <f>Mars!N52</f>
        <v>0</v>
      </c>
      <c r="I76" s="141"/>
      <c r="J76" s="142">
        <f>Apríl!N52</f>
        <v>0</v>
      </c>
      <c r="K76" s="141"/>
      <c r="L76" s="142">
        <f>Maí!N52</f>
        <v>0</v>
      </c>
      <c r="M76" s="141"/>
      <c r="N76" s="142">
        <f>Júní!N52</f>
        <v>0</v>
      </c>
      <c r="O76" s="141"/>
      <c r="P76" s="142">
        <f>Júlí!N52</f>
        <v>0</v>
      </c>
      <c r="Q76" s="141"/>
      <c r="R76" s="142">
        <f>Ágúst!N52</f>
        <v>0</v>
      </c>
      <c r="S76" s="141"/>
      <c r="T76" s="142">
        <f>September!N52</f>
        <v>0</v>
      </c>
      <c r="U76" s="141"/>
      <c r="V76" s="142">
        <f>Október!M52</f>
        <v>0</v>
      </c>
      <c r="W76" s="141"/>
      <c r="X76" s="142">
        <f>Nóvember!N52</f>
        <v>0</v>
      </c>
      <c r="Y76" s="141"/>
      <c r="Z76" s="147">
        <f>Desember!N52</f>
        <v>0</v>
      </c>
      <c r="AA76" s="3"/>
      <c r="AB76" s="3"/>
    </row>
    <row r="77" spans="1:28" x14ac:dyDescent="0.2">
      <c r="A77" s="4"/>
      <c r="B77" s="170" t="s">
        <v>251</v>
      </c>
      <c r="C77" s="179">
        <f t="shared" ref="C77:Z77" si="3">SUM(C67:C76)</f>
        <v>0</v>
      </c>
      <c r="D77" s="179">
        <f t="shared" si="3"/>
        <v>0</v>
      </c>
      <c r="E77" s="179">
        <f t="shared" si="3"/>
        <v>0</v>
      </c>
      <c r="F77" s="179">
        <f t="shared" si="3"/>
        <v>0</v>
      </c>
      <c r="G77" s="179">
        <f t="shared" si="3"/>
        <v>0</v>
      </c>
      <c r="H77" s="179">
        <f t="shared" si="3"/>
        <v>0</v>
      </c>
      <c r="I77" s="179">
        <f t="shared" si="3"/>
        <v>0</v>
      </c>
      <c r="J77" s="179">
        <f t="shared" si="3"/>
        <v>0</v>
      </c>
      <c r="K77" s="179">
        <f t="shared" si="3"/>
        <v>0</v>
      </c>
      <c r="L77" s="179">
        <f t="shared" si="3"/>
        <v>0</v>
      </c>
      <c r="M77" s="179">
        <f t="shared" si="3"/>
        <v>0</v>
      </c>
      <c r="N77" s="179">
        <f t="shared" si="3"/>
        <v>0</v>
      </c>
      <c r="O77" s="179">
        <f t="shared" si="3"/>
        <v>0</v>
      </c>
      <c r="P77" s="179">
        <f t="shared" si="3"/>
        <v>0</v>
      </c>
      <c r="Q77" s="179">
        <f t="shared" si="3"/>
        <v>0</v>
      </c>
      <c r="R77" s="179">
        <f t="shared" si="3"/>
        <v>0</v>
      </c>
      <c r="S77" s="179">
        <f t="shared" si="3"/>
        <v>0</v>
      </c>
      <c r="T77" s="179">
        <f t="shared" si="3"/>
        <v>0</v>
      </c>
      <c r="U77" s="179">
        <f t="shared" si="3"/>
        <v>0</v>
      </c>
      <c r="V77" s="179">
        <f t="shared" si="3"/>
        <v>16980</v>
      </c>
      <c r="W77" s="179">
        <f t="shared" si="3"/>
        <v>0</v>
      </c>
      <c r="X77" s="179">
        <f t="shared" si="3"/>
        <v>6113</v>
      </c>
      <c r="Y77" s="179">
        <f t="shared" si="3"/>
        <v>0</v>
      </c>
      <c r="Z77" s="179">
        <f t="shared" si="3"/>
        <v>10677</v>
      </c>
      <c r="AA77" s="3"/>
      <c r="AB77" s="3"/>
    </row>
    <row r="78" spans="1:28" x14ac:dyDescent="0.2">
      <c r="A78" s="4"/>
      <c r="B78" s="8"/>
      <c r="C78" s="138" t="s">
        <v>9</v>
      </c>
      <c r="D78" s="139" t="s">
        <v>65</v>
      </c>
      <c r="E78" s="138" t="s">
        <v>9</v>
      </c>
      <c r="F78" s="139" t="s">
        <v>65</v>
      </c>
      <c r="G78" s="138" t="s">
        <v>9</v>
      </c>
      <c r="H78" s="139" t="s">
        <v>65</v>
      </c>
      <c r="I78" s="138" t="s">
        <v>9</v>
      </c>
      <c r="J78" s="139" t="s">
        <v>65</v>
      </c>
      <c r="K78" s="138" t="s">
        <v>9</v>
      </c>
      <c r="L78" s="139" t="s">
        <v>65</v>
      </c>
      <c r="M78" s="138" t="s">
        <v>9</v>
      </c>
      <c r="N78" s="139" t="s">
        <v>65</v>
      </c>
      <c r="O78" s="138" t="s">
        <v>9</v>
      </c>
      <c r="P78" s="139" t="s">
        <v>65</v>
      </c>
      <c r="Q78" s="138" t="s">
        <v>9</v>
      </c>
      <c r="R78" s="139" t="s">
        <v>65</v>
      </c>
      <c r="S78" s="138" t="s">
        <v>9</v>
      </c>
      <c r="T78" s="139" t="s">
        <v>65</v>
      </c>
      <c r="U78" s="138" t="s">
        <v>9</v>
      </c>
      <c r="V78" s="139" t="s">
        <v>65</v>
      </c>
      <c r="W78" s="138" t="s">
        <v>9</v>
      </c>
      <c r="X78" s="139" t="s">
        <v>65</v>
      </c>
      <c r="Y78" s="138" t="s">
        <v>9</v>
      </c>
      <c r="Z78" s="140" t="s">
        <v>65</v>
      </c>
      <c r="AA78" s="3"/>
      <c r="AB78" s="3"/>
    </row>
    <row r="79" spans="1:28" x14ac:dyDescent="0.2">
      <c r="A79" s="4"/>
      <c r="B79" s="8" t="s">
        <v>52</v>
      </c>
      <c r="C79" s="189" t="s">
        <v>3</v>
      </c>
      <c r="D79" s="190"/>
      <c r="E79" s="189" t="s">
        <v>12</v>
      </c>
      <c r="F79" s="190"/>
      <c r="G79" s="189" t="s">
        <v>14</v>
      </c>
      <c r="H79" s="190"/>
      <c r="I79" s="189" t="s">
        <v>16</v>
      </c>
      <c r="J79" s="190"/>
      <c r="K79" s="189" t="s">
        <v>17</v>
      </c>
      <c r="L79" s="190"/>
      <c r="M79" s="189" t="s">
        <v>19</v>
      </c>
      <c r="N79" s="190"/>
      <c r="O79" s="189" t="s">
        <v>21</v>
      </c>
      <c r="P79" s="190"/>
      <c r="Q79" s="189" t="s">
        <v>23</v>
      </c>
      <c r="R79" s="190"/>
      <c r="S79" s="189" t="s">
        <v>26</v>
      </c>
      <c r="T79" s="190"/>
      <c r="U79" s="189" t="s">
        <v>28</v>
      </c>
      <c r="V79" s="190"/>
      <c r="W79" s="189" t="s">
        <v>30</v>
      </c>
      <c r="X79" s="190"/>
      <c r="Y79" s="189" t="s">
        <v>31</v>
      </c>
      <c r="Z79" s="186"/>
      <c r="AA79" s="3"/>
      <c r="AB79" s="3"/>
    </row>
    <row r="80" spans="1:28" x14ac:dyDescent="0.2">
      <c r="A80" s="4"/>
      <c r="B80" s="93" t="s">
        <v>107</v>
      </c>
      <c r="C80" s="141"/>
      <c r="D80" s="142">
        <f>Janúar!L36</f>
        <v>0</v>
      </c>
      <c r="E80" s="141"/>
      <c r="F80" s="142">
        <f>Febrúar!L36</f>
        <v>0</v>
      </c>
      <c r="G80" s="141"/>
      <c r="H80" s="142">
        <f>Mars!L36</f>
        <v>0</v>
      </c>
      <c r="I80" s="141"/>
      <c r="J80" s="142">
        <f>Apríl!L36</f>
        <v>0</v>
      </c>
      <c r="K80" s="141"/>
      <c r="L80" s="142">
        <f>Maí!L36</f>
        <v>0</v>
      </c>
      <c r="M80" s="141"/>
      <c r="N80" s="142">
        <f>Júní!L36</f>
        <v>0</v>
      </c>
      <c r="O80" s="141"/>
      <c r="P80" s="142">
        <f>Júlí!L36</f>
        <v>0</v>
      </c>
      <c r="Q80" s="141"/>
      <c r="R80" s="142">
        <f>Ágúst!L36</f>
        <v>0</v>
      </c>
      <c r="S80" s="141"/>
      <c r="T80" s="142">
        <f>September!L36</f>
        <v>0</v>
      </c>
      <c r="U80" s="141"/>
      <c r="V80" s="142">
        <f>Október!K36</f>
        <v>0</v>
      </c>
      <c r="W80" s="141"/>
      <c r="X80" s="142">
        <f>Nóvember!L36</f>
        <v>1900</v>
      </c>
      <c r="Y80" s="141"/>
      <c r="Z80" s="147">
        <f>Desember!L36</f>
        <v>0</v>
      </c>
      <c r="AA80" s="3"/>
      <c r="AB80" s="3"/>
    </row>
    <row r="81" spans="1:28" x14ac:dyDescent="0.2">
      <c r="A81" s="4"/>
      <c r="B81" s="93" t="s">
        <v>119</v>
      </c>
      <c r="C81" s="141"/>
      <c r="D81" s="142">
        <f>Janúar!L37</f>
        <v>0</v>
      </c>
      <c r="E81" s="141"/>
      <c r="F81" s="142">
        <f>Febrúar!L37</f>
        <v>0</v>
      </c>
      <c r="G81" s="141"/>
      <c r="H81" s="142">
        <f>Mars!L37</f>
        <v>0</v>
      </c>
      <c r="I81" s="141"/>
      <c r="J81" s="142">
        <f>Apríl!L37</f>
        <v>0</v>
      </c>
      <c r="K81" s="141"/>
      <c r="L81" s="142">
        <f>Maí!L37</f>
        <v>0</v>
      </c>
      <c r="M81" s="141"/>
      <c r="N81" s="142">
        <f>Júní!L37</f>
        <v>0</v>
      </c>
      <c r="O81" s="141"/>
      <c r="P81" s="142">
        <f>Júlí!L37</f>
        <v>0</v>
      </c>
      <c r="Q81" s="141"/>
      <c r="R81" s="142">
        <f>Ágúst!L37</f>
        <v>0</v>
      </c>
      <c r="S81" s="141"/>
      <c r="T81" s="142">
        <f>September!L37</f>
        <v>0</v>
      </c>
      <c r="U81" s="141"/>
      <c r="V81" s="142">
        <f>Október!K37</f>
        <v>0</v>
      </c>
      <c r="W81" s="141"/>
      <c r="X81" s="142">
        <f>Nóvember!L37</f>
        <v>0</v>
      </c>
      <c r="Y81" s="141"/>
      <c r="Z81" s="147">
        <f>Desember!L37</f>
        <v>0</v>
      </c>
      <c r="AA81" s="3"/>
      <c r="AB81" s="3"/>
    </row>
    <row r="82" spans="1:28" x14ac:dyDescent="0.2">
      <c r="A82" s="4"/>
      <c r="B82" s="93" t="s">
        <v>129</v>
      </c>
      <c r="C82" s="141"/>
      <c r="D82" s="142">
        <f>Janúar!L38</f>
        <v>0</v>
      </c>
      <c r="E82" s="141"/>
      <c r="F82" s="142">
        <f>Febrúar!L38</f>
        <v>0</v>
      </c>
      <c r="G82" s="141"/>
      <c r="H82" s="142">
        <f>Mars!L38</f>
        <v>0</v>
      </c>
      <c r="I82" s="141"/>
      <c r="J82" s="142">
        <f>Apríl!L38</f>
        <v>0</v>
      </c>
      <c r="K82" s="141"/>
      <c r="L82" s="142">
        <f>Maí!L38</f>
        <v>0</v>
      </c>
      <c r="M82" s="141"/>
      <c r="N82" s="142">
        <f>Júní!L38</f>
        <v>0</v>
      </c>
      <c r="O82" s="141"/>
      <c r="P82" s="142">
        <f>Júlí!L38</f>
        <v>0</v>
      </c>
      <c r="Q82" s="141"/>
      <c r="R82" s="142">
        <f>Ágúst!L38</f>
        <v>0</v>
      </c>
      <c r="S82" s="141"/>
      <c r="T82" s="142">
        <f>September!L38</f>
        <v>0</v>
      </c>
      <c r="U82" s="141"/>
      <c r="V82" s="142">
        <f>Október!K38</f>
        <v>0</v>
      </c>
      <c r="W82" s="141"/>
      <c r="X82" s="142">
        <f>Nóvember!L38</f>
        <v>0</v>
      </c>
      <c r="Y82" s="141"/>
      <c r="Z82" s="147">
        <f>Desember!L38</f>
        <v>10000</v>
      </c>
      <c r="AA82" s="3"/>
      <c r="AB82" s="3"/>
    </row>
    <row r="83" spans="1:28" x14ac:dyDescent="0.2">
      <c r="A83" s="4"/>
      <c r="B83" s="93" t="s">
        <v>153</v>
      </c>
      <c r="C83" s="141"/>
      <c r="D83" s="142">
        <f>Janúar!L39</f>
        <v>0</v>
      </c>
      <c r="E83" s="141"/>
      <c r="F83" s="142">
        <f>Febrúar!L39</f>
        <v>0</v>
      </c>
      <c r="G83" s="141"/>
      <c r="H83" s="142">
        <f>Mars!L39</f>
        <v>0</v>
      </c>
      <c r="I83" s="141"/>
      <c r="J83" s="142">
        <f>Apríl!L39</f>
        <v>0</v>
      </c>
      <c r="K83" s="141"/>
      <c r="L83" s="142">
        <f>Maí!L39</f>
        <v>0</v>
      </c>
      <c r="M83" s="141"/>
      <c r="N83" s="142">
        <f>Júní!L39</f>
        <v>0</v>
      </c>
      <c r="O83" s="141"/>
      <c r="P83" s="142">
        <f>Júlí!L39</f>
        <v>0</v>
      </c>
      <c r="Q83" s="141"/>
      <c r="R83" s="142">
        <f>Ágúst!L39</f>
        <v>0</v>
      </c>
      <c r="S83" s="141"/>
      <c r="T83" s="142">
        <f>September!L39</f>
        <v>0</v>
      </c>
      <c r="U83" s="141"/>
      <c r="V83" s="142">
        <f>Október!K39</f>
        <v>0</v>
      </c>
      <c r="W83" s="141"/>
      <c r="X83" s="142">
        <f>Nóvember!L39</f>
        <v>0</v>
      </c>
      <c r="Y83" s="141"/>
      <c r="Z83" s="147">
        <f>Desember!L39</f>
        <v>10510</v>
      </c>
      <c r="AA83" s="3"/>
      <c r="AB83" s="3"/>
    </row>
    <row r="84" spans="1:28" x14ac:dyDescent="0.2">
      <c r="A84" s="4"/>
      <c r="B84" s="93" t="s">
        <v>164</v>
      </c>
      <c r="C84" s="141"/>
      <c r="D84" s="142">
        <f>Janúar!L40</f>
        <v>0</v>
      </c>
      <c r="E84" s="141"/>
      <c r="F84" s="142">
        <f>Febrúar!L40</f>
        <v>0</v>
      </c>
      <c r="G84" s="141"/>
      <c r="H84" s="142">
        <f>Mars!L40</f>
        <v>0</v>
      </c>
      <c r="I84" s="141"/>
      <c r="J84" s="142">
        <f>Apríl!L40</f>
        <v>0</v>
      </c>
      <c r="K84" s="141"/>
      <c r="L84" s="142">
        <f>Maí!L40</f>
        <v>0</v>
      </c>
      <c r="M84" s="141"/>
      <c r="N84" s="142">
        <f>Júní!L40</f>
        <v>0</v>
      </c>
      <c r="O84" s="141"/>
      <c r="P84" s="142">
        <f>Júlí!L40</f>
        <v>0</v>
      </c>
      <c r="Q84" s="141"/>
      <c r="R84" s="142">
        <f>Ágúst!L40</f>
        <v>0</v>
      </c>
      <c r="S84" s="141"/>
      <c r="T84" s="142">
        <f>September!L40</f>
        <v>0</v>
      </c>
      <c r="U84" s="141"/>
      <c r="V84" s="142">
        <f>Október!K40</f>
        <v>0</v>
      </c>
      <c r="W84" s="141"/>
      <c r="X84" s="142">
        <f>Nóvember!L40</f>
        <v>0</v>
      </c>
      <c r="Y84" s="141"/>
      <c r="Z84" s="147">
        <f>Desember!L40</f>
        <v>0</v>
      </c>
      <c r="AA84" s="3"/>
      <c r="AB84" s="3"/>
    </row>
    <row r="85" spans="1:28" x14ac:dyDescent="0.2">
      <c r="A85" s="4"/>
      <c r="B85" s="93" t="s">
        <v>175</v>
      </c>
      <c r="C85" s="141"/>
      <c r="D85" s="142">
        <f>Janúar!L41</f>
        <v>0</v>
      </c>
      <c r="E85" s="141"/>
      <c r="F85" s="142">
        <f>Febrúar!L41</f>
        <v>0</v>
      </c>
      <c r="G85" s="141"/>
      <c r="H85" s="142">
        <f>Mars!L41</f>
        <v>0</v>
      </c>
      <c r="I85" s="141"/>
      <c r="J85" s="142">
        <f>Apríl!L41</f>
        <v>0</v>
      </c>
      <c r="K85" s="141"/>
      <c r="L85" s="142">
        <f>Maí!L41</f>
        <v>0</v>
      </c>
      <c r="M85" s="141"/>
      <c r="N85" s="142">
        <f>Júní!L41</f>
        <v>0</v>
      </c>
      <c r="O85" s="141"/>
      <c r="P85" s="142">
        <f>Júlí!L41</f>
        <v>0</v>
      </c>
      <c r="Q85" s="141"/>
      <c r="R85" s="142">
        <f>Ágúst!L41</f>
        <v>0</v>
      </c>
      <c r="S85" s="141"/>
      <c r="T85" s="142">
        <f>September!L41</f>
        <v>0</v>
      </c>
      <c r="U85" s="141"/>
      <c r="V85" s="142">
        <f>Október!K41</f>
        <v>0</v>
      </c>
      <c r="W85" s="141"/>
      <c r="X85" s="142">
        <f>Nóvember!L41</f>
        <v>0</v>
      </c>
      <c r="Y85" s="141"/>
      <c r="Z85" s="147">
        <f>Desember!L41</f>
        <v>0</v>
      </c>
      <c r="AA85" s="3"/>
      <c r="AB85" s="3"/>
    </row>
    <row r="86" spans="1:28" x14ac:dyDescent="0.2">
      <c r="A86" s="4"/>
      <c r="B86" s="93" t="s">
        <v>185</v>
      </c>
      <c r="C86" s="141"/>
      <c r="D86" s="142">
        <f>Janúar!L42</f>
        <v>0</v>
      </c>
      <c r="E86" s="141"/>
      <c r="F86" s="142">
        <f>Febrúar!L42</f>
        <v>0</v>
      </c>
      <c r="G86" s="141"/>
      <c r="H86" s="142">
        <f>Mars!L42</f>
        <v>0</v>
      </c>
      <c r="I86" s="141"/>
      <c r="J86" s="142">
        <f>Apríl!L42</f>
        <v>0</v>
      </c>
      <c r="K86" s="141"/>
      <c r="L86" s="142">
        <f>Maí!L42</f>
        <v>0</v>
      </c>
      <c r="M86" s="141"/>
      <c r="N86" s="142">
        <f>Júní!L42</f>
        <v>0</v>
      </c>
      <c r="O86" s="141"/>
      <c r="P86" s="142">
        <f>Júlí!L42</f>
        <v>0</v>
      </c>
      <c r="Q86" s="141"/>
      <c r="R86" s="142">
        <f>Ágúst!L42</f>
        <v>0</v>
      </c>
      <c r="S86" s="141"/>
      <c r="T86" s="142">
        <f>September!L42</f>
        <v>0</v>
      </c>
      <c r="U86" s="141"/>
      <c r="V86" s="142">
        <f>Október!K42</f>
        <v>0</v>
      </c>
      <c r="W86" s="141"/>
      <c r="X86" s="142">
        <f>Nóvember!L42</f>
        <v>12000</v>
      </c>
      <c r="Y86" s="141"/>
      <c r="Z86" s="147">
        <f>Desember!L42</f>
        <v>0</v>
      </c>
      <c r="AA86" s="3"/>
      <c r="AB86" s="3"/>
    </row>
    <row r="87" spans="1:28" x14ac:dyDescent="0.2">
      <c r="A87" s="4"/>
      <c r="B87" s="93" t="s">
        <v>195</v>
      </c>
      <c r="C87" s="141"/>
      <c r="D87" s="142">
        <f>Janúar!L43</f>
        <v>0</v>
      </c>
      <c r="E87" s="141"/>
      <c r="F87" s="142">
        <f>Febrúar!L43</f>
        <v>0</v>
      </c>
      <c r="G87" s="141"/>
      <c r="H87" s="142">
        <f>Mars!L43</f>
        <v>0</v>
      </c>
      <c r="I87" s="141"/>
      <c r="J87" s="142">
        <f>Apríl!L43</f>
        <v>0</v>
      </c>
      <c r="K87" s="141"/>
      <c r="L87" s="142">
        <f>Maí!L43</f>
        <v>0</v>
      </c>
      <c r="M87" s="141"/>
      <c r="N87" s="142">
        <f>Júní!L43</f>
        <v>0</v>
      </c>
      <c r="O87" s="141"/>
      <c r="P87" s="142">
        <f>Júlí!L43</f>
        <v>0</v>
      </c>
      <c r="Q87" s="141"/>
      <c r="R87" s="142">
        <f>Ágúst!L43</f>
        <v>0</v>
      </c>
      <c r="S87" s="141"/>
      <c r="T87" s="142">
        <f>September!L43</f>
        <v>0</v>
      </c>
      <c r="U87" s="141"/>
      <c r="V87" s="142">
        <f>Október!K43</f>
        <v>0</v>
      </c>
      <c r="W87" s="141"/>
      <c r="X87" s="142">
        <f>Nóvember!L43</f>
        <v>0</v>
      </c>
      <c r="Y87" s="141"/>
      <c r="Z87" s="147">
        <f>Desember!L43</f>
        <v>0</v>
      </c>
      <c r="AA87" s="3"/>
      <c r="AB87" s="3"/>
    </row>
    <row r="88" spans="1:28" x14ac:dyDescent="0.2">
      <c r="A88" s="4"/>
      <c r="B88" s="93" t="s">
        <v>205</v>
      </c>
      <c r="C88" s="141"/>
      <c r="D88" s="142">
        <f>Janúar!L44</f>
        <v>0</v>
      </c>
      <c r="E88" s="141"/>
      <c r="F88" s="142">
        <f>Febrúar!L44</f>
        <v>0</v>
      </c>
      <c r="G88" s="141"/>
      <c r="H88" s="142">
        <f>Mars!L44</f>
        <v>0</v>
      </c>
      <c r="I88" s="141"/>
      <c r="J88" s="142">
        <f>Apríl!L44</f>
        <v>0</v>
      </c>
      <c r="K88" s="141"/>
      <c r="L88" s="142">
        <f>Maí!L44</f>
        <v>0</v>
      </c>
      <c r="M88" s="141"/>
      <c r="N88" s="142">
        <f>Júní!L44</f>
        <v>0</v>
      </c>
      <c r="O88" s="141"/>
      <c r="P88" s="142">
        <f>Júlí!L44</f>
        <v>0</v>
      </c>
      <c r="Q88" s="141"/>
      <c r="R88" s="142">
        <f>Ágúst!L44</f>
        <v>0</v>
      </c>
      <c r="S88" s="141"/>
      <c r="T88" s="142">
        <f>September!L44</f>
        <v>0</v>
      </c>
      <c r="U88" s="141"/>
      <c r="V88" s="142">
        <f>Október!K44</f>
        <v>0</v>
      </c>
      <c r="W88" s="141"/>
      <c r="X88" s="142">
        <f>Nóvember!L44</f>
        <v>0</v>
      </c>
      <c r="Y88" s="141"/>
      <c r="Z88" s="147">
        <f>Desember!L44</f>
        <v>0</v>
      </c>
      <c r="AA88" s="3"/>
      <c r="AB88" s="3"/>
    </row>
    <row r="89" spans="1:28" x14ac:dyDescent="0.2">
      <c r="A89" s="4"/>
      <c r="B89" s="93" t="s">
        <v>213</v>
      </c>
      <c r="C89" s="141"/>
      <c r="D89" s="142">
        <f>Janúar!L45</f>
        <v>0</v>
      </c>
      <c r="E89" s="141"/>
      <c r="F89" s="142">
        <f>Febrúar!L45</f>
        <v>0</v>
      </c>
      <c r="G89" s="141"/>
      <c r="H89" s="142">
        <f>Mars!L45</f>
        <v>0</v>
      </c>
      <c r="I89" s="141"/>
      <c r="J89" s="142">
        <f>Apríl!L45</f>
        <v>0</v>
      </c>
      <c r="K89" s="141"/>
      <c r="L89" s="142">
        <f>Maí!L45</f>
        <v>0</v>
      </c>
      <c r="M89" s="141"/>
      <c r="N89" s="142">
        <f>Júní!L45</f>
        <v>0</v>
      </c>
      <c r="O89" s="141"/>
      <c r="P89" s="142">
        <f>Júlí!L45</f>
        <v>0</v>
      </c>
      <c r="Q89" s="141"/>
      <c r="R89" s="142">
        <f>Ágúst!L45</f>
        <v>0</v>
      </c>
      <c r="S89" s="141"/>
      <c r="T89" s="142">
        <f>September!L45</f>
        <v>0</v>
      </c>
      <c r="U89" s="141"/>
      <c r="V89" s="142">
        <f>Október!K45</f>
        <v>0</v>
      </c>
      <c r="W89" s="141"/>
      <c r="X89" s="142">
        <f>Nóvember!L45</f>
        <v>0</v>
      </c>
      <c r="Y89" s="141"/>
      <c r="Z89" s="147">
        <f>Desember!L45</f>
        <v>0</v>
      </c>
      <c r="AA89" s="3"/>
      <c r="AB89" s="3"/>
    </row>
    <row r="90" spans="1:28" x14ac:dyDescent="0.2">
      <c r="A90" s="4"/>
      <c r="B90" s="93" t="s">
        <v>221</v>
      </c>
      <c r="C90" s="141"/>
      <c r="D90" s="142">
        <f>Janúar!L46</f>
        <v>0</v>
      </c>
      <c r="E90" s="141"/>
      <c r="F90" s="142">
        <f>Febrúar!L46</f>
        <v>0</v>
      </c>
      <c r="G90" s="141"/>
      <c r="H90" s="142">
        <f>Mars!L46</f>
        <v>0</v>
      </c>
      <c r="I90" s="141"/>
      <c r="J90" s="142">
        <f>Apríl!L46</f>
        <v>0</v>
      </c>
      <c r="K90" s="141"/>
      <c r="L90" s="142">
        <f>Maí!L46</f>
        <v>0</v>
      </c>
      <c r="M90" s="141"/>
      <c r="N90" s="142">
        <f>Júní!L46</f>
        <v>0</v>
      </c>
      <c r="O90" s="141"/>
      <c r="P90" s="142">
        <f>Júlí!L46</f>
        <v>0</v>
      </c>
      <c r="Q90" s="141"/>
      <c r="R90" s="142">
        <f>Ágúst!L46</f>
        <v>0</v>
      </c>
      <c r="S90" s="141"/>
      <c r="T90" s="142">
        <f>September!L46</f>
        <v>0</v>
      </c>
      <c r="U90" s="141"/>
      <c r="V90" s="142">
        <f>Október!K46</f>
        <v>0</v>
      </c>
      <c r="W90" s="141"/>
      <c r="X90" s="142">
        <f>Nóvember!L46</f>
        <v>0</v>
      </c>
      <c r="Y90" s="141"/>
      <c r="Z90" s="147">
        <f>Desember!L46</f>
        <v>0</v>
      </c>
      <c r="AA90" s="3"/>
      <c r="AB90" s="3"/>
    </row>
    <row r="91" spans="1:28" x14ac:dyDescent="0.2">
      <c r="A91" s="4"/>
      <c r="B91" s="93" t="s">
        <v>228</v>
      </c>
      <c r="C91" s="141"/>
      <c r="D91" s="142">
        <f>Janúar!L47</f>
        <v>0</v>
      </c>
      <c r="E91" s="141"/>
      <c r="F91" s="142">
        <f>Febrúar!L47</f>
        <v>0</v>
      </c>
      <c r="G91" s="141"/>
      <c r="H91" s="142">
        <f>Mars!L47</f>
        <v>0</v>
      </c>
      <c r="I91" s="141"/>
      <c r="J91" s="142">
        <f>Apríl!L47</f>
        <v>0</v>
      </c>
      <c r="K91" s="141"/>
      <c r="L91" s="142">
        <f>Maí!L47</f>
        <v>0</v>
      </c>
      <c r="M91" s="141"/>
      <c r="N91" s="142">
        <f>Júní!L47</f>
        <v>0</v>
      </c>
      <c r="O91" s="141"/>
      <c r="P91" s="142">
        <f>Júlí!L47</f>
        <v>0</v>
      </c>
      <c r="Q91" s="141"/>
      <c r="R91" s="142">
        <f>Ágúst!L47</f>
        <v>0</v>
      </c>
      <c r="S91" s="141"/>
      <c r="T91" s="142">
        <f>September!L47</f>
        <v>0</v>
      </c>
      <c r="U91" s="141"/>
      <c r="V91" s="142">
        <f>Október!K47</f>
        <v>0</v>
      </c>
      <c r="W91" s="141"/>
      <c r="X91" s="142">
        <f>Nóvember!L47</f>
        <v>0</v>
      </c>
      <c r="Y91" s="141"/>
      <c r="Z91" s="147">
        <f>Desember!L47</f>
        <v>0</v>
      </c>
      <c r="AA91" s="3"/>
      <c r="AB91" s="3"/>
    </row>
    <row r="92" spans="1:28" x14ac:dyDescent="0.2">
      <c r="A92" s="4"/>
      <c r="B92" s="93" t="s">
        <v>234</v>
      </c>
      <c r="C92" s="141"/>
      <c r="D92" s="142">
        <f>Janúar!L48</f>
        <v>0</v>
      </c>
      <c r="E92" s="141"/>
      <c r="F92" s="142">
        <f>Febrúar!L48</f>
        <v>0</v>
      </c>
      <c r="G92" s="141"/>
      <c r="H92" s="142">
        <f>Mars!L48</f>
        <v>0</v>
      </c>
      <c r="I92" s="141"/>
      <c r="J92" s="142">
        <f>Apríl!L48</f>
        <v>0</v>
      </c>
      <c r="K92" s="141"/>
      <c r="L92" s="142">
        <f>Maí!L48</f>
        <v>0</v>
      </c>
      <c r="M92" s="141"/>
      <c r="N92" s="142">
        <f>Júní!L48</f>
        <v>0</v>
      </c>
      <c r="O92" s="141"/>
      <c r="P92" s="142">
        <f>Júlí!L48</f>
        <v>0</v>
      </c>
      <c r="Q92" s="141"/>
      <c r="R92" s="142">
        <f>Ágúst!L48</f>
        <v>0</v>
      </c>
      <c r="S92" s="141"/>
      <c r="T92" s="142">
        <f>September!L48</f>
        <v>0</v>
      </c>
      <c r="U92" s="141"/>
      <c r="V92" s="142">
        <f>Október!K48</f>
        <v>0</v>
      </c>
      <c r="W92" s="141"/>
      <c r="X92" s="142">
        <f>Nóvember!L48</f>
        <v>0</v>
      </c>
      <c r="Y92" s="141"/>
      <c r="Z92" s="147">
        <f>Desember!L48</f>
        <v>0</v>
      </c>
      <c r="AA92" s="3"/>
      <c r="AB92" s="3"/>
    </row>
    <row r="93" spans="1:28" x14ac:dyDescent="0.2">
      <c r="A93" s="4"/>
      <c r="B93" s="129" t="s">
        <v>256</v>
      </c>
      <c r="C93" s="141"/>
      <c r="D93" s="142">
        <f>Janúar!L49</f>
        <v>0</v>
      </c>
      <c r="E93" s="141"/>
      <c r="F93" s="142">
        <f>Febrúar!L49</f>
        <v>0</v>
      </c>
      <c r="G93" s="141"/>
      <c r="H93" s="142">
        <f>Mars!L49</f>
        <v>0</v>
      </c>
      <c r="I93" s="141"/>
      <c r="J93" s="142">
        <f>Apríl!L49</f>
        <v>0</v>
      </c>
      <c r="K93" s="141"/>
      <c r="L93" s="142">
        <f>Maí!L49</f>
        <v>0</v>
      </c>
      <c r="M93" s="141"/>
      <c r="N93" s="142">
        <f>Júní!L49</f>
        <v>0</v>
      </c>
      <c r="O93" s="141"/>
      <c r="P93" s="142">
        <f>Júlí!L49</f>
        <v>0</v>
      </c>
      <c r="Q93" s="141"/>
      <c r="R93" s="142">
        <f>Ágúst!L49</f>
        <v>0</v>
      </c>
      <c r="S93" s="141"/>
      <c r="T93" s="142">
        <f>September!L49</f>
        <v>0</v>
      </c>
      <c r="U93" s="141"/>
      <c r="V93" s="142">
        <f>Október!K49</f>
        <v>0</v>
      </c>
      <c r="W93" s="141"/>
      <c r="X93" s="142">
        <f>Nóvember!L49</f>
        <v>0</v>
      </c>
      <c r="Y93" s="141"/>
      <c r="Z93" s="147">
        <f>Desember!L49</f>
        <v>0</v>
      </c>
      <c r="AA93" s="3"/>
      <c r="AB93" s="3"/>
    </row>
    <row r="94" spans="1:28" x14ac:dyDescent="0.2">
      <c r="A94" s="4"/>
      <c r="B94" s="170" t="s">
        <v>251</v>
      </c>
      <c r="C94" s="179">
        <f t="shared" ref="C94:Z94" si="4">SUM(C80:C93)</f>
        <v>0</v>
      </c>
      <c r="D94" s="179">
        <f t="shared" si="4"/>
        <v>0</v>
      </c>
      <c r="E94" s="179">
        <f t="shared" si="4"/>
        <v>0</v>
      </c>
      <c r="F94" s="179">
        <f t="shared" si="4"/>
        <v>0</v>
      </c>
      <c r="G94" s="179">
        <f t="shared" si="4"/>
        <v>0</v>
      </c>
      <c r="H94" s="179">
        <f t="shared" si="4"/>
        <v>0</v>
      </c>
      <c r="I94" s="179">
        <f t="shared" si="4"/>
        <v>0</v>
      </c>
      <c r="J94" s="179">
        <f t="shared" si="4"/>
        <v>0</v>
      </c>
      <c r="K94" s="179">
        <f t="shared" si="4"/>
        <v>0</v>
      </c>
      <c r="L94" s="179">
        <f t="shared" si="4"/>
        <v>0</v>
      </c>
      <c r="M94" s="179">
        <f t="shared" si="4"/>
        <v>0</v>
      </c>
      <c r="N94" s="179">
        <f t="shared" si="4"/>
        <v>0</v>
      </c>
      <c r="O94" s="179">
        <f t="shared" si="4"/>
        <v>0</v>
      </c>
      <c r="P94" s="179">
        <f t="shared" si="4"/>
        <v>0</v>
      </c>
      <c r="Q94" s="179">
        <f t="shared" si="4"/>
        <v>0</v>
      </c>
      <c r="R94" s="179">
        <f t="shared" si="4"/>
        <v>0</v>
      </c>
      <c r="S94" s="179">
        <f t="shared" si="4"/>
        <v>0</v>
      </c>
      <c r="T94" s="179">
        <f t="shared" si="4"/>
        <v>0</v>
      </c>
      <c r="U94" s="179">
        <f t="shared" si="4"/>
        <v>0</v>
      </c>
      <c r="V94" s="179">
        <f t="shared" si="4"/>
        <v>0</v>
      </c>
      <c r="W94" s="179">
        <f t="shared" si="4"/>
        <v>0</v>
      </c>
      <c r="X94" s="179">
        <f t="shared" si="4"/>
        <v>13900</v>
      </c>
      <c r="Y94" s="179">
        <f t="shared" si="4"/>
        <v>0</v>
      </c>
      <c r="Z94" s="179">
        <f t="shared" si="4"/>
        <v>20510</v>
      </c>
      <c r="AA94" s="3"/>
      <c r="AB94" s="3"/>
    </row>
    <row r="95" spans="1:28" x14ac:dyDescent="0.2">
      <c r="A95" s="4"/>
      <c r="B95" s="8"/>
      <c r="C95" s="138" t="s">
        <v>9</v>
      </c>
      <c r="D95" s="139" t="s">
        <v>65</v>
      </c>
      <c r="E95" s="138" t="s">
        <v>9</v>
      </c>
      <c r="F95" s="139" t="s">
        <v>65</v>
      </c>
      <c r="G95" s="138" t="s">
        <v>9</v>
      </c>
      <c r="H95" s="139" t="s">
        <v>65</v>
      </c>
      <c r="I95" s="138" t="s">
        <v>9</v>
      </c>
      <c r="J95" s="139" t="s">
        <v>65</v>
      </c>
      <c r="K95" s="138" t="s">
        <v>9</v>
      </c>
      <c r="L95" s="139" t="s">
        <v>65</v>
      </c>
      <c r="M95" s="138" t="s">
        <v>9</v>
      </c>
      <c r="N95" s="139" t="s">
        <v>65</v>
      </c>
      <c r="O95" s="138" t="s">
        <v>9</v>
      </c>
      <c r="P95" s="139" t="s">
        <v>65</v>
      </c>
      <c r="Q95" s="138" t="s">
        <v>9</v>
      </c>
      <c r="R95" s="139" t="s">
        <v>65</v>
      </c>
      <c r="S95" s="138" t="s">
        <v>9</v>
      </c>
      <c r="T95" s="139" t="s">
        <v>65</v>
      </c>
      <c r="U95" s="138" t="s">
        <v>9</v>
      </c>
      <c r="V95" s="139" t="s">
        <v>65</v>
      </c>
      <c r="W95" s="138" t="s">
        <v>9</v>
      </c>
      <c r="X95" s="139" t="s">
        <v>65</v>
      </c>
      <c r="Y95" s="138" t="s">
        <v>9</v>
      </c>
      <c r="Z95" s="140" t="s">
        <v>65</v>
      </c>
      <c r="AA95" s="3"/>
      <c r="AB95" s="3"/>
    </row>
    <row r="96" spans="1:28" x14ac:dyDescent="0.2">
      <c r="A96" s="4"/>
      <c r="B96" s="8" t="s">
        <v>50</v>
      </c>
      <c r="C96" s="189" t="s">
        <v>3</v>
      </c>
      <c r="D96" s="190"/>
      <c r="E96" s="189" t="s">
        <v>12</v>
      </c>
      <c r="F96" s="190"/>
      <c r="G96" s="189" t="s">
        <v>14</v>
      </c>
      <c r="H96" s="190"/>
      <c r="I96" s="189" t="s">
        <v>16</v>
      </c>
      <c r="J96" s="190"/>
      <c r="K96" s="189" t="s">
        <v>17</v>
      </c>
      <c r="L96" s="190"/>
      <c r="M96" s="189" t="s">
        <v>19</v>
      </c>
      <c r="N96" s="190"/>
      <c r="O96" s="189" t="s">
        <v>21</v>
      </c>
      <c r="P96" s="190"/>
      <c r="Q96" s="189" t="s">
        <v>23</v>
      </c>
      <c r="R96" s="190"/>
      <c r="S96" s="189" t="s">
        <v>26</v>
      </c>
      <c r="T96" s="190"/>
      <c r="U96" s="189" t="s">
        <v>28</v>
      </c>
      <c r="V96" s="190"/>
      <c r="W96" s="189" t="s">
        <v>30</v>
      </c>
      <c r="X96" s="190"/>
      <c r="Y96" s="189" t="s">
        <v>31</v>
      </c>
      <c r="Z96" s="186"/>
      <c r="AA96" s="3"/>
      <c r="AB96" s="3"/>
    </row>
    <row r="97" spans="1:28" x14ac:dyDescent="0.2">
      <c r="A97" s="4"/>
      <c r="B97" s="93" t="s">
        <v>105</v>
      </c>
      <c r="C97" s="141"/>
      <c r="D97" s="142">
        <f>Janúar!P24</f>
        <v>0</v>
      </c>
      <c r="E97" s="141"/>
      <c r="F97" s="142">
        <f>Febrúar!P24</f>
        <v>0</v>
      </c>
      <c r="G97" s="141"/>
      <c r="H97" s="142">
        <f>Mars!P24</f>
        <v>0</v>
      </c>
      <c r="I97" s="141"/>
      <c r="J97" s="142">
        <f>Apríl!P24</f>
        <v>0</v>
      </c>
      <c r="K97" s="141"/>
      <c r="L97" s="142">
        <f>Maí!P24</f>
        <v>0</v>
      </c>
      <c r="M97" s="141"/>
      <c r="N97" s="142">
        <f>Júní!P24</f>
        <v>0</v>
      </c>
      <c r="O97" s="141"/>
      <c r="P97" s="142">
        <f>Júlí!P24</f>
        <v>0</v>
      </c>
      <c r="Q97" s="141"/>
      <c r="R97" s="142">
        <f>Ágúst!P24</f>
        <v>0</v>
      </c>
      <c r="S97" s="141"/>
      <c r="T97" s="142">
        <f>September!P24</f>
        <v>0</v>
      </c>
      <c r="U97" s="141"/>
      <c r="V97" s="142">
        <f>Október!O24</f>
        <v>0</v>
      </c>
      <c r="W97" s="141"/>
      <c r="X97" s="142">
        <f>Nóvember!P24</f>
        <v>0</v>
      </c>
      <c r="Y97" s="141"/>
      <c r="Z97" s="147">
        <f>Desember!P24</f>
        <v>0</v>
      </c>
      <c r="AA97" s="3"/>
      <c r="AB97" s="3"/>
    </row>
    <row r="98" spans="1:28" x14ac:dyDescent="0.2">
      <c r="A98" s="4"/>
      <c r="B98" s="93" t="s">
        <v>117</v>
      </c>
      <c r="C98" s="141"/>
      <c r="D98" s="142">
        <f>Janúar!P25</f>
        <v>0</v>
      </c>
      <c r="E98" s="141"/>
      <c r="F98" s="142">
        <f>Febrúar!P25</f>
        <v>0</v>
      </c>
      <c r="G98" s="141"/>
      <c r="H98" s="142">
        <f>Mars!P25</f>
        <v>0</v>
      </c>
      <c r="I98" s="141"/>
      <c r="J98" s="142">
        <f>Apríl!P25</f>
        <v>0</v>
      </c>
      <c r="K98" s="141"/>
      <c r="L98" s="142">
        <f>Maí!P25</f>
        <v>0</v>
      </c>
      <c r="M98" s="141"/>
      <c r="N98" s="142">
        <f>Júní!P25</f>
        <v>0</v>
      </c>
      <c r="O98" s="141"/>
      <c r="P98" s="142">
        <f>Júlí!P25</f>
        <v>0</v>
      </c>
      <c r="Q98" s="141"/>
      <c r="R98" s="142">
        <f>Ágúst!P25</f>
        <v>0</v>
      </c>
      <c r="S98" s="141"/>
      <c r="T98" s="142">
        <f>September!P25</f>
        <v>0</v>
      </c>
      <c r="U98" s="141"/>
      <c r="V98" s="142">
        <f>Október!O25</f>
        <v>0</v>
      </c>
      <c r="W98" s="141"/>
      <c r="X98" s="142">
        <f>Nóvember!P25</f>
        <v>0</v>
      </c>
      <c r="Y98" s="141"/>
      <c r="Z98" s="147">
        <f>Desember!P25</f>
        <v>0</v>
      </c>
      <c r="AA98" s="3"/>
      <c r="AB98" s="3"/>
    </row>
    <row r="99" spans="1:28" x14ac:dyDescent="0.2">
      <c r="A99" s="4"/>
      <c r="B99" s="93" t="s">
        <v>127</v>
      </c>
      <c r="C99" s="141"/>
      <c r="D99" s="142">
        <f>Janúar!P26</f>
        <v>0</v>
      </c>
      <c r="E99" s="141"/>
      <c r="F99" s="142">
        <f>Febrúar!P26</f>
        <v>0</v>
      </c>
      <c r="G99" s="141"/>
      <c r="H99" s="142">
        <f>Mars!P26</f>
        <v>0</v>
      </c>
      <c r="I99" s="141"/>
      <c r="J99" s="142">
        <f>Apríl!P26</f>
        <v>0</v>
      </c>
      <c r="K99" s="141"/>
      <c r="L99" s="142">
        <f>Maí!P26</f>
        <v>0</v>
      </c>
      <c r="M99" s="141"/>
      <c r="N99" s="142">
        <f>Júní!P26</f>
        <v>0</v>
      </c>
      <c r="O99" s="141"/>
      <c r="P99" s="142">
        <f>Júlí!P26</f>
        <v>0</v>
      </c>
      <c r="Q99" s="141"/>
      <c r="R99" s="142">
        <f>Ágúst!P26</f>
        <v>0</v>
      </c>
      <c r="S99" s="141"/>
      <c r="T99" s="142">
        <f>September!P26</f>
        <v>0</v>
      </c>
      <c r="U99" s="141"/>
      <c r="V99" s="142">
        <f>Október!O26</f>
        <v>0</v>
      </c>
      <c r="W99" s="141"/>
      <c r="X99" s="142">
        <f>Nóvember!P26</f>
        <v>0</v>
      </c>
      <c r="Y99" s="141"/>
      <c r="Z99" s="147">
        <f>Desember!P26</f>
        <v>0</v>
      </c>
      <c r="AA99" s="3"/>
      <c r="AB99" s="3"/>
    </row>
    <row r="100" spans="1:28" x14ac:dyDescent="0.2">
      <c r="A100" s="4"/>
      <c r="B100" s="93" t="s">
        <v>151</v>
      </c>
      <c r="C100" s="141"/>
      <c r="D100" s="142">
        <f>Janúar!P27</f>
        <v>0</v>
      </c>
      <c r="E100" s="141"/>
      <c r="F100" s="142">
        <f>Febrúar!P27</f>
        <v>0</v>
      </c>
      <c r="G100" s="141"/>
      <c r="H100" s="142">
        <f>Mars!P27</f>
        <v>0</v>
      </c>
      <c r="I100" s="141"/>
      <c r="J100" s="142">
        <f>Apríl!P27</f>
        <v>0</v>
      </c>
      <c r="K100" s="141"/>
      <c r="L100" s="142">
        <f>Maí!P27</f>
        <v>0</v>
      </c>
      <c r="M100" s="141"/>
      <c r="N100" s="142">
        <f>Júní!P27</f>
        <v>0</v>
      </c>
      <c r="O100" s="141"/>
      <c r="P100" s="142">
        <f>Júlí!P27</f>
        <v>0</v>
      </c>
      <c r="Q100" s="141"/>
      <c r="R100" s="142">
        <f>Ágúst!P27</f>
        <v>0</v>
      </c>
      <c r="S100" s="141"/>
      <c r="T100" s="142">
        <f>September!P27</f>
        <v>0</v>
      </c>
      <c r="U100" s="141"/>
      <c r="V100" s="142">
        <f>Október!O27</f>
        <v>0</v>
      </c>
      <c r="W100" s="141"/>
      <c r="X100" s="142">
        <f>Nóvember!P27</f>
        <v>0</v>
      </c>
      <c r="Y100" s="141"/>
      <c r="Z100" s="147">
        <f>Desember!P27</f>
        <v>0</v>
      </c>
      <c r="AA100" s="3"/>
      <c r="AB100" s="3"/>
    </row>
    <row r="101" spans="1:28" x14ac:dyDescent="0.2">
      <c r="A101" s="4"/>
      <c r="B101" s="93" t="s">
        <v>137</v>
      </c>
      <c r="C101" s="141"/>
      <c r="D101" s="142">
        <f>Janúar!P28</f>
        <v>0</v>
      </c>
      <c r="E101" s="141"/>
      <c r="F101" s="142">
        <f>Febrúar!P28</f>
        <v>0</v>
      </c>
      <c r="G101" s="141"/>
      <c r="H101" s="142">
        <f>Mars!P28</f>
        <v>0</v>
      </c>
      <c r="I101" s="141"/>
      <c r="J101" s="142">
        <f>Apríl!P28</f>
        <v>0</v>
      </c>
      <c r="K101" s="141"/>
      <c r="L101" s="142">
        <f>Maí!P28</f>
        <v>0</v>
      </c>
      <c r="M101" s="141"/>
      <c r="N101" s="142">
        <f>Júní!P28</f>
        <v>0</v>
      </c>
      <c r="O101" s="141"/>
      <c r="P101" s="142">
        <f>Júlí!P28</f>
        <v>0</v>
      </c>
      <c r="Q101" s="141"/>
      <c r="R101" s="142">
        <f>Ágúst!P28</f>
        <v>0</v>
      </c>
      <c r="S101" s="141"/>
      <c r="T101" s="142">
        <f>September!P28</f>
        <v>0</v>
      </c>
      <c r="U101" s="141"/>
      <c r="V101" s="142">
        <f>Október!O28</f>
        <v>260000</v>
      </c>
      <c r="W101" s="141"/>
      <c r="X101" s="142">
        <f>Nóvember!P28</f>
        <v>130000</v>
      </c>
      <c r="Y101" s="141"/>
      <c r="Z101" s="147">
        <f>Desember!P28</f>
        <v>130000</v>
      </c>
      <c r="AA101" s="3"/>
      <c r="AB101" s="3"/>
    </row>
    <row r="102" spans="1:28" x14ac:dyDescent="0.2">
      <c r="A102" s="4"/>
      <c r="B102" s="93" t="s">
        <v>173</v>
      </c>
      <c r="C102" s="141"/>
      <c r="D102" s="142">
        <f>Janúar!P29</f>
        <v>0</v>
      </c>
      <c r="E102" s="141"/>
      <c r="F102" s="142">
        <f>Febrúar!P29</f>
        <v>0</v>
      </c>
      <c r="G102" s="141"/>
      <c r="H102" s="142">
        <f>Mars!P29</f>
        <v>0</v>
      </c>
      <c r="I102" s="141"/>
      <c r="J102" s="142">
        <f>Apríl!P29</f>
        <v>0</v>
      </c>
      <c r="K102" s="141"/>
      <c r="L102" s="142">
        <f>Maí!P29</f>
        <v>0</v>
      </c>
      <c r="M102" s="141"/>
      <c r="N102" s="142">
        <f>Júní!P29</f>
        <v>0</v>
      </c>
      <c r="O102" s="141"/>
      <c r="P102" s="142">
        <f>Júlí!P29</f>
        <v>0</v>
      </c>
      <c r="Q102" s="141"/>
      <c r="R102" s="142">
        <f>Ágúst!P29</f>
        <v>0</v>
      </c>
      <c r="S102" s="141"/>
      <c r="T102" s="142">
        <f>September!P29</f>
        <v>0</v>
      </c>
      <c r="U102" s="141"/>
      <c r="V102" s="142">
        <f>Október!O29</f>
        <v>0</v>
      </c>
      <c r="W102" s="141"/>
      <c r="X102" s="142">
        <f>Nóvember!P29</f>
        <v>0</v>
      </c>
      <c r="Y102" s="141"/>
      <c r="Z102" s="147">
        <f>Desember!P29</f>
        <v>0</v>
      </c>
      <c r="AA102" s="3"/>
      <c r="AB102" s="3"/>
    </row>
    <row r="103" spans="1:28" x14ac:dyDescent="0.2">
      <c r="A103" s="4"/>
      <c r="B103" s="93" t="s">
        <v>183</v>
      </c>
      <c r="C103" s="141"/>
      <c r="D103" s="142">
        <f>Janúar!P30</f>
        <v>0</v>
      </c>
      <c r="E103" s="141"/>
      <c r="F103" s="142">
        <f>Febrúar!P30</f>
        <v>0</v>
      </c>
      <c r="G103" s="141"/>
      <c r="H103" s="142">
        <f>Mars!P30</f>
        <v>0</v>
      </c>
      <c r="I103" s="141"/>
      <c r="J103" s="142">
        <f>Apríl!P30</f>
        <v>0</v>
      </c>
      <c r="K103" s="141"/>
      <c r="L103" s="142">
        <f>Maí!P30</f>
        <v>0</v>
      </c>
      <c r="M103" s="141"/>
      <c r="N103" s="142">
        <f>Júní!P30</f>
        <v>0</v>
      </c>
      <c r="O103" s="141"/>
      <c r="P103" s="142">
        <f>Júlí!P30</f>
        <v>0</v>
      </c>
      <c r="Q103" s="141"/>
      <c r="R103" s="142">
        <f>Ágúst!P30</f>
        <v>0</v>
      </c>
      <c r="S103" s="141"/>
      <c r="T103" s="142">
        <f>September!P30</f>
        <v>0</v>
      </c>
      <c r="U103" s="141"/>
      <c r="V103" s="142">
        <f>Október!O30</f>
        <v>54000</v>
      </c>
      <c r="W103" s="141"/>
      <c r="X103" s="142">
        <f>Nóvember!P30</f>
        <v>0</v>
      </c>
      <c r="Y103" s="141"/>
      <c r="Z103" s="147">
        <f>Desember!P30</f>
        <v>0</v>
      </c>
      <c r="AA103" s="3"/>
      <c r="AB103" s="3"/>
    </row>
    <row r="104" spans="1:28" x14ac:dyDescent="0.2">
      <c r="A104" s="4"/>
      <c r="B104" s="93" t="s">
        <v>193</v>
      </c>
      <c r="C104" s="141"/>
      <c r="D104" s="142">
        <f>Janúar!P31</f>
        <v>0</v>
      </c>
      <c r="E104" s="141"/>
      <c r="F104" s="142">
        <f>Febrúar!P31</f>
        <v>0</v>
      </c>
      <c r="G104" s="141"/>
      <c r="H104" s="142">
        <f>Mars!P31</f>
        <v>0</v>
      </c>
      <c r="I104" s="141"/>
      <c r="J104" s="142">
        <f>Apríl!P31</f>
        <v>0</v>
      </c>
      <c r="K104" s="141"/>
      <c r="L104" s="142">
        <f>Maí!P31</f>
        <v>0</v>
      </c>
      <c r="M104" s="141"/>
      <c r="N104" s="142">
        <f>Júní!P31</f>
        <v>0</v>
      </c>
      <c r="O104" s="141"/>
      <c r="P104" s="142">
        <f>Júlí!P31</f>
        <v>0</v>
      </c>
      <c r="Q104" s="141"/>
      <c r="R104" s="142">
        <f>Ágúst!P31</f>
        <v>0</v>
      </c>
      <c r="S104" s="141"/>
      <c r="T104" s="142">
        <f>September!P31</f>
        <v>0</v>
      </c>
      <c r="U104" s="141"/>
      <c r="V104" s="142">
        <f>Október!O31</f>
        <v>0</v>
      </c>
      <c r="W104" s="141"/>
      <c r="X104" s="142">
        <f>Nóvember!P31</f>
        <v>0</v>
      </c>
      <c r="Y104" s="141"/>
      <c r="Z104" s="147">
        <f>Desember!P31</f>
        <v>0</v>
      </c>
      <c r="AA104" s="3"/>
      <c r="AB104" s="3"/>
    </row>
    <row r="105" spans="1:28" x14ac:dyDescent="0.2">
      <c r="A105" s="4"/>
      <c r="B105" s="93" t="s">
        <v>203</v>
      </c>
      <c r="C105" s="141"/>
      <c r="D105" s="142">
        <f>Janúar!P32</f>
        <v>0</v>
      </c>
      <c r="E105" s="141"/>
      <c r="F105" s="142">
        <f>Febrúar!P32</f>
        <v>0</v>
      </c>
      <c r="G105" s="141"/>
      <c r="H105" s="142">
        <f>Mars!P32</f>
        <v>0</v>
      </c>
      <c r="I105" s="141"/>
      <c r="J105" s="142">
        <f>Apríl!P32</f>
        <v>0</v>
      </c>
      <c r="K105" s="141"/>
      <c r="L105" s="142">
        <f>Maí!P32</f>
        <v>0</v>
      </c>
      <c r="M105" s="141"/>
      <c r="N105" s="142">
        <f>Júní!P32</f>
        <v>0</v>
      </c>
      <c r="O105" s="141"/>
      <c r="P105" s="142">
        <f>Júlí!P32</f>
        <v>0</v>
      </c>
      <c r="Q105" s="141"/>
      <c r="R105" s="142">
        <f>Ágúst!P32</f>
        <v>0</v>
      </c>
      <c r="S105" s="141"/>
      <c r="T105" s="142">
        <f>September!P32</f>
        <v>0</v>
      </c>
      <c r="U105" s="141"/>
      <c r="V105" s="142">
        <f>Október!O32</f>
        <v>36810</v>
      </c>
      <c r="W105" s="141"/>
      <c r="X105" s="142">
        <f>Nóvember!P32</f>
        <v>0</v>
      </c>
      <c r="Y105" s="141"/>
      <c r="Z105" s="147">
        <f>Desember!P32</f>
        <v>0</v>
      </c>
      <c r="AA105" s="3"/>
      <c r="AB105" s="3"/>
    </row>
    <row r="106" spans="1:28" x14ac:dyDescent="0.2">
      <c r="A106" s="4"/>
      <c r="B106" s="93" t="s">
        <v>212</v>
      </c>
      <c r="C106" s="141"/>
      <c r="D106" s="142">
        <f>Janúar!P33</f>
        <v>0</v>
      </c>
      <c r="E106" s="141"/>
      <c r="F106" s="142">
        <f>Febrúar!P33</f>
        <v>0</v>
      </c>
      <c r="G106" s="141"/>
      <c r="H106" s="142">
        <f>Mars!P33</f>
        <v>0</v>
      </c>
      <c r="I106" s="141"/>
      <c r="J106" s="142">
        <f>Apríl!P33</f>
        <v>0</v>
      </c>
      <c r="K106" s="141"/>
      <c r="L106" s="142">
        <f>Maí!P33</f>
        <v>0</v>
      </c>
      <c r="M106" s="141"/>
      <c r="N106" s="142">
        <f>Júní!P33</f>
        <v>0</v>
      </c>
      <c r="O106" s="141"/>
      <c r="P106" s="142">
        <f>Júlí!P33</f>
        <v>0</v>
      </c>
      <c r="Q106" s="141"/>
      <c r="R106" s="142">
        <f>Ágúst!P33</f>
        <v>0</v>
      </c>
      <c r="S106" s="141"/>
      <c r="T106" s="142">
        <f>September!P33</f>
        <v>0</v>
      </c>
      <c r="U106" s="141"/>
      <c r="V106" s="142">
        <f>Október!O33</f>
        <v>0</v>
      </c>
      <c r="W106" s="141"/>
      <c r="X106" s="142">
        <f>Nóvember!P33</f>
        <v>0</v>
      </c>
      <c r="Y106" s="141"/>
      <c r="Z106" s="147">
        <f>Desember!P33</f>
        <v>0</v>
      </c>
      <c r="AA106" s="3"/>
      <c r="AB106" s="3"/>
    </row>
    <row r="107" spans="1:28" x14ac:dyDescent="0.2">
      <c r="A107" s="4"/>
      <c r="B107" s="93" t="s">
        <v>220</v>
      </c>
      <c r="C107" s="141"/>
      <c r="D107" s="142">
        <f>Janúar!P34</f>
        <v>0</v>
      </c>
      <c r="E107" s="141"/>
      <c r="F107" s="142">
        <f>Febrúar!P34</f>
        <v>0</v>
      </c>
      <c r="G107" s="141"/>
      <c r="H107" s="142">
        <f>Mars!P34</f>
        <v>0</v>
      </c>
      <c r="I107" s="141"/>
      <c r="J107" s="142">
        <f>Apríl!P34</f>
        <v>0</v>
      </c>
      <c r="K107" s="141"/>
      <c r="L107" s="142">
        <f>Maí!P34</f>
        <v>0</v>
      </c>
      <c r="M107" s="141"/>
      <c r="N107" s="142">
        <f>Júní!P34</f>
        <v>0</v>
      </c>
      <c r="O107" s="141"/>
      <c r="P107" s="142">
        <f>Júlí!P34</f>
        <v>0</v>
      </c>
      <c r="Q107" s="141"/>
      <c r="R107" s="142">
        <f>Ágúst!P34</f>
        <v>0</v>
      </c>
      <c r="S107" s="141"/>
      <c r="T107" s="142">
        <f>September!P34</f>
        <v>0</v>
      </c>
      <c r="U107" s="141"/>
      <c r="V107" s="142">
        <f>Október!O34</f>
        <v>0</v>
      </c>
      <c r="W107" s="141"/>
      <c r="X107" s="142">
        <f>Nóvember!P34</f>
        <v>0</v>
      </c>
      <c r="Y107" s="141"/>
      <c r="Z107" s="147">
        <f>Desember!P34</f>
        <v>0</v>
      </c>
      <c r="AA107" s="3"/>
      <c r="AB107" s="3"/>
    </row>
    <row r="108" spans="1:28" x14ac:dyDescent="0.2">
      <c r="A108" s="4"/>
      <c r="B108" s="93" t="s">
        <v>227</v>
      </c>
      <c r="C108" s="141"/>
      <c r="D108" s="142">
        <f>Janúar!P35</f>
        <v>0</v>
      </c>
      <c r="E108" s="141"/>
      <c r="F108" s="142">
        <f>Febrúar!P35</f>
        <v>0</v>
      </c>
      <c r="G108" s="141"/>
      <c r="H108" s="142">
        <f>Mars!P35</f>
        <v>0</v>
      </c>
      <c r="I108" s="141"/>
      <c r="J108" s="142">
        <f>Apríl!P35</f>
        <v>0</v>
      </c>
      <c r="K108" s="141"/>
      <c r="L108" s="142">
        <f>Maí!P35</f>
        <v>0</v>
      </c>
      <c r="M108" s="141"/>
      <c r="N108" s="142">
        <f>Júní!P35</f>
        <v>0</v>
      </c>
      <c r="O108" s="141"/>
      <c r="P108" s="142">
        <f>Júlí!P35</f>
        <v>0</v>
      </c>
      <c r="Q108" s="141"/>
      <c r="R108" s="142">
        <f>Ágúst!P35</f>
        <v>0</v>
      </c>
      <c r="S108" s="141"/>
      <c r="T108" s="142">
        <f>September!P35</f>
        <v>0</v>
      </c>
      <c r="U108" s="141"/>
      <c r="V108" s="142">
        <f>Október!O35</f>
        <v>0</v>
      </c>
      <c r="W108" s="141"/>
      <c r="X108" s="142">
        <f>Nóvember!P35</f>
        <v>0</v>
      </c>
      <c r="Y108" s="141"/>
      <c r="Z108" s="147">
        <f>Desember!P35</f>
        <v>0</v>
      </c>
      <c r="AA108" s="3"/>
      <c r="AB108" s="3"/>
    </row>
    <row r="109" spans="1:28" x14ac:dyDescent="0.2">
      <c r="A109" s="4"/>
      <c r="B109" s="93" t="s">
        <v>233</v>
      </c>
      <c r="C109" s="141"/>
      <c r="D109" s="142">
        <f>Janúar!P36</f>
        <v>0</v>
      </c>
      <c r="E109" s="141"/>
      <c r="F109" s="142">
        <f>Febrúar!P36</f>
        <v>0</v>
      </c>
      <c r="G109" s="141"/>
      <c r="H109" s="142">
        <f>Mars!P36</f>
        <v>0</v>
      </c>
      <c r="I109" s="141"/>
      <c r="J109" s="142">
        <f>Apríl!P36</f>
        <v>0</v>
      </c>
      <c r="K109" s="141"/>
      <c r="L109" s="142">
        <f>Maí!P36</f>
        <v>0</v>
      </c>
      <c r="M109" s="141"/>
      <c r="N109" s="142">
        <f>Júní!P36</f>
        <v>0</v>
      </c>
      <c r="O109" s="141"/>
      <c r="P109" s="142">
        <f>Júlí!P36</f>
        <v>0</v>
      </c>
      <c r="Q109" s="141"/>
      <c r="R109" s="142">
        <f>Ágúst!P36</f>
        <v>0</v>
      </c>
      <c r="S109" s="141"/>
      <c r="T109" s="142">
        <f>September!P36</f>
        <v>0</v>
      </c>
      <c r="U109" s="141"/>
      <c r="V109" s="142">
        <f>Október!O36</f>
        <v>0</v>
      </c>
      <c r="W109" s="141"/>
      <c r="X109" s="142">
        <f>Nóvember!P36</f>
        <v>0</v>
      </c>
      <c r="Y109" s="141"/>
      <c r="Z109" s="147">
        <f>Desember!P36</f>
        <v>0</v>
      </c>
      <c r="AA109" s="3"/>
      <c r="AB109" s="3"/>
    </row>
    <row r="110" spans="1:28" x14ac:dyDescent="0.2">
      <c r="A110" s="4"/>
      <c r="B110" s="93" t="s">
        <v>239</v>
      </c>
      <c r="C110" s="141"/>
      <c r="D110" s="142">
        <f>Janúar!P37</f>
        <v>0</v>
      </c>
      <c r="E110" s="141"/>
      <c r="F110" s="142">
        <f>Febrúar!P37</f>
        <v>0</v>
      </c>
      <c r="G110" s="141"/>
      <c r="H110" s="142">
        <f>Mars!P37</f>
        <v>0</v>
      </c>
      <c r="I110" s="141"/>
      <c r="J110" s="142">
        <f>Apríl!P37</f>
        <v>0</v>
      </c>
      <c r="K110" s="141"/>
      <c r="L110" s="142">
        <f>Maí!P37</f>
        <v>0</v>
      </c>
      <c r="M110" s="141"/>
      <c r="N110" s="142">
        <f>Júní!P37</f>
        <v>0</v>
      </c>
      <c r="O110" s="141"/>
      <c r="P110" s="142">
        <f>Júlí!P37</f>
        <v>0</v>
      </c>
      <c r="Q110" s="141"/>
      <c r="R110" s="142">
        <f>Ágúst!P37</f>
        <v>0</v>
      </c>
      <c r="S110" s="141"/>
      <c r="T110" s="142">
        <f>September!P37</f>
        <v>0</v>
      </c>
      <c r="U110" s="141"/>
      <c r="V110" s="142">
        <f>Október!O37</f>
        <v>0</v>
      </c>
      <c r="W110" s="141"/>
      <c r="X110" s="142">
        <f>Nóvember!P37</f>
        <v>0</v>
      </c>
      <c r="Y110" s="141"/>
      <c r="Z110" s="147">
        <f>Desember!P37</f>
        <v>0</v>
      </c>
      <c r="AA110" s="3"/>
      <c r="AB110" s="3"/>
    </row>
    <row r="111" spans="1:28" x14ac:dyDescent="0.2">
      <c r="A111" s="4"/>
      <c r="B111" s="93" t="s">
        <v>244</v>
      </c>
      <c r="C111" s="141"/>
      <c r="D111" s="142">
        <f>Janúar!P38</f>
        <v>0</v>
      </c>
      <c r="E111" s="141"/>
      <c r="F111" s="142">
        <f>Febrúar!P38</f>
        <v>0</v>
      </c>
      <c r="G111" s="141"/>
      <c r="H111" s="142">
        <f>Mars!P38</f>
        <v>0</v>
      </c>
      <c r="I111" s="141"/>
      <c r="J111" s="142">
        <f>Apríl!P38</f>
        <v>0</v>
      </c>
      <c r="K111" s="141"/>
      <c r="L111" s="142">
        <f>Maí!P38</f>
        <v>0</v>
      </c>
      <c r="M111" s="141"/>
      <c r="N111" s="142">
        <f>Júní!P38</f>
        <v>0</v>
      </c>
      <c r="O111" s="141"/>
      <c r="P111" s="142">
        <f>Júlí!P38</f>
        <v>0</v>
      </c>
      <c r="Q111" s="141"/>
      <c r="R111" s="142">
        <f>Ágúst!P38</f>
        <v>0</v>
      </c>
      <c r="S111" s="141"/>
      <c r="T111" s="142">
        <f>September!P38</f>
        <v>0</v>
      </c>
      <c r="U111" s="141"/>
      <c r="V111" s="142">
        <f>Október!O38</f>
        <v>0</v>
      </c>
      <c r="W111" s="141"/>
      <c r="X111" s="142">
        <f>Nóvember!P38</f>
        <v>0</v>
      </c>
      <c r="Y111" s="141"/>
      <c r="Z111" s="147">
        <f>Desember!P38</f>
        <v>0</v>
      </c>
      <c r="AA111" s="3"/>
      <c r="AB111" s="3"/>
    </row>
    <row r="112" spans="1:28" x14ac:dyDescent="0.2">
      <c r="A112" s="4"/>
      <c r="B112" s="129" t="s">
        <v>246</v>
      </c>
      <c r="C112" s="141"/>
      <c r="D112" s="142">
        <f>Janúar!P39</f>
        <v>0</v>
      </c>
      <c r="E112" s="141"/>
      <c r="F112" s="142">
        <f>Febrúar!P39</f>
        <v>0</v>
      </c>
      <c r="G112" s="141"/>
      <c r="H112" s="142">
        <f>Mars!P39</f>
        <v>0</v>
      </c>
      <c r="I112" s="141"/>
      <c r="J112" s="142">
        <f>Apríl!P39</f>
        <v>0</v>
      </c>
      <c r="K112" s="141"/>
      <c r="L112" s="142">
        <f>Maí!P39</f>
        <v>0</v>
      </c>
      <c r="M112" s="141"/>
      <c r="N112" s="142">
        <f>Júní!P39</f>
        <v>0</v>
      </c>
      <c r="O112" s="141"/>
      <c r="P112" s="142">
        <f>Júlí!P39</f>
        <v>0</v>
      </c>
      <c r="Q112" s="141"/>
      <c r="R112" s="142">
        <f>Ágúst!P39</f>
        <v>0</v>
      </c>
      <c r="S112" s="141"/>
      <c r="T112" s="142">
        <f>September!P39</f>
        <v>0</v>
      </c>
      <c r="U112" s="141"/>
      <c r="V112" s="142">
        <f>Október!O39</f>
        <v>0</v>
      </c>
      <c r="W112" s="141"/>
      <c r="X112" s="142">
        <f>Nóvember!P39</f>
        <v>0</v>
      </c>
      <c r="Y112" s="141"/>
      <c r="Z112" s="147">
        <f>Desember!P39</f>
        <v>0</v>
      </c>
      <c r="AA112" s="3"/>
      <c r="AB112" s="3"/>
    </row>
    <row r="113" spans="1:28" x14ac:dyDescent="0.2">
      <c r="A113" s="4"/>
      <c r="B113" s="170" t="s">
        <v>251</v>
      </c>
      <c r="C113" s="171">
        <f t="shared" ref="C113:Z113" si="5">SUM(C97:C112)</f>
        <v>0</v>
      </c>
      <c r="D113" s="172">
        <f t="shared" si="5"/>
        <v>0</v>
      </c>
      <c r="E113" s="172">
        <f t="shared" si="5"/>
        <v>0</v>
      </c>
      <c r="F113" s="172">
        <f t="shared" si="5"/>
        <v>0</v>
      </c>
      <c r="G113" s="172">
        <f t="shared" si="5"/>
        <v>0</v>
      </c>
      <c r="H113" s="172">
        <f t="shared" si="5"/>
        <v>0</v>
      </c>
      <c r="I113" s="172">
        <f t="shared" si="5"/>
        <v>0</v>
      </c>
      <c r="J113" s="172">
        <f t="shared" si="5"/>
        <v>0</v>
      </c>
      <c r="K113" s="172">
        <f t="shared" si="5"/>
        <v>0</v>
      </c>
      <c r="L113" s="172">
        <f t="shared" si="5"/>
        <v>0</v>
      </c>
      <c r="M113" s="172">
        <f t="shared" si="5"/>
        <v>0</v>
      </c>
      <c r="N113" s="172">
        <f t="shared" si="5"/>
        <v>0</v>
      </c>
      <c r="O113" s="172">
        <f t="shared" si="5"/>
        <v>0</v>
      </c>
      <c r="P113" s="172">
        <f t="shared" si="5"/>
        <v>0</v>
      </c>
      <c r="Q113" s="172">
        <f t="shared" si="5"/>
        <v>0</v>
      </c>
      <c r="R113" s="172">
        <f t="shared" si="5"/>
        <v>0</v>
      </c>
      <c r="S113" s="172">
        <f t="shared" si="5"/>
        <v>0</v>
      </c>
      <c r="T113" s="172">
        <f t="shared" si="5"/>
        <v>0</v>
      </c>
      <c r="U113" s="172">
        <f t="shared" si="5"/>
        <v>0</v>
      </c>
      <c r="V113" s="172">
        <f t="shared" si="5"/>
        <v>350810</v>
      </c>
      <c r="W113" s="172">
        <f t="shared" si="5"/>
        <v>0</v>
      </c>
      <c r="X113" s="172">
        <f t="shared" si="5"/>
        <v>130000</v>
      </c>
      <c r="Y113" s="172">
        <f t="shared" si="5"/>
        <v>0</v>
      </c>
      <c r="Z113" s="172">
        <f t="shared" si="5"/>
        <v>130000</v>
      </c>
      <c r="AA113" s="3"/>
      <c r="AB113" s="3"/>
    </row>
    <row r="114" spans="1:28" x14ac:dyDescent="0.2">
      <c r="A114" s="4"/>
      <c r="B114" s="8"/>
      <c r="C114" s="138" t="s">
        <v>9</v>
      </c>
      <c r="D114" s="139" t="s">
        <v>65</v>
      </c>
      <c r="E114" s="138" t="s">
        <v>9</v>
      </c>
      <c r="F114" s="139" t="s">
        <v>65</v>
      </c>
      <c r="G114" s="138" t="s">
        <v>9</v>
      </c>
      <c r="H114" s="139" t="s">
        <v>65</v>
      </c>
      <c r="I114" s="138" t="s">
        <v>9</v>
      </c>
      <c r="J114" s="139" t="s">
        <v>65</v>
      </c>
      <c r="K114" s="138" t="s">
        <v>9</v>
      </c>
      <c r="L114" s="139" t="s">
        <v>65</v>
      </c>
      <c r="M114" s="138" t="s">
        <v>9</v>
      </c>
      <c r="N114" s="139" t="s">
        <v>65</v>
      </c>
      <c r="O114" s="138" t="s">
        <v>9</v>
      </c>
      <c r="P114" s="139" t="s">
        <v>65</v>
      </c>
      <c r="Q114" s="138" t="s">
        <v>9</v>
      </c>
      <c r="R114" s="139" t="s">
        <v>65</v>
      </c>
      <c r="S114" s="138" t="s">
        <v>9</v>
      </c>
      <c r="T114" s="139" t="s">
        <v>65</v>
      </c>
      <c r="U114" s="138" t="s">
        <v>9</v>
      </c>
      <c r="V114" s="139" t="s">
        <v>65</v>
      </c>
      <c r="W114" s="138" t="s">
        <v>9</v>
      </c>
      <c r="X114" s="139" t="s">
        <v>65</v>
      </c>
      <c r="Y114" s="138" t="s">
        <v>9</v>
      </c>
      <c r="Z114" s="140" t="s">
        <v>65</v>
      </c>
      <c r="AA114" s="3"/>
      <c r="AB114" s="3"/>
    </row>
    <row r="115" spans="1:28" x14ac:dyDescent="0.2">
      <c r="A115" s="4"/>
      <c r="B115" s="8" t="s">
        <v>55</v>
      </c>
      <c r="C115" s="189" t="s">
        <v>3</v>
      </c>
      <c r="D115" s="190"/>
      <c r="E115" s="189" t="s">
        <v>12</v>
      </c>
      <c r="F115" s="190"/>
      <c r="G115" s="189" t="s">
        <v>14</v>
      </c>
      <c r="H115" s="190"/>
      <c r="I115" s="189" t="s">
        <v>16</v>
      </c>
      <c r="J115" s="190"/>
      <c r="K115" s="189" t="s">
        <v>17</v>
      </c>
      <c r="L115" s="190"/>
      <c r="M115" s="189" t="s">
        <v>19</v>
      </c>
      <c r="N115" s="190"/>
      <c r="O115" s="189" t="s">
        <v>21</v>
      </c>
      <c r="P115" s="190"/>
      <c r="Q115" s="189" t="s">
        <v>23</v>
      </c>
      <c r="R115" s="190"/>
      <c r="S115" s="189" t="s">
        <v>26</v>
      </c>
      <c r="T115" s="190"/>
      <c r="U115" s="189" t="s">
        <v>28</v>
      </c>
      <c r="V115" s="190"/>
      <c r="W115" s="189" t="s">
        <v>30</v>
      </c>
      <c r="X115" s="190"/>
      <c r="Y115" s="189" t="s">
        <v>31</v>
      </c>
      <c r="Z115" s="186"/>
      <c r="AA115" s="3"/>
      <c r="AB115" s="3"/>
    </row>
    <row r="116" spans="1:28" x14ac:dyDescent="0.2">
      <c r="A116" s="4"/>
      <c r="B116" s="93" t="s">
        <v>111</v>
      </c>
      <c r="C116" s="141"/>
      <c r="D116" s="142">
        <f>Janúar!R41</f>
        <v>0</v>
      </c>
      <c r="E116" s="141"/>
      <c r="F116" s="142">
        <f>Febrúar!R41</f>
        <v>0</v>
      </c>
      <c r="G116" s="141"/>
      <c r="H116" s="142">
        <f>Mars!R41</f>
        <v>0</v>
      </c>
      <c r="I116" s="141"/>
      <c r="J116" s="142">
        <f>Apríl!R41</f>
        <v>0</v>
      </c>
      <c r="K116" s="141"/>
      <c r="L116" s="142">
        <f>Maí!R41</f>
        <v>0</v>
      </c>
      <c r="M116" s="141"/>
      <c r="N116" s="142">
        <f>Júní!R41</f>
        <v>0</v>
      </c>
      <c r="O116" s="141"/>
      <c r="P116" s="142">
        <f>Júlí!R41</f>
        <v>0</v>
      </c>
      <c r="Q116" s="141"/>
      <c r="R116" s="142">
        <f>Ágúst!R41</f>
        <v>0</v>
      </c>
      <c r="S116" s="141"/>
      <c r="T116" s="142">
        <f>September!R41</f>
        <v>0</v>
      </c>
      <c r="U116" s="141"/>
      <c r="V116" s="142">
        <f>Október!Q41</f>
        <v>0</v>
      </c>
      <c r="W116" s="141"/>
      <c r="X116" s="142">
        <f>Nóvember!R41</f>
        <v>0</v>
      </c>
      <c r="Y116" s="141"/>
      <c r="Z116" s="147">
        <f>Desember!R41</f>
        <v>0</v>
      </c>
      <c r="AA116" s="3"/>
      <c r="AB116" s="3"/>
    </row>
    <row r="117" spans="1:28" x14ac:dyDescent="0.2">
      <c r="A117" s="4"/>
      <c r="B117" s="93" t="s">
        <v>122</v>
      </c>
      <c r="C117" s="141"/>
      <c r="D117" s="142">
        <f>Janúar!R42</f>
        <v>0</v>
      </c>
      <c r="E117" s="141"/>
      <c r="F117" s="142">
        <f>Febrúar!R42</f>
        <v>0</v>
      </c>
      <c r="G117" s="141"/>
      <c r="H117" s="142">
        <f>Mars!R42</f>
        <v>0</v>
      </c>
      <c r="I117" s="141"/>
      <c r="J117" s="142">
        <f>Apríl!R42</f>
        <v>0</v>
      </c>
      <c r="K117" s="141"/>
      <c r="L117" s="142">
        <f>Maí!R42</f>
        <v>0</v>
      </c>
      <c r="M117" s="141"/>
      <c r="N117" s="142">
        <f>Júní!R42</f>
        <v>0</v>
      </c>
      <c r="O117" s="141"/>
      <c r="P117" s="142">
        <f>Júlí!R42</f>
        <v>0</v>
      </c>
      <c r="Q117" s="141"/>
      <c r="R117" s="142">
        <f>Ágúst!R42</f>
        <v>0</v>
      </c>
      <c r="S117" s="141"/>
      <c r="T117" s="142">
        <f>September!R42</f>
        <v>0</v>
      </c>
      <c r="U117" s="141"/>
      <c r="V117" s="142">
        <f>Október!Q42</f>
        <v>0</v>
      </c>
      <c r="W117" s="141"/>
      <c r="X117" s="142">
        <f>Nóvember!R42</f>
        <v>35900</v>
      </c>
      <c r="Y117" s="141"/>
      <c r="Z117" s="147">
        <f>Desember!R42</f>
        <v>0</v>
      </c>
      <c r="AA117" s="3"/>
      <c r="AB117" s="3"/>
    </row>
    <row r="118" spans="1:28" x14ac:dyDescent="0.2">
      <c r="A118" s="4"/>
      <c r="B118" s="93" t="s">
        <v>144</v>
      </c>
      <c r="C118" s="141"/>
      <c r="D118" s="142">
        <f>Janúar!R43</f>
        <v>0</v>
      </c>
      <c r="E118" s="141"/>
      <c r="F118" s="142">
        <f>Febrúar!R43</f>
        <v>0</v>
      </c>
      <c r="G118" s="141"/>
      <c r="H118" s="142">
        <f>Mars!R43</f>
        <v>0</v>
      </c>
      <c r="I118" s="141"/>
      <c r="J118" s="142">
        <f>Apríl!R43</f>
        <v>0</v>
      </c>
      <c r="K118" s="141"/>
      <c r="L118" s="142">
        <f>Maí!R43</f>
        <v>0</v>
      </c>
      <c r="M118" s="141"/>
      <c r="N118" s="142">
        <f>Júní!R43</f>
        <v>0</v>
      </c>
      <c r="O118" s="141"/>
      <c r="P118" s="142">
        <f>Júlí!R43</f>
        <v>0</v>
      </c>
      <c r="Q118" s="141"/>
      <c r="R118" s="142">
        <f>Ágúst!R43</f>
        <v>0</v>
      </c>
      <c r="S118" s="141"/>
      <c r="T118" s="142">
        <f>September!R43</f>
        <v>0</v>
      </c>
      <c r="U118" s="141"/>
      <c r="V118" s="142">
        <f>Október!Q43</f>
        <v>0</v>
      </c>
      <c r="W118" s="141"/>
      <c r="X118" s="142">
        <f>Nóvember!R43</f>
        <v>0</v>
      </c>
      <c r="Y118" s="141"/>
      <c r="Z118" s="147">
        <f>Desember!R43</f>
        <v>0</v>
      </c>
      <c r="AA118" s="3"/>
      <c r="AB118" s="3"/>
    </row>
    <row r="119" spans="1:28" x14ac:dyDescent="0.2">
      <c r="A119" s="4"/>
      <c r="B119" s="93" t="s">
        <v>156</v>
      </c>
      <c r="C119" s="141"/>
      <c r="D119" s="142">
        <f>Janúar!R44</f>
        <v>0</v>
      </c>
      <c r="E119" s="141"/>
      <c r="F119" s="142">
        <f>Febrúar!R44</f>
        <v>0</v>
      </c>
      <c r="G119" s="141"/>
      <c r="H119" s="142">
        <f>Mars!R44</f>
        <v>0</v>
      </c>
      <c r="I119" s="141"/>
      <c r="J119" s="142">
        <f>Apríl!R44</f>
        <v>0</v>
      </c>
      <c r="K119" s="141"/>
      <c r="L119" s="142">
        <f>Maí!R44</f>
        <v>0</v>
      </c>
      <c r="M119" s="141"/>
      <c r="N119" s="142">
        <f>Júní!R44</f>
        <v>0</v>
      </c>
      <c r="O119" s="141"/>
      <c r="P119" s="142">
        <f>Júlí!R44</f>
        <v>0</v>
      </c>
      <c r="Q119" s="141"/>
      <c r="R119" s="142">
        <f>Ágúst!R44</f>
        <v>0</v>
      </c>
      <c r="S119" s="141"/>
      <c r="T119" s="142">
        <f>September!R44</f>
        <v>0</v>
      </c>
      <c r="U119" s="141"/>
      <c r="V119" s="142">
        <f>Október!Q44</f>
        <v>0</v>
      </c>
      <c r="W119" s="141"/>
      <c r="X119" s="142">
        <f>Nóvember!R44</f>
        <v>0</v>
      </c>
      <c r="Y119" s="141"/>
      <c r="Z119" s="147">
        <f>Desember!R44</f>
        <v>0</v>
      </c>
      <c r="AA119" s="3"/>
      <c r="AB119" s="3"/>
    </row>
    <row r="120" spans="1:28" x14ac:dyDescent="0.2">
      <c r="A120" s="4"/>
      <c r="B120" s="93" t="s">
        <v>167</v>
      </c>
      <c r="C120" s="141"/>
      <c r="D120" s="142">
        <f>Janúar!R45</f>
        <v>0</v>
      </c>
      <c r="E120" s="141"/>
      <c r="F120" s="142">
        <f>Febrúar!R45</f>
        <v>0</v>
      </c>
      <c r="G120" s="141"/>
      <c r="H120" s="142">
        <f>Mars!R45</f>
        <v>0</v>
      </c>
      <c r="I120" s="141"/>
      <c r="J120" s="142">
        <f>Apríl!R45</f>
        <v>0</v>
      </c>
      <c r="K120" s="141"/>
      <c r="L120" s="142">
        <f>Maí!R45</f>
        <v>0</v>
      </c>
      <c r="M120" s="141"/>
      <c r="N120" s="142">
        <f>Júní!R45</f>
        <v>0</v>
      </c>
      <c r="O120" s="141"/>
      <c r="P120" s="142">
        <f>Júlí!R45</f>
        <v>0</v>
      </c>
      <c r="Q120" s="141"/>
      <c r="R120" s="142">
        <f>Ágúst!R45</f>
        <v>0</v>
      </c>
      <c r="S120" s="141"/>
      <c r="T120" s="142">
        <f>September!R45</f>
        <v>0</v>
      </c>
      <c r="U120" s="141"/>
      <c r="V120" s="142">
        <f>Október!Q45</f>
        <v>0</v>
      </c>
      <c r="W120" s="141"/>
      <c r="X120" s="142">
        <f>Nóvember!R45</f>
        <v>0</v>
      </c>
      <c r="Y120" s="141"/>
      <c r="Z120" s="147">
        <f>Desember!R45</f>
        <v>0</v>
      </c>
      <c r="AA120" s="3"/>
      <c r="AB120" s="3"/>
    </row>
    <row r="121" spans="1:28" x14ac:dyDescent="0.2">
      <c r="A121" s="4"/>
      <c r="B121" s="93" t="s">
        <v>177</v>
      </c>
      <c r="C121" s="141"/>
      <c r="D121" s="142">
        <f>Janúar!R46</f>
        <v>0</v>
      </c>
      <c r="E121" s="141"/>
      <c r="F121" s="142">
        <f>Febrúar!R46</f>
        <v>0</v>
      </c>
      <c r="G121" s="141"/>
      <c r="H121" s="142">
        <f>Mars!R46</f>
        <v>0</v>
      </c>
      <c r="I121" s="141"/>
      <c r="J121" s="142">
        <f>Apríl!R46</f>
        <v>0</v>
      </c>
      <c r="K121" s="141"/>
      <c r="L121" s="142">
        <f>Maí!R46</f>
        <v>0</v>
      </c>
      <c r="M121" s="141"/>
      <c r="N121" s="142">
        <f>Júní!R46</f>
        <v>0</v>
      </c>
      <c r="O121" s="141"/>
      <c r="P121" s="142">
        <f>Júlí!R46</f>
        <v>0</v>
      </c>
      <c r="Q121" s="141"/>
      <c r="R121" s="142">
        <f>Ágúst!R46</f>
        <v>0</v>
      </c>
      <c r="S121" s="141"/>
      <c r="T121" s="142">
        <f>September!R46</f>
        <v>0</v>
      </c>
      <c r="U121" s="141"/>
      <c r="V121" s="142">
        <f>Október!Q46</f>
        <v>0</v>
      </c>
      <c r="W121" s="141"/>
      <c r="X121" s="142">
        <f>Nóvember!R46</f>
        <v>0</v>
      </c>
      <c r="Y121" s="141"/>
      <c r="Z121" s="147">
        <f>Desember!R46</f>
        <v>0</v>
      </c>
      <c r="AA121" s="3"/>
      <c r="AB121" s="3"/>
    </row>
    <row r="122" spans="1:28" x14ac:dyDescent="0.2">
      <c r="A122" s="4"/>
      <c r="B122" s="93" t="s">
        <v>187</v>
      </c>
      <c r="C122" s="141"/>
      <c r="D122" s="142">
        <f>Janúar!R47</f>
        <v>0</v>
      </c>
      <c r="E122" s="141"/>
      <c r="F122" s="142">
        <f>Febrúar!R47</f>
        <v>0</v>
      </c>
      <c r="G122" s="141"/>
      <c r="H122" s="142">
        <f>Mars!R47</f>
        <v>0</v>
      </c>
      <c r="I122" s="141"/>
      <c r="J122" s="142">
        <f>Apríl!R47</f>
        <v>0</v>
      </c>
      <c r="K122" s="141"/>
      <c r="L122" s="142">
        <f>Maí!R47</f>
        <v>0</v>
      </c>
      <c r="M122" s="141"/>
      <c r="N122" s="142">
        <f>Júní!R47</f>
        <v>0</v>
      </c>
      <c r="O122" s="141"/>
      <c r="P122" s="142">
        <f>Júlí!R47</f>
        <v>0</v>
      </c>
      <c r="Q122" s="141"/>
      <c r="R122" s="142">
        <f>Ágúst!R47</f>
        <v>0</v>
      </c>
      <c r="S122" s="141"/>
      <c r="T122" s="142">
        <f>September!R47</f>
        <v>0</v>
      </c>
      <c r="U122" s="141"/>
      <c r="V122" s="142">
        <f>Október!Q47</f>
        <v>0</v>
      </c>
      <c r="W122" s="141"/>
      <c r="X122" s="142">
        <f>Nóvember!R47</f>
        <v>0</v>
      </c>
      <c r="Y122" s="141"/>
      <c r="Z122" s="147">
        <f>Desember!R47</f>
        <v>0</v>
      </c>
      <c r="AA122" s="3"/>
      <c r="AB122" s="3"/>
    </row>
    <row r="123" spans="1:28" x14ac:dyDescent="0.2">
      <c r="A123" s="4"/>
      <c r="B123" s="93" t="s">
        <v>197</v>
      </c>
      <c r="C123" s="141"/>
      <c r="D123" s="142">
        <f>Janúar!R48</f>
        <v>0</v>
      </c>
      <c r="E123" s="141"/>
      <c r="F123" s="142">
        <f>Febrúar!R48</f>
        <v>0</v>
      </c>
      <c r="G123" s="141"/>
      <c r="H123" s="142">
        <f>Mars!R48</f>
        <v>0</v>
      </c>
      <c r="I123" s="141"/>
      <c r="J123" s="142">
        <f>Apríl!R48</f>
        <v>0</v>
      </c>
      <c r="K123" s="141"/>
      <c r="L123" s="142">
        <f>Maí!R48</f>
        <v>0</v>
      </c>
      <c r="M123" s="141"/>
      <c r="N123" s="142">
        <f>Júní!R48</f>
        <v>0</v>
      </c>
      <c r="O123" s="141"/>
      <c r="P123" s="142">
        <f>Júlí!R48</f>
        <v>0</v>
      </c>
      <c r="Q123" s="141"/>
      <c r="R123" s="142">
        <f>Ágúst!R48</f>
        <v>0</v>
      </c>
      <c r="S123" s="141"/>
      <c r="T123" s="142">
        <f>September!R48</f>
        <v>0</v>
      </c>
      <c r="U123" s="141"/>
      <c r="V123" s="142">
        <f>Október!Q48</f>
        <v>0</v>
      </c>
      <c r="W123" s="141"/>
      <c r="X123" s="142">
        <f>Nóvember!R48</f>
        <v>0</v>
      </c>
      <c r="Y123" s="141"/>
      <c r="Z123" s="147">
        <f>Desember!R48</f>
        <v>0</v>
      </c>
      <c r="AA123" s="3"/>
      <c r="AB123" s="3"/>
    </row>
    <row r="124" spans="1:28" x14ac:dyDescent="0.2">
      <c r="A124" s="4"/>
      <c r="B124" s="93" t="s">
        <v>207</v>
      </c>
      <c r="C124" s="141"/>
      <c r="D124" s="142">
        <f>Janúar!R49</f>
        <v>0</v>
      </c>
      <c r="E124" s="141"/>
      <c r="F124" s="142">
        <f>Febrúar!R49</f>
        <v>0</v>
      </c>
      <c r="G124" s="141"/>
      <c r="H124" s="142">
        <f>Mars!R49</f>
        <v>0</v>
      </c>
      <c r="I124" s="141"/>
      <c r="J124" s="142">
        <f>Apríl!R49</f>
        <v>0</v>
      </c>
      <c r="K124" s="141"/>
      <c r="L124" s="142">
        <f>Maí!R49</f>
        <v>0</v>
      </c>
      <c r="M124" s="141"/>
      <c r="N124" s="142">
        <f>Júní!R49</f>
        <v>0</v>
      </c>
      <c r="O124" s="141"/>
      <c r="P124" s="142">
        <f>Júlí!R49</f>
        <v>0</v>
      </c>
      <c r="Q124" s="141"/>
      <c r="R124" s="142">
        <f>Ágúst!R49</f>
        <v>0</v>
      </c>
      <c r="S124" s="141"/>
      <c r="T124" s="142">
        <f>September!R49</f>
        <v>0</v>
      </c>
      <c r="U124" s="141"/>
      <c r="V124" s="142">
        <f>Október!Q49</f>
        <v>0</v>
      </c>
      <c r="W124" s="141"/>
      <c r="X124" s="142">
        <f>Nóvember!R49</f>
        <v>0</v>
      </c>
      <c r="Y124" s="141"/>
      <c r="Z124" s="147">
        <f>Desember!R49</f>
        <v>0</v>
      </c>
      <c r="AA124" s="3"/>
      <c r="AB124" s="3"/>
    </row>
    <row r="125" spans="1:28" x14ac:dyDescent="0.2">
      <c r="A125" s="4"/>
      <c r="B125" s="93" t="s">
        <v>215</v>
      </c>
      <c r="C125" s="141"/>
      <c r="D125" s="142">
        <f>Janúar!R50</f>
        <v>0</v>
      </c>
      <c r="E125" s="141"/>
      <c r="F125" s="142">
        <f>Febrúar!R50</f>
        <v>0</v>
      </c>
      <c r="G125" s="141"/>
      <c r="H125" s="142">
        <f>Mars!R50</f>
        <v>0</v>
      </c>
      <c r="I125" s="141"/>
      <c r="J125" s="142">
        <f>Apríl!R50</f>
        <v>0</v>
      </c>
      <c r="K125" s="141"/>
      <c r="L125" s="142">
        <f>Maí!R50</f>
        <v>0</v>
      </c>
      <c r="M125" s="141"/>
      <c r="N125" s="142">
        <f>Júní!R50</f>
        <v>0</v>
      </c>
      <c r="O125" s="141"/>
      <c r="P125" s="142">
        <f>Júlí!R50</f>
        <v>0</v>
      </c>
      <c r="Q125" s="141"/>
      <c r="R125" s="142">
        <f>Ágúst!R50</f>
        <v>0</v>
      </c>
      <c r="S125" s="141"/>
      <c r="T125" s="142">
        <f>September!R50</f>
        <v>0</v>
      </c>
      <c r="U125" s="141"/>
      <c r="V125" s="142">
        <f>Október!Q50</f>
        <v>0</v>
      </c>
      <c r="W125" s="141"/>
      <c r="X125" s="142">
        <f>Nóvember!R50</f>
        <v>0</v>
      </c>
      <c r="Y125" s="141"/>
      <c r="Z125" s="147">
        <f>Desember!R50</f>
        <v>0</v>
      </c>
      <c r="AA125" s="3"/>
      <c r="AB125" s="3"/>
    </row>
    <row r="126" spans="1:28" x14ac:dyDescent="0.2">
      <c r="A126" s="4"/>
      <c r="B126" s="129" t="s">
        <v>223</v>
      </c>
      <c r="C126" s="141"/>
      <c r="D126" s="142">
        <f>Janúar!R51</f>
        <v>0</v>
      </c>
      <c r="E126" s="141"/>
      <c r="F126" s="142">
        <f>Febrúar!R51</f>
        <v>0</v>
      </c>
      <c r="G126" s="141"/>
      <c r="H126" s="142">
        <f>Mars!R51</f>
        <v>0</v>
      </c>
      <c r="I126" s="141"/>
      <c r="J126" s="142">
        <f>Apríl!R51</f>
        <v>0</v>
      </c>
      <c r="K126" s="141"/>
      <c r="L126" s="142">
        <f>Maí!R51</f>
        <v>0</v>
      </c>
      <c r="M126" s="141"/>
      <c r="N126" s="142">
        <f>Júní!R51</f>
        <v>0</v>
      </c>
      <c r="O126" s="141"/>
      <c r="P126" s="142">
        <f>Júlí!R51</f>
        <v>0</v>
      </c>
      <c r="Q126" s="141"/>
      <c r="R126" s="142">
        <f>Ágúst!R51</f>
        <v>0</v>
      </c>
      <c r="S126" s="141"/>
      <c r="T126" s="142">
        <f>September!R51</f>
        <v>0</v>
      </c>
      <c r="U126" s="141"/>
      <c r="V126" s="142">
        <f>Október!Q51</f>
        <v>0</v>
      </c>
      <c r="W126" s="141"/>
      <c r="X126" s="142">
        <f>Nóvember!R51</f>
        <v>0</v>
      </c>
      <c r="Y126" s="141"/>
      <c r="Z126" s="147">
        <f>Desember!R51</f>
        <v>0</v>
      </c>
      <c r="AA126" s="3"/>
      <c r="AB126" s="3"/>
    </row>
    <row r="127" spans="1:28" x14ac:dyDescent="0.2">
      <c r="A127" s="4"/>
      <c r="B127" s="170" t="s">
        <v>251</v>
      </c>
      <c r="C127" s="179">
        <f t="shared" ref="C127:Z127" si="6">SUM(C116:C126)</f>
        <v>0</v>
      </c>
      <c r="D127" s="179">
        <f t="shared" si="6"/>
        <v>0</v>
      </c>
      <c r="E127" s="179">
        <f t="shared" si="6"/>
        <v>0</v>
      </c>
      <c r="F127" s="179">
        <f t="shared" si="6"/>
        <v>0</v>
      </c>
      <c r="G127" s="179">
        <f t="shared" si="6"/>
        <v>0</v>
      </c>
      <c r="H127" s="179">
        <f t="shared" si="6"/>
        <v>0</v>
      </c>
      <c r="I127" s="179">
        <f t="shared" si="6"/>
        <v>0</v>
      </c>
      <c r="J127" s="179">
        <f t="shared" si="6"/>
        <v>0</v>
      </c>
      <c r="K127" s="179">
        <f t="shared" si="6"/>
        <v>0</v>
      </c>
      <c r="L127" s="179">
        <f t="shared" si="6"/>
        <v>0</v>
      </c>
      <c r="M127" s="179">
        <f t="shared" si="6"/>
        <v>0</v>
      </c>
      <c r="N127" s="179">
        <f t="shared" si="6"/>
        <v>0</v>
      </c>
      <c r="O127" s="179">
        <f t="shared" si="6"/>
        <v>0</v>
      </c>
      <c r="P127" s="179">
        <f t="shared" si="6"/>
        <v>0</v>
      </c>
      <c r="Q127" s="179">
        <f t="shared" si="6"/>
        <v>0</v>
      </c>
      <c r="R127" s="179">
        <f t="shared" si="6"/>
        <v>0</v>
      </c>
      <c r="S127" s="179">
        <f t="shared" si="6"/>
        <v>0</v>
      </c>
      <c r="T127" s="179">
        <f t="shared" si="6"/>
        <v>0</v>
      </c>
      <c r="U127" s="179">
        <f t="shared" si="6"/>
        <v>0</v>
      </c>
      <c r="V127" s="179">
        <f t="shared" si="6"/>
        <v>0</v>
      </c>
      <c r="W127" s="179">
        <f t="shared" si="6"/>
        <v>0</v>
      </c>
      <c r="X127" s="179">
        <f t="shared" si="6"/>
        <v>35900</v>
      </c>
      <c r="Y127" s="179">
        <f t="shared" si="6"/>
        <v>0</v>
      </c>
      <c r="Z127" s="179">
        <f t="shared" si="6"/>
        <v>0</v>
      </c>
      <c r="AA127" s="3"/>
      <c r="AB127" s="3"/>
    </row>
    <row r="128" spans="1:28" x14ac:dyDescent="0.2">
      <c r="A128" s="4"/>
      <c r="B128" s="8"/>
      <c r="C128" s="138" t="s">
        <v>9</v>
      </c>
      <c r="D128" s="139" t="s">
        <v>65</v>
      </c>
      <c r="E128" s="138" t="s">
        <v>9</v>
      </c>
      <c r="F128" s="139" t="s">
        <v>65</v>
      </c>
      <c r="G128" s="138" t="s">
        <v>9</v>
      </c>
      <c r="H128" s="139" t="s">
        <v>65</v>
      </c>
      <c r="I128" s="138" t="s">
        <v>9</v>
      </c>
      <c r="J128" s="139" t="s">
        <v>65</v>
      </c>
      <c r="K128" s="138" t="s">
        <v>9</v>
      </c>
      <c r="L128" s="139" t="s">
        <v>65</v>
      </c>
      <c r="M128" s="138" t="s">
        <v>9</v>
      </c>
      <c r="N128" s="139" t="s">
        <v>65</v>
      </c>
      <c r="O128" s="138" t="s">
        <v>9</v>
      </c>
      <c r="P128" s="139" t="s">
        <v>65</v>
      </c>
      <c r="Q128" s="138" t="s">
        <v>9</v>
      </c>
      <c r="R128" s="139" t="s">
        <v>65</v>
      </c>
      <c r="S128" s="138" t="s">
        <v>9</v>
      </c>
      <c r="T128" s="139" t="s">
        <v>65</v>
      </c>
      <c r="U128" s="138" t="s">
        <v>9</v>
      </c>
      <c r="V128" s="139" t="s">
        <v>65</v>
      </c>
      <c r="W128" s="138" t="s">
        <v>9</v>
      </c>
      <c r="X128" s="139" t="s">
        <v>65</v>
      </c>
      <c r="Y128" s="138" t="s">
        <v>9</v>
      </c>
      <c r="Z128" s="140" t="s">
        <v>65</v>
      </c>
      <c r="AA128" s="3"/>
      <c r="AB128" s="3"/>
    </row>
    <row r="129" spans="1:28" x14ac:dyDescent="0.2">
      <c r="A129" s="4"/>
      <c r="B129" s="8" t="s">
        <v>53</v>
      </c>
      <c r="C129" s="189" t="s">
        <v>3</v>
      </c>
      <c r="D129" s="190"/>
      <c r="E129" s="189" t="s">
        <v>12</v>
      </c>
      <c r="F129" s="190"/>
      <c r="G129" s="189" t="s">
        <v>14</v>
      </c>
      <c r="H129" s="190"/>
      <c r="I129" s="189" t="s">
        <v>16</v>
      </c>
      <c r="J129" s="190"/>
      <c r="K129" s="189" t="s">
        <v>17</v>
      </c>
      <c r="L129" s="190"/>
      <c r="M129" s="189" t="s">
        <v>19</v>
      </c>
      <c r="N129" s="190"/>
      <c r="O129" s="189" t="s">
        <v>21</v>
      </c>
      <c r="P129" s="190"/>
      <c r="Q129" s="189" t="s">
        <v>23</v>
      </c>
      <c r="R129" s="190"/>
      <c r="S129" s="189" t="s">
        <v>26</v>
      </c>
      <c r="T129" s="190"/>
      <c r="U129" s="189" t="s">
        <v>28</v>
      </c>
      <c r="V129" s="190"/>
      <c r="W129" s="189" t="s">
        <v>30</v>
      </c>
      <c r="X129" s="190"/>
      <c r="Y129" s="189" t="s">
        <v>31</v>
      </c>
      <c r="Z129" s="186"/>
      <c r="AA129" s="3"/>
      <c r="AB129" s="3"/>
    </row>
    <row r="130" spans="1:28" x14ac:dyDescent="0.2">
      <c r="A130" s="4"/>
      <c r="B130" s="93" t="s">
        <v>108</v>
      </c>
      <c r="C130" s="141"/>
      <c r="D130" s="142">
        <f>Janúar!N24</f>
        <v>0</v>
      </c>
      <c r="E130" s="141"/>
      <c r="F130" s="142">
        <f>Febrúar!N24</f>
        <v>0</v>
      </c>
      <c r="G130" s="141"/>
      <c r="H130" s="142">
        <f>Mars!N24</f>
        <v>0</v>
      </c>
      <c r="I130" s="141"/>
      <c r="J130" s="142">
        <f>Apríl!N24</f>
        <v>0</v>
      </c>
      <c r="K130" s="141"/>
      <c r="L130" s="142">
        <f>Maí!N24</f>
        <v>0</v>
      </c>
      <c r="M130" s="141"/>
      <c r="N130" s="142">
        <f>Júní!N24</f>
        <v>0</v>
      </c>
      <c r="O130" s="141"/>
      <c r="P130" s="142">
        <f>Júlí!N24</f>
        <v>0</v>
      </c>
      <c r="Q130" s="141"/>
      <c r="R130" s="142">
        <f>Ágúst!N24</f>
        <v>0</v>
      </c>
      <c r="S130" s="141"/>
      <c r="T130" s="142">
        <f>September!N24</f>
        <v>0</v>
      </c>
      <c r="U130" s="141"/>
      <c r="V130" s="142">
        <f>Október!M24</f>
        <v>0</v>
      </c>
      <c r="W130" s="141"/>
      <c r="X130" s="142">
        <f>Nóvember!N24</f>
        <v>0</v>
      </c>
      <c r="Y130" s="141"/>
      <c r="Z130" s="147">
        <f>Desember!N24</f>
        <v>0</v>
      </c>
      <c r="AA130" s="3"/>
      <c r="AB130" s="3"/>
    </row>
    <row r="131" spans="1:28" x14ac:dyDescent="0.2">
      <c r="A131" s="4"/>
      <c r="B131" s="93" t="s">
        <v>120</v>
      </c>
      <c r="C131" s="141"/>
      <c r="D131" s="142">
        <f>Janúar!N25</f>
        <v>0</v>
      </c>
      <c r="E131" s="141"/>
      <c r="F131" s="142">
        <f>Febrúar!N25</f>
        <v>0</v>
      </c>
      <c r="G131" s="141"/>
      <c r="H131" s="142">
        <f>Mars!N25</f>
        <v>0</v>
      </c>
      <c r="I131" s="141"/>
      <c r="J131" s="142">
        <f>Apríl!N25</f>
        <v>0</v>
      </c>
      <c r="K131" s="141"/>
      <c r="L131" s="142">
        <f>Maí!N25</f>
        <v>0</v>
      </c>
      <c r="M131" s="141"/>
      <c r="N131" s="142">
        <f>Júní!N25</f>
        <v>0</v>
      </c>
      <c r="O131" s="141"/>
      <c r="P131" s="142">
        <f>Júlí!N25</f>
        <v>0</v>
      </c>
      <c r="Q131" s="141"/>
      <c r="R131" s="142">
        <f>Ágúst!N25</f>
        <v>0</v>
      </c>
      <c r="S131" s="141"/>
      <c r="T131" s="142">
        <f>September!N25</f>
        <v>0</v>
      </c>
      <c r="U131" s="141"/>
      <c r="V131" s="142">
        <f>Október!M25</f>
        <v>0</v>
      </c>
      <c r="W131" s="141"/>
      <c r="X131" s="142">
        <f>Nóvember!N25</f>
        <v>0</v>
      </c>
      <c r="Y131" s="141"/>
      <c r="Z131" s="147">
        <f>Desember!N25</f>
        <v>1890</v>
      </c>
      <c r="AA131" s="3"/>
      <c r="AB131" s="3"/>
    </row>
    <row r="132" spans="1:28" x14ac:dyDescent="0.2">
      <c r="A132" s="4"/>
      <c r="B132" s="93" t="s">
        <v>142</v>
      </c>
      <c r="C132" s="141"/>
      <c r="D132" s="142">
        <f>Janúar!N26</f>
        <v>0</v>
      </c>
      <c r="E132" s="141"/>
      <c r="F132" s="142">
        <f>Febrúar!N26</f>
        <v>0</v>
      </c>
      <c r="G132" s="141"/>
      <c r="H132" s="142">
        <f>Mars!N26</f>
        <v>0</v>
      </c>
      <c r="I132" s="141"/>
      <c r="J132" s="142">
        <f>Apríl!N26</f>
        <v>0</v>
      </c>
      <c r="K132" s="141"/>
      <c r="L132" s="142">
        <f>Maí!N26</f>
        <v>0</v>
      </c>
      <c r="M132" s="141"/>
      <c r="N132" s="142">
        <f>Júní!N26</f>
        <v>0</v>
      </c>
      <c r="O132" s="141"/>
      <c r="P132" s="142">
        <f>Júlí!N26</f>
        <v>0</v>
      </c>
      <c r="Q132" s="141"/>
      <c r="R132" s="142">
        <f>Ágúst!N26</f>
        <v>0</v>
      </c>
      <c r="S132" s="141"/>
      <c r="T132" s="142">
        <f>September!N26</f>
        <v>0</v>
      </c>
      <c r="U132" s="141"/>
      <c r="V132" s="142">
        <f>Október!M26</f>
        <v>0</v>
      </c>
      <c r="W132" s="141"/>
      <c r="X132" s="142">
        <f>Nóvember!N26</f>
        <v>0</v>
      </c>
      <c r="Y132" s="141"/>
      <c r="Z132" s="147">
        <f>Desember!N26</f>
        <v>0</v>
      </c>
      <c r="AA132" s="3"/>
      <c r="AB132" s="3"/>
    </row>
    <row r="133" spans="1:28" x14ac:dyDescent="0.2">
      <c r="A133" s="4"/>
      <c r="B133" s="93" t="s">
        <v>154</v>
      </c>
      <c r="C133" s="141"/>
      <c r="D133" s="142">
        <f>Janúar!N27</f>
        <v>0</v>
      </c>
      <c r="E133" s="141"/>
      <c r="F133" s="142">
        <f>Febrúar!N27</f>
        <v>0</v>
      </c>
      <c r="G133" s="141"/>
      <c r="H133" s="142">
        <f>Mars!N27</f>
        <v>0</v>
      </c>
      <c r="I133" s="141"/>
      <c r="J133" s="142">
        <f>Apríl!N27</f>
        <v>0</v>
      </c>
      <c r="K133" s="141"/>
      <c r="L133" s="142">
        <f>Maí!N27</f>
        <v>0</v>
      </c>
      <c r="M133" s="141"/>
      <c r="N133" s="142">
        <f>Júní!N27</f>
        <v>0</v>
      </c>
      <c r="O133" s="141"/>
      <c r="P133" s="142">
        <f>Júlí!N27</f>
        <v>0</v>
      </c>
      <c r="Q133" s="141"/>
      <c r="R133" s="142">
        <f>Ágúst!N27</f>
        <v>0</v>
      </c>
      <c r="S133" s="141"/>
      <c r="T133" s="142">
        <f>September!N27</f>
        <v>0</v>
      </c>
      <c r="U133" s="141"/>
      <c r="V133" s="142">
        <f>Október!M27</f>
        <v>0</v>
      </c>
      <c r="W133" s="141"/>
      <c r="X133" s="142">
        <f>Nóvember!N27</f>
        <v>0</v>
      </c>
      <c r="Y133" s="141"/>
      <c r="Z133" s="147">
        <f>Desember!N27</f>
        <v>0</v>
      </c>
      <c r="AA133" s="3"/>
      <c r="AB133" s="3"/>
    </row>
    <row r="134" spans="1:28" x14ac:dyDescent="0.2">
      <c r="A134" s="4"/>
      <c r="B134" s="93" t="s">
        <v>165</v>
      </c>
      <c r="C134" s="141"/>
      <c r="D134" s="142">
        <f>Janúar!N28</f>
        <v>0</v>
      </c>
      <c r="E134" s="141"/>
      <c r="F134" s="142">
        <f>Febrúar!N28</f>
        <v>0</v>
      </c>
      <c r="G134" s="141"/>
      <c r="H134" s="142">
        <f>Mars!N28</f>
        <v>0</v>
      </c>
      <c r="I134" s="141"/>
      <c r="J134" s="142">
        <f>Apríl!N28</f>
        <v>0</v>
      </c>
      <c r="K134" s="141"/>
      <c r="L134" s="142">
        <f>Maí!N28</f>
        <v>0</v>
      </c>
      <c r="M134" s="141"/>
      <c r="N134" s="142">
        <f>Júní!N28</f>
        <v>0</v>
      </c>
      <c r="O134" s="141"/>
      <c r="P134" s="142">
        <f>Júlí!N28</f>
        <v>0</v>
      </c>
      <c r="Q134" s="141"/>
      <c r="R134" s="142">
        <f>Ágúst!N28</f>
        <v>0</v>
      </c>
      <c r="S134" s="141"/>
      <c r="T134" s="142">
        <f>September!N28</f>
        <v>0</v>
      </c>
      <c r="U134" s="141"/>
      <c r="V134" s="142">
        <f>Október!M28</f>
        <v>0</v>
      </c>
      <c r="W134" s="141"/>
      <c r="X134" s="142">
        <f>Nóvember!N28</f>
        <v>0</v>
      </c>
      <c r="Y134" s="141"/>
      <c r="Z134" s="147">
        <f>Desember!N28</f>
        <v>0</v>
      </c>
      <c r="AA134" s="3"/>
      <c r="AB134" s="3"/>
    </row>
    <row r="135" spans="1:28" x14ac:dyDescent="0.2">
      <c r="A135" s="4"/>
      <c r="B135" s="93" t="s">
        <v>176</v>
      </c>
      <c r="C135" s="141"/>
      <c r="D135" s="142">
        <f>Janúar!N29</f>
        <v>0</v>
      </c>
      <c r="E135" s="141"/>
      <c r="F135" s="142">
        <f>Febrúar!N29</f>
        <v>0</v>
      </c>
      <c r="G135" s="141"/>
      <c r="H135" s="142">
        <f>Mars!N29</f>
        <v>0</v>
      </c>
      <c r="I135" s="141"/>
      <c r="J135" s="142">
        <f>Apríl!N29</f>
        <v>0</v>
      </c>
      <c r="K135" s="141"/>
      <c r="L135" s="142">
        <f>Maí!N29</f>
        <v>0</v>
      </c>
      <c r="M135" s="141"/>
      <c r="N135" s="142">
        <f>Júní!N29</f>
        <v>0</v>
      </c>
      <c r="O135" s="141"/>
      <c r="P135" s="142">
        <f>Júlí!N29</f>
        <v>0</v>
      </c>
      <c r="Q135" s="141"/>
      <c r="R135" s="142">
        <f>Ágúst!N29</f>
        <v>0</v>
      </c>
      <c r="S135" s="141"/>
      <c r="T135" s="142">
        <f>September!N29</f>
        <v>0</v>
      </c>
      <c r="U135" s="141"/>
      <c r="V135" s="142">
        <f>Október!M29</f>
        <v>0</v>
      </c>
      <c r="W135" s="141"/>
      <c r="X135" s="142">
        <f>Nóvember!N29</f>
        <v>0</v>
      </c>
      <c r="Y135" s="141"/>
      <c r="Z135" s="147">
        <f>Desember!N29</f>
        <v>0</v>
      </c>
      <c r="AA135" s="3"/>
      <c r="AB135" s="3"/>
    </row>
    <row r="136" spans="1:28" x14ac:dyDescent="0.2">
      <c r="A136" s="4"/>
      <c r="B136" s="93" t="s">
        <v>186</v>
      </c>
      <c r="C136" s="141"/>
      <c r="D136" s="142">
        <f>Janúar!N30</f>
        <v>0</v>
      </c>
      <c r="E136" s="141"/>
      <c r="F136" s="142">
        <f>Febrúar!N30</f>
        <v>0</v>
      </c>
      <c r="G136" s="141"/>
      <c r="H136" s="142">
        <f>Mars!N30</f>
        <v>0</v>
      </c>
      <c r="I136" s="141"/>
      <c r="J136" s="142">
        <f>Apríl!N30</f>
        <v>0</v>
      </c>
      <c r="K136" s="141"/>
      <c r="L136" s="142">
        <f>Maí!N30</f>
        <v>0</v>
      </c>
      <c r="M136" s="141"/>
      <c r="N136" s="142">
        <f>Júní!N30</f>
        <v>0</v>
      </c>
      <c r="O136" s="141"/>
      <c r="P136" s="142">
        <f>Júlí!N30</f>
        <v>0</v>
      </c>
      <c r="Q136" s="141"/>
      <c r="R136" s="142">
        <f>Ágúst!N30</f>
        <v>0</v>
      </c>
      <c r="S136" s="141"/>
      <c r="T136" s="142">
        <f>September!N30</f>
        <v>0</v>
      </c>
      <c r="U136" s="141"/>
      <c r="V136" s="142">
        <f>Október!M30</f>
        <v>0</v>
      </c>
      <c r="W136" s="141"/>
      <c r="X136" s="142">
        <f>Nóvember!N30</f>
        <v>0</v>
      </c>
      <c r="Y136" s="141"/>
      <c r="Z136" s="147">
        <f>Desember!N30</f>
        <v>0</v>
      </c>
      <c r="AA136" s="3"/>
      <c r="AB136" s="3"/>
    </row>
    <row r="137" spans="1:28" x14ac:dyDescent="0.2">
      <c r="A137" s="4"/>
      <c r="B137" s="93" t="s">
        <v>196</v>
      </c>
      <c r="C137" s="141"/>
      <c r="D137" s="142">
        <f>Janúar!N31</f>
        <v>0</v>
      </c>
      <c r="E137" s="141"/>
      <c r="F137" s="142">
        <f>Febrúar!N31</f>
        <v>0</v>
      </c>
      <c r="G137" s="141"/>
      <c r="H137" s="142">
        <f>Mars!N31</f>
        <v>0</v>
      </c>
      <c r="I137" s="141"/>
      <c r="J137" s="142">
        <f>Apríl!N31</f>
        <v>0</v>
      </c>
      <c r="K137" s="141"/>
      <c r="L137" s="142">
        <f>Maí!N31</f>
        <v>0</v>
      </c>
      <c r="M137" s="141"/>
      <c r="N137" s="142">
        <f>Júní!N31</f>
        <v>0</v>
      </c>
      <c r="O137" s="141"/>
      <c r="P137" s="142">
        <f>Júlí!N31</f>
        <v>0</v>
      </c>
      <c r="Q137" s="141"/>
      <c r="R137" s="142">
        <f>Ágúst!N31</f>
        <v>0</v>
      </c>
      <c r="S137" s="141"/>
      <c r="T137" s="142">
        <f>September!N31</f>
        <v>0</v>
      </c>
      <c r="U137" s="141"/>
      <c r="V137" s="142">
        <f>Október!M31</f>
        <v>0</v>
      </c>
      <c r="W137" s="141"/>
      <c r="X137" s="142">
        <f>Nóvember!N31</f>
        <v>0</v>
      </c>
      <c r="Y137" s="141"/>
      <c r="Z137" s="147">
        <f>Desember!N31</f>
        <v>0</v>
      </c>
      <c r="AA137" s="3"/>
      <c r="AB137" s="3"/>
    </row>
    <row r="138" spans="1:28" x14ac:dyDescent="0.2">
      <c r="A138" s="4"/>
      <c r="B138" s="93" t="s">
        <v>206</v>
      </c>
      <c r="C138" s="141"/>
      <c r="D138" s="142">
        <f>Janúar!N32</f>
        <v>0</v>
      </c>
      <c r="E138" s="141"/>
      <c r="F138" s="142">
        <f>Febrúar!N32</f>
        <v>0</v>
      </c>
      <c r="G138" s="141"/>
      <c r="H138" s="142">
        <f>Mars!N32</f>
        <v>0</v>
      </c>
      <c r="I138" s="141"/>
      <c r="J138" s="142">
        <f>Apríl!N32</f>
        <v>0</v>
      </c>
      <c r="K138" s="141"/>
      <c r="L138" s="142">
        <f>Maí!N32</f>
        <v>0</v>
      </c>
      <c r="M138" s="141"/>
      <c r="N138" s="142">
        <f>Júní!N32</f>
        <v>0</v>
      </c>
      <c r="O138" s="141"/>
      <c r="P138" s="142">
        <f>Júlí!N32</f>
        <v>0</v>
      </c>
      <c r="Q138" s="141"/>
      <c r="R138" s="142">
        <f>Ágúst!N32</f>
        <v>0</v>
      </c>
      <c r="S138" s="141"/>
      <c r="T138" s="142">
        <f>September!N32</f>
        <v>0</v>
      </c>
      <c r="U138" s="141"/>
      <c r="V138" s="142">
        <f>Október!M32</f>
        <v>0</v>
      </c>
      <c r="W138" s="141"/>
      <c r="X138" s="142">
        <f>Nóvember!N32</f>
        <v>0</v>
      </c>
      <c r="Y138" s="141"/>
      <c r="Z138" s="147">
        <f>Desember!N32</f>
        <v>0</v>
      </c>
      <c r="AA138" s="3"/>
      <c r="AB138" s="3"/>
    </row>
    <row r="139" spans="1:28" x14ac:dyDescent="0.2">
      <c r="A139" s="4"/>
      <c r="B139" s="93" t="s">
        <v>214</v>
      </c>
      <c r="C139" s="141"/>
      <c r="D139" s="142">
        <f>Janúar!N33</f>
        <v>0</v>
      </c>
      <c r="E139" s="141"/>
      <c r="F139" s="142">
        <f>Febrúar!N33</f>
        <v>0</v>
      </c>
      <c r="G139" s="141"/>
      <c r="H139" s="142">
        <f>Mars!N33</f>
        <v>0</v>
      </c>
      <c r="I139" s="141"/>
      <c r="J139" s="142">
        <f>Apríl!N33</f>
        <v>0</v>
      </c>
      <c r="K139" s="141"/>
      <c r="L139" s="142">
        <f>Maí!N33</f>
        <v>0</v>
      </c>
      <c r="M139" s="141"/>
      <c r="N139" s="142">
        <f>Júní!N33</f>
        <v>0</v>
      </c>
      <c r="O139" s="141"/>
      <c r="P139" s="142">
        <f>Júlí!N33</f>
        <v>0</v>
      </c>
      <c r="Q139" s="141"/>
      <c r="R139" s="142">
        <f>Ágúst!N33</f>
        <v>0</v>
      </c>
      <c r="S139" s="141"/>
      <c r="T139" s="142">
        <f>September!N33</f>
        <v>0</v>
      </c>
      <c r="U139" s="141"/>
      <c r="V139" s="142">
        <f>Október!M33</f>
        <v>0</v>
      </c>
      <c r="W139" s="141"/>
      <c r="X139" s="142">
        <f>Nóvember!N33</f>
        <v>0</v>
      </c>
      <c r="Y139" s="141"/>
      <c r="Z139" s="147">
        <f>Desember!N33</f>
        <v>3371</v>
      </c>
      <c r="AA139" s="3"/>
      <c r="AB139" s="3"/>
    </row>
    <row r="140" spans="1:28" x14ac:dyDescent="0.2">
      <c r="A140" s="4"/>
      <c r="B140" s="93" t="s">
        <v>222</v>
      </c>
      <c r="C140" s="141"/>
      <c r="D140" s="142">
        <f>Janúar!N34</f>
        <v>0</v>
      </c>
      <c r="E140" s="141"/>
      <c r="F140" s="142">
        <f>Febrúar!N34</f>
        <v>0</v>
      </c>
      <c r="G140" s="141"/>
      <c r="H140" s="142">
        <f>Mars!N34</f>
        <v>0</v>
      </c>
      <c r="I140" s="141"/>
      <c r="J140" s="142">
        <f>Apríl!N34</f>
        <v>0</v>
      </c>
      <c r="K140" s="141"/>
      <c r="L140" s="142">
        <f>Maí!N34</f>
        <v>0</v>
      </c>
      <c r="M140" s="141"/>
      <c r="N140" s="142">
        <f>Júní!N34</f>
        <v>0</v>
      </c>
      <c r="O140" s="141"/>
      <c r="P140" s="142">
        <f>Júlí!N34</f>
        <v>0</v>
      </c>
      <c r="Q140" s="141"/>
      <c r="R140" s="142">
        <f>Ágúst!N34</f>
        <v>0</v>
      </c>
      <c r="S140" s="141"/>
      <c r="T140" s="142">
        <f>September!N34</f>
        <v>0</v>
      </c>
      <c r="U140" s="141"/>
      <c r="V140" s="142">
        <f>Október!M34</f>
        <v>5123</v>
      </c>
      <c r="W140" s="141"/>
      <c r="X140" s="142">
        <f>Nóvember!N34</f>
        <v>5123</v>
      </c>
      <c r="Y140" s="141"/>
      <c r="Z140" s="147">
        <f>Desember!N34</f>
        <v>4800</v>
      </c>
      <c r="AA140" s="3"/>
      <c r="AB140" s="3"/>
    </row>
    <row r="141" spans="1:28" x14ac:dyDescent="0.2">
      <c r="A141" s="4"/>
      <c r="B141" s="93" t="s">
        <v>229</v>
      </c>
      <c r="C141" s="141"/>
      <c r="D141" s="142">
        <f>Janúar!N35</f>
        <v>0</v>
      </c>
      <c r="E141" s="141"/>
      <c r="F141" s="142">
        <f>Febrúar!N35</f>
        <v>0</v>
      </c>
      <c r="G141" s="141"/>
      <c r="H141" s="142">
        <f>Mars!N35</f>
        <v>0</v>
      </c>
      <c r="I141" s="141"/>
      <c r="J141" s="142">
        <f>Apríl!N35</f>
        <v>0</v>
      </c>
      <c r="K141" s="141"/>
      <c r="L141" s="142">
        <f>Maí!N35</f>
        <v>0</v>
      </c>
      <c r="M141" s="141"/>
      <c r="N141" s="142">
        <f>Júní!N35</f>
        <v>0</v>
      </c>
      <c r="O141" s="141"/>
      <c r="P141" s="142">
        <f>Júlí!N35</f>
        <v>0</v>
      </c>
      <c r="Q141" s="141"/>
      <c r="R141" s="142">
        <f>Ágúst!N35</f>
        <v>0</v>
      </c>
      <c r="S141" s="141"/>
      <c r="T141" s="142">
        <f>September!N35</f>
        <v>0</v>
      </c>
      <c r="U141" s="141"/>
      <c r="V141" s="142">
        <f>Október!M35</f>
        <v>6000</v>
      </c>
      <c r="W141" s="141"/>
      <c r="X141" s="142">
        <f>Nóvember!N35</f>
        <v>6000</v>
      </c>
      <c r="Y141" s="141"/>
      <c r="Z141" s="147">
        <f>Desember!N35</f>
        <v>7919</v>
      </c>
      <c r="AA141" s="3"/>
      <c r="AB141" s="3"/>
    </row>
    <row r="142" spans="1:28" x14ac:dyDescent="0.2">
      <c r="A142" s="4"/>
      <c r="B142" s="93" t="s">
        <v>235</v>
      </c>
      <c r="C142" s="141"/>
      <c r="D142" s="142">
        <f>Janúar!N36</f>
        <v>0</v>
      </c>
      <c r="E142" s="141"/>
      <c r="F142" s="142">
        <f>Febrúar!N36</f>
        <v>0</v>
      </c>
      <c r="G142" s="141"/>
      <c r="H142" s="142">
        <f>Mars!N36</f>
        <v>0</v>
      </c>
      <c r="I142" s="141"/>
      <c r="J142" s="142">
        <f>Apríl!N36</f>
        <v>0</v>
      </c>
      <c r="K142" s="141"/>
      <c r="L142" s="142">
        <f>Maí!N36</f>
        <v>0</v>
      </c>
      <c r="M142" s="141"/>
      <c r="N142" s="142">
        <f>Júní!N36</f>
        <v>0</v>
      </c>
      <c r="O142" s="141"/>
      <c r="P142" s="142">
        <f>Júlí!N36</f>
        <v>0</v>
      </c>
      <c r="Q142" s="141"/>
      <c r="R142" s="142">
        <f>Ágúst!N36</f>
        <v>0</v>
      </c>
      <c r="S142" s="141"/>
      <c r="T142" s="142">
        <f>September!N36</f>
        <v>0</v>
      </c>
      <c r="U142" s="141"/>
      <c r="V142" s="142">
        <f>Október!M36</f>
        <v>0</v>
      </c>
      <c r="W142" s="141"/>
      <c r="X142" s="142">
        <f>Nóvember!N36</f>
        <v>0</v>
      </c>
      <c r="Y142" s="141"/>
      <c r="Z142" s="147">
        <f>Desember!N36</f>
        <v>0</v>
      </c>
      <c r="AA142" s="3"/>
      <c r="AB142" s="3"/>
    </row>
    <row r="143" spans="1:28" x14ac:dyDescent="0.2">
      <c r="A143" s="4"/>
      <c r="B143" s="93" t="s">
        <v>241</v>
      </c>
      <c r="C143" s="141"/>
      <c r="D143" s="142">
        <f>Janúar!N37</f>
        <v>0</v>
      </c>
      <c r="E143" s="141"/>
      <c r="F143" s="142">
        <f>Febrúar!N37</f>
        <v>0</v>
      </c>
      <c r="G143" s="141"/>
      <c r="H143" s="142">
        <f>Mars!N37</f>
        <v>0</v>
      </c>
      <c r="I143" s="141"/>
      <c r="J143" s="142">
        <f>Apríl!N37</f>
        <v>0</v>
      </c>
      <c r="K143" s="141"/>
      <c r="L143" s="142">
        <f>Maí!N37</f>
        <v>0</v>
      </c>
      <c r="M143" s="141"/>
      <c r="N143" s="142">
        <f>Júní!N37</f>
        <v>0</v>
      </c>
      <c r="O143" s="141"/>
      <c r="P143" s="142">
        <f>Júlí!N37</f>
        <v>0</v>
      </c>
      <c r="Q143" s="141"/>
      <c r="R143" s="142">
        <f>Ágúst!N37</f>
        <v>0</v>
      </c>
      <c r="S143" s="141"/>
      <c r="T143" s="142">
        <f>September!N37</f>
        <v>0</v>
      </c>
      <c r="U143" s="141"/>
      <c r="V143" s="142">
        <f>Október!M37</f>
        <v>0</v>
      </c>
      <c r="W143" s="141"/>
      <c r="X143" s="142">
        <f>Nóvember!N37</f>
        <v>0</v>
      </c>
      <c r="Y143" s="141"/>
      <c r="Z143" s="147">
        <f>Desember!N37</f>
        <v>0</v>
      </c>
      <c r="AA143" s="3"/>
      <c r="AB143" s="3"/>
    </row>
    <row r="144" spans="1:28" x14ac:dyDescent="0.2">
      <c r="A144" s="4"/>
      <c r="B144" s="93" t="s">
        <v>190</v>
      </c>
      <c r="C144" s="141"/>
      <c r="D144" s="142">
        <f>Janúar!N38</f>
        <v>0</v>
      </c>
      <c r="E144" s="141"/>
      <c r="F144" s="142">
        <f>Febrúar!N38</f>
        <v>0</v>
      </c>
      <c r="G144" s="141"/>
      <c r="H144" s="142">
        <f>Mars!N38</f>
        <v>0</v>
      </c>
      <c r="I144" s="141"/>
      <c r="J144" s="142">
        <f>Apríl!N38</f>
        <v>0</v>
      </c>
      <c r="K144" s="141"/>
      <c r="L144" s="142">
        <f>Maí!N38</f>
        <v>0</v>
      </c>
      <c r="M144" s="141"/>
      <c r="N144" s="142">
        <f>Júní!N38</f>
        <v>0</v>
      </c>
      <c r="O144" s="141"/>
      <c r="P144" s="142">
        <f>Júlí!N38</f>
        <v>0</v>
      </c>
      <c r="Q144" s="141"/>
      <c r="R144" s="142">
        <f>Ágúst!N38</f>
        <v>0</v>
      </c>
      <c r="S144" s="141"/>
      <c r="T144" s="142">
        <f>September!N38</f>
        <v>0</v>
      </c>
      <c r="U144" s="141"/>
      <c r="V144" s="142">
        <f>Október!M38</f>
        <v>0</v>
      </c>
      <c r="W144" s="141"/>
      <c r="X144" s="142">
        <f>Nóvember!N38</f>
        <v>0</v>
      </c>
      <c r="Y144" s="141"/>
      <c r="Z144" s="147">
        <f>Desember!N38</f>
        <v>0</v>
      </c>
      <c r="AA144" s="3"/>
      <c r="AB144" s="3"/>
    </row>
    <row r="145" spans="1:28" x14ac:dyDescent="0.2">
      <c r="A145" s="4"/>
      <c r="B145" s="129" t="s">
        <v>162</v>
      </c>
      <c r="C145" s="141"/>
      <c r="D145" s="142">
        <f>Janúar!N39</f>
        <v>0</v>
      </c>
      <c r="E145" s="141"/>
      <c r="F145" s="142">
        <f>Febrúar!N39</f>
        <v>0</v>
      </c>
      <c r="G145" s="141"/>
      <c r="H145" s="142">
        <f>Mars!N39</f>
        <v>0</v>
      </c>
      <c r="I145" s="141"/>
      <c r="J145" s="142">
        <f>Apríl!N39</f>
        <v>0</v>
      </c>
      <c r="K145" s="141"/>
      <c r="L145" s="142">
        <f>Maí!N39</f>
        <v>0</v>
      </c>
      <c r="M145" s="141"/>
      <c r="N145" s="142">
        <f>Júní!N39</f>
        <v>0</v>
      </c>
      <c r="O145" s="141"/>
      <c r="P145" s="142">
        <f>Júlí!N39</f>
        <v>0</v>
      </c>
      <c r="Q145" s="141"/>
      <c r="R145" s="142">
        <f>Ágúst!N39</f>
        <v>0</v>
      </c>
      <c r="S145" s="141"/>
      <c r="T145" s="142">
        <f>September!N39</f>
        <v>0</v>
      </c>
      <c r="U145" s="141"/>
      <c r="V145" s="142">
        <f>Október!M39</f>
        <v>2500</v>
      </c>
      <c r="W145" s="141"/>
      <c r="X145" s="142">
        <f>Nóvember!N39</f>
        <v>2500</v>
      </c>
      <c r="Y145" s="141"/>
      <c r="Z145" s="147">
        <f>Desember!N39</f>
        <v>11500</v>
      </c>
      <c r="AA145" s="3"/>
      <c r="AB145" s="3"/>
    </row>
    <row r="146" spans="1:28" x14ac:dyDescent="0.2">
      <c r="A146" s="4"/>
      <c r="B146" s="170" t="s">
        <v>251</v>
      </c>
      <c r="C146" s="179">
        <f t="shared" ref="C146:Z146" si="7">SUM(C130:C145)</f>
        <v>0</v>
      </c>
      <c r="D146" s="179">
        <f t="shared" si="7"/>
        <v>0</v>
      </c>
      <c r="E146" s="179">
        <f t="shared" si="7"/>
        <v>0</v>
      </c>
      <c r="F146" s="179">
        <f t="shared" si="7"/>
        <v>0</v>
      </c>
      <c r="G146" s="179">
        <f t="shared" si="7"/>
        <v>0</v>
      </c>
      <c r="H146" s="179">
        <f t="shared" si="7"/>
        <v>0</v>
      </c>
      <c r="I146" s="179">
        <f t="shared" si="7"/>
        <v>0</v>
      </c>
      <c r="J146" s="179">
        <f t="shared" si="7"/>
        <v>0</v>
      </c>
      <c r="K146" s="179">
        <f t="shared" si="7"/>
        <v>0</v>
      </c>
      <c r="L146" s="179">
        <f t="shared" si="7"/>
        <v>0</v>
      </c>
      <c r="M146" s="179">
        <f t="shared" si="7"/>
        <v>0</v>
      </c>
      <c r="N146" s="179">
        <f t="shared" si="7"/>
        <v>0</v>
      </c>
      <c r="O146" s="179">
        <f t="shared" si="7"/>
        <v>0</v>
      </c>
      <c r="P146" s="179">
        <f t="shared" si="7"/>
        <v>0</v>
      </c>
      <c r="Q146" s="179">
        <f t="shared" si="7"/>
        <v>0</v>
      </c>
      <c r="R146" s="179">
        <f t="shared" si="7"/>
        <v>0</v>
      </c>
      <c r="S146" s="179">
        <f t="shared" si="7"/>
        <v>0</v>
      </c>
      <c r="T146" s="179">
        <f t="shared" si="7"/>
        <v>0</v>
      </c>
      <c r="U146" s="179">
        <f t="shared" si="7"/>
        <v>0</v>
      </c>
      <c r="V146" s="179">
        <f t="shared" si="7"/>
        <v>13623</v>
      </c>
      <c r="W146" s="179">
        <f t="shared" si="7"/>
        <v>0</v>
      </c>
      <c r="X146" s="179">
        <f t="shared" si="7"/>
        <v>13623</v>
      </c>
      <c r="Y146" s="179">
        <f t="shared" si="7"/>
        <v>0</v>
      </c>
      <c r="Z146" s="179">
        <f t="shared" si="7"/>
        <v>29480</v>
      </c>
      <c r="AA146" s="3"/>
      <c r="AB146" s="3"/>
    </row>
    <row r="147" spans="1:28" x14ac:dyDescent="0.2">
      <c r="A147" s="4"/>
      <c r="B147" s="8"/>
      <c r="C147" s="138" t="s">
        <v>9</v>
      </c>
      <c r="D147" s="139" t="s">
        <v>65</v>
      </c>
      <c r="E147" s="138" t="s">
        <v>9</v>
      </c>
      <c r="F147" s="139" t="s">
        <v>65</v>
      </c>
      <c r="G147" s="138" t="s">
        <v>9</v>
      </c>
      <c r="H147" s="139" t="s">
        <v>65</v>
      </c>
      <c r="I147" s="138" t="s">
        <v>9</v>
      </c>
      <c r="J147" s="139" t="s">
        <v>65</v>
      </c>
      <c r="K147" s="138" t="s">
        <v>9</v>
      </c>
      <c r="L147" s="139" t="s">
        <v>65</v>
      </c>
      <c r="M147" s="138" t="s">
        <v>9</v>
      </c>
      <c r="N147" s="139" t="s">
        <v>65</v>
      </c>
      <c r="O147" s="138" t="s">
        <v>9</v>
      </c>
      <c r="P147" s="139" t="s">
        <v>65</v>
      </c>
      <c r="Q147" s="138" t="s">
        <v>9</v>
      </c>
      <c r="R147" s="139" t="s">
        <v>65</v>
      </c>
      <c r="S147" s="138" t="s">
        <v>9</v>
      </c>
      <c r="T147" s="139" t="s">
        <v>65</v>
      </c>
      <c r="U147" s="138" t="s">
        <v>9</v>
      </c>
      <c r="V147" s="139" t="s">
        <v>65</v>
      </c>
      <c r="W147" s="138" t="s">
        <v>9</v>
      </c>
      <c r="X147" s="139" t="s">
        <v>65</v>
      </c>
      <c r="Y147" s="138" t="s">
        <v>9</v>
      </c>
      <c r="Z147" s="140" t="s">
        <v>65</v>
      </c>
      <c r="AA147" s="3"/>
      <c r="AB147" s="3"/>
    </row>
    <row r="148" spans="1:28" x14ac:dyDescent="0.2">
      <c r="A148" s="4"/>
      <c r="B148" s="8" t="s">
        <v>248</v>
      </c>
      <c r="C148" s="189" t="s">
        <v>3</v>
      </c>
      <c r="D148" s="190"/>
      <c r="E148" s="189" t="s">
        <v>12</v>
      </c>
      <c r="F148" s="190"/>
      <c r="G148" s="189" t="s">
        <v>14</v>
      </c>
      <c r="H148" s="190"/>
      <c r="I148" s="189" t="s">
        <v>16</v>
      </c>
      <c r="J148" s="190"/>
      <c r="K148" s="189" t="s">
        <v>17</v>
      </c>
      <c r="L148" s="190"/>
      <c r="M148" s="189" t="s">
        <v>19</v>
      </c>
      <c r="N148" s="190"/>
      <c r="O148" s="189" t="s">
        <v>21</v>
      </c>
      <c r="P148" s="190"/>
      <c r="Q148" s="189" t="s">
        <v>23</v>
      </c>
      <c r="R148" s="190"/>
      <c r="S148" s="189" t="s">
        <v>26</v>
      </c>
      <c r="T148" s="190"/>
      <c r="U148" s="189" t="s">
        <v>28</v>
      </c>
      <c r="V148" s="190"/>
      <c r="W148" s="189" t="s">
        <v>30</v>
      </c>
      <c r="X148" s="190"/>
      <c r="Y148" s="189" t="s">
        <v>31</v>
      </c>
      <c r="Z148" s="186"/>
      <c r="AA148" s="3"/>
      <c r="AB148" s="3"/>
    </row>
    <row r="149" spans="1:28" x14ac:dyDescent="0.2">
      <c r="A149" s="4"/>
      <c r="B149" s="93" t="s">
        <v>113</v>
      </c>
      <c r="C149" s="141"/>
      <c r="D149" s="142">
        <f>Janúar!R24</f>
        <v>0</v>
      </c>
      <c r="E149" s="141"/>
      <c r="F149" s="142">
        <f>Febrúar!R24</f>
        <v>0</v>
      </c>
      <c r="G149" s="141"/>
      <c r="H149" s="142">
        <f>Mars!R24</f>
        <v>0</v>
      </c>
      <c r="I149" s="141"/>
      <c r="J149" s="142">
        <f>Apríl!R24</f>
        <v>0</v>
      </c>
      <c r="K149" s="141"/>
      <c r="L149" s="142">
        <f>Maí!R24</f>
        <v>0</v>
      </c>
      <c r="M149" s="141"/>
      <c r="N149" s="142">
        <f>Júní!R24</f>
        <v>0</v>
      </c>
      <c r="O149" s="141"/>
      <c r="P149" s="142">
        <f>Júlí!R24</f>
        <v>0</v>
      </c>
      <c r="Q149" s="141"/>
      <c r="R149" s="142">
        <f>Ágúst!R24</f>
        <v>0</v>
      </c>
      <c r="S149" s="141"/>
      <c r="T149" s="142">
        <f>September!R24</f>
        <v>0</v>
      </c>
      <c r="U149" s="141"/>
      <c r="V149" s="142">
        <f>Október!Q24</f>
        <v>0</v>
      </c>
      <c r="W149" s="141"/>
      <c r="X149" s="142">
        <f>Nóvember!R24</f>
        <v>29605</v>
      </c>
      <c r="Y149" s="141"/>
      <c r="Z149" s="147">
        <f>Desember!R24</f>
        <v>29605</v>
      </c>
      <c r="AA149" s="3"/>
      <c r="AB149" s="3"/>
    </row>
    <row r="150" spans="1:28" x14ac:dyDescent="0.2">
      <c r="A150" s="4"/>
      <c r="B150" s="93" t="s">
        <v>124</v>
      </c>
      <c r="C150" s="141"/>
      <c r="D150" s="142">
        <f>Janúar!R25</f>
        <v>0</v>
      </c>
      <c r="E150" s="141"/>
      <c r="F150" s="142">
        <f>Febrúar!R25</f>
        <v>0</v>
      </c>
      <c r="G150" s="141"/>
      <c r="H150" s="142">
        <f>Mars!R25</f>
        <v>0</v>
      </c>
      <c r="I150" s="141"/>
      <c r="J150" s="142">
        <f>Apríl!R25</f>
        <v>0</v>
      </c>
      <c r="K150" s="141"/>
      <c r="L150" s="142">
        <f>Maí!R25</f>
        <v>0</v>
      </c>
      <c r="M150" s="141"/>
      <c r="N150" s="142">
        <f>Júní!R25</f>
        <v>0</v>
      </c>
      <c r="O150" s="141"/>
      <c r="P150" s="142">
        <f>Júlí!R25</f>
        <v>0</v>
      </c>
      <c r="Q150" s="141"/>
      <c r="R150" s="142">
        <f>Ágúst!R25</f>
        <v>0</v>
      </c>
      <c r="S150" s="141"/>
      <c r="T150" s="142">
        <f>September!R25</f>
        <v>0</v>
      </c>
      <c r="U150" s="141"/>
      <c r="V150" s="142">
        <f>Október!Q25</f>
        <v>0</v>
      </c>
      <c r="W150" s="141"/>
      <c r="X150" s="142">
        <f>Nóvember!R25</f>
        <v>9583</v>
      </c>
      <c r="Y150" s="141"/>
      <c r="Z150" s="147">
        <f>Desember!R25</f>
        <v>9583</v>
      </c>
      <c r="AA150" s="3"/>
      <c r="AB150" s="3"/>
    </row>
    <row r="151" spans="1:28" x14ac:dyDescent="0.2">
      <c r="A151" s="4"/>
      <c r="B151" s="93" t="s">
        <v>146</v>
      </c>
      <c r="C151" s="141"/>
      <c r="D151" s="142">
        <f>Janúar!R26</f>
        <v>0</v>
      </c>
      <c r="E151" s="141"/>
      <c r="F151" s="142">
        <f>Febrúar!R26</f>
        <v>0</v>
      </c>
      <c r="G151" s="141"/>
      <c r="H151" s="142">
        <f>Mars!R26</f>
        <v>0</v>
      </c>
      <c r="I151" s="141"/>
      <c r="J151" s="142">
        <f>Apríl!R26</f>
        <v>0</v>
      </c>
      <c r="K151" s="141"/>
      <c r="L151" s="142">
        <f>Maí!R26</f>
        <v>0</v>
      </c>
      <c r="M151" s="141"/>
      <c r="N151" s="142">
        <f>Júní!R26</f>
        <v>0</v>
      </c>
      <c r="O151" s="141"/>
      <c r="P151" s="142">
        <f>Júlí!R26</f>
        <v>0</v>
      </c>
      <c r="Q151" s="141"/>
      <c r="R151" s="142">
        <f>Ágúst!R26</f>
        <v>0</v>
      </c>
      <c r="S151" s="141"/>
      <c r="T151" s="142">
        <f>September!R26</f>
        <v>0</v>
      </c>
      <c r="U151" s="141"/>
      <c r="V151" s="142">
        <f>Október!Q26</f>
        <v>0</v>
      </c>
      <c r="W151" s="141"/>
      <c r="X151" s="142">
        <f>Nóvember!R26</f>
        <v>0</v>
      </c>
      <c r="Y151" s="141"/>
      <c r="Z151" s="147">
        <f>Desember!R26</f>
        <v>0</v>
      </c>
      <c r="AA151" s="3"/>
      <c r="AB151" s="3"/>
    </row>
    <row r="152" spans="1:28" x14ac:dyDescent="0.2">
      <c r="A152" s="4"/>
      <c r="B152" s="93" t="s">
        <v>158</v>
      </c>
      <c r="C152" s="141"/>
      <c r="D152" s="142">
        <f>Janúar!R27</f>
        <v>0</v>
      </c>
      <c r="E152" s="141"/>
      <c r="F152" s="142">
        <f>Febrúar!R27</f>
        <v>0</v>
      </c>
      <c r="G152" s="141"/>
      <c r="H152" s="142">
        <f>Mars!R27</f>
        <v>0</v>
      </c>
      <c r="I152" s="141"/>
      <c r="J152" s="142">
        <f>Apríl!R27</f>
        <v>0</v>
      </c>
      <c r="K152" s="141"/>
      <c r="L152" s="142">
        <f>Maí!R27</f>
        <v>0</v>
      </c>
      <c r="M152" s="141"/>
      <c r="N152" s="142">
        <f>Júní!R27</f>
        <v>0</v>
      </c>
      <c r="O152" s="141"/>
      <c r="P152" s="142">
        <f>Júlí!R27</f>
        <v>0</v>
      </c>
      <c r="Q152" s="141"/>
      <c r="R152" s="142">
        <f>Ágúst!R27</f>
        <v>0</v>
      </c>
      <c r="S152" s="141"/>
      <c r="T152" s="142">
        <f>September!R27</f>
        <v>0</v>
      </c>
      <c r="U152" s="141"/>
      <c r="V152" s="142">
        <f>Október!Q27</f>
        <v>0</v>
      </c>
      <c r="W152" s="141"/>
      <c r="X152" s="142">
        <f>Nóvember!R27</f>
        <v>0</v>
      </c>
      <c r="Y152" s="141"/>
      <c r="Z152" s="147">
        <f>Desember!R27</f>
        <v>0</v>
      </c>
      <c r="AA152" s="3"/>
      <c r="AB152" s="3"/>
    </row>
    <row r="153" spans="1:28" x14ac:dyDescent="0.2">
      <c r="A153" s="4"/>
      <c r="B153" s="93" t="s">
        <v>169</v>
      </c>
      <c r="C153" s="141"/>
      <c r="D153" s="142">
        <f>Janúar!R28</f>
        <v>0</v>
      </c>
      <c r="E153" s="141"/>
      <c r="F153" s="142">
        <f>Febrúar!R28</f>
        <v>0</v>
      </c>
      <c r="G153" s="141"/>
      <c r="H153" s="142">
        <f>Mars!R28</f>
        <v>0</v>
      </c>
      <c r="I153" s="141"/>
      <c r="J153" s="142">
        <f>Apríl!R28</f>
        <v>0</v>
      </c>
      <c r="K153" s="141"/>
      <c r="L153" s="142">
        <f>Maí!R28</f>
        <v>0</v>
      </c>
      <c r="M153" s="141"/>
      <c r="N153" s="142">
        <f>Júní!R28</f>
        <v>0</v>
      </c>
      <c r="O153" s="141"/>
      <c r="P153" s="142">
        <f>Júlí!R28</f>
        <v>0</v>
      </c>
      <c r="Q153" s="141"/>
      <c r="R153" s="142">
        <f>Ágúst!R28</f>
        <v>0</v>
      </c>
      <c r="S153" s="141"/>
      <c r="T153" s="142">
        <f>September!R28</f>
        <v>0</v>
      </c>
      <c r="U153" s="141"/>
      <c r="V153" s="142">
        <f>Október!Q28</f>
        <v>0</v>
      </c>
      <c r="W153" s="141"/>
      <c r="X153" s="142">
        <f>Nóvember!R28</f>
        <v>0</v>
      </c>
      <c r="Y153" s="141"/>
      <c r="Z153" s="147">
        <f>Desember!R28</f>
        <v>0</v>
      </c>
      <c r="AA153" s="3"/>
      <c r="AB153" s="3"/>
    </row>
    <row r="154" spans="1:28" x14ac:dyDescent="0.2">
      <c r="A154" s="4"/>
      <c r="B154" s="93" t="s">
        <v>179</v>
      </c>
      <c r="C154" s="141"/>
      <c r="D154" s="142">
        <f>Janúar!R29</f>
        <v>0</v>
      </c>
      <c r="E154" s="141"/>
      <c r="F154" s="142">
        <f>Febrúar!R29</f>
        <v>0</v>
      </c>
      <c r="G154" s="141"/>
      <c r="H154" s="142">
        <f>Mars!R29</f>
        <v>0</v>
      </c>
      <c r="I154" s="141"/>
      <c r="J154" s="142">
        <f>Apríl!R29</f>
        <v>0</v>
      </c>
      <c r="K154" s="141"/>
      <c r="L154" s="142">
        <f>Maí!R29</f>
        <v>0</v>
      </c>
      <c r="M154" s="141"/>
      <c r="N154" s="142">
        <f>Júní!R29</f>
        <v>0</v>
      </c>
      <c r="O154" s="141"/>
      <c r="P154" s="142">
        <f>Júlí!R29</f>
        <v>0</v>
      </c>
      <c r="Q154" s="141"/>
      <c r="R154" s="142">
        <f>Ágúst!R29</f>
        <v>0</v>
      </c>
      <c r="S154" s="141"/>
      <c r="T154" s="142">
        <f>September!R29</f>
        <v>0</v>
      </c>
      <c r="U154" s="141"/>
      <c r="V154" s="142">
        <f>Október!Q29</f>
        <v>0</v>
      </c>
      <c r="W154" s="141"/>
      <c r="X154" s="142">
        <f>Nóvember!R29</f>
        <v>0</v>
      </c>
      <c r="Y154" s="141"/>
      <c r="Z154" s="147">
        <f>Desember!R29</f>
        <v>0</v>
      </c>
      <c r="AA154" s="3"/>
      <c r="AB154" s="3"/>
    </row>
    <row r="155" spans="1:28" x14ac:dyDescent="0.2">
      <c r="A155" s="4"/>
      <c r="B155" s="93" t="s">
        <v>189</v>
      </c>
      <c r="C155" s="141"/>
      <c r="D155" s="142">
        <f>Janúar!R30</f>
        <v>0</v>
      </c>
      <c r="E155" s="141"/>
      <c r="F155" s="142">
        <f>Febrúar!R30</f>
        <v>0</v>
      </c>
      <c r="G155" s="141"/>
      <c r="H155" s="142">
        <f>Mars!R30</f>
        <v>0</v>
      </c>
      <c r="I155" s="141"/>
      <c r="J155" s="142">
        <f>Apríl!R30</f>
        <v>0</v>
      </c>
      <c r="K155" s="141"/>
      <c r="L155" s="142">
        <f>Maí!R30</f>
        <v>0</v>
      </c>
      <c r="M155" s="141"/>
      <c r="N155" s="142">
        <f>Júní!R30</f>
        <v>0</v>
      </c>
      <c r="O155" s="141"/>
      <c r="P155" s="142">
        <f>Júlí!R30</f>
        <v>0</v>
      </c>
      <c r="Q155" s="141"/>
      <c r="R155" s="142">
        <f>Ágúst!R30</f>
        <v>0</v>
      </c>
      <c r="S155" s="141"/>
      <c r="T155" s="142">
        <f>September!R30</f>
        <v>0</v>
      </c>
      <c r="U155" s="141"/>
      <c r="V155" s="142">
        <f>Október!Q30</f>
        <v>0</v>
      </c>
      <c r="W155" s="141"/>
      <c r="X155" s="142">
        <f>Nóvember!R30</f>
        <v>0</v>
      </c>
      <c r="Y155" s="141"/>
      <c r="Z155" s="147">
        <f>Desember!R30</f>
        <v>0</v>
      </c>
      <c r="AA155" s="3"/>
      <c r="AB155" s="3"/>
    </row>
    <row r="156" spans="1:28" x14ac:dyDescent="0.2">
      <c r="A156" s="4"/>
      <c r="B156" s="93" t="s">
        <v>199</v>
      </c>
      <c r="C156" s="141"/>
      <c r="D156" s="142">
        <f>Janúar!R31</f>
        <v>0</v>
      </c>
      <c r="E156" s="141"/>
      <c r="F156" s="142">
        <f>Febrúar!R31</f>
        <v>0</v>
      </c>
      <c r="G156" s="141"/>
      <c r="H156" s="142">
        <f>Mars!R31</f>
        <v>0</v>
      </c>
      <c r="I156" s="141"/>
      <c r="J156" s="142">
        <f>Apríl!R31</f>
        <v>0</v>
      </c>
      <c r="K156" s="141"/>
      <c r="L156" s="142">
        <f>Maí!R31</f>
        <v>0</v>
      </c>
      <c r="M156" s="141"/>
      <c r="N156" s="142">
        <f>Júní!R31</f>
        <v>0</v>
      </c>
      <c r="O156" s="141"/>
      <c r="P156" s="142">
        <f>Júlí!R31</f>
        <v>0</v>
      </c>
      <c r="Q156" s="141"/>
      <c r="R156" s="142">
        <f>Ágúst!R31</f>
        <v>0</v>
      </c>
      <c r="S156" s="141"/>
      <c r="T156" s="142">
        <f>September!R31</f>
        <v>0</v>
      </c>
      <c r="U156" s="141"/>
      <c r="V156" s="142">
        <f>Október!Q31</f>
        <v>0</v>
      </c>
      <c r="W156" s="141"/>
      <c r="X156" s="142">
        <f>Nóvember!R31</f>
        <v>0</v>
      </c>
      <c r="Y156" s="141"/>
      <c r="Z156" s="147">
        <f>Desember!R31</f>
        <v>0</v>
      </c>
      <c r="AA156" s="3"/>
      <c r="AB156" s="3"/>
    </row>
    <row r="157" spans="1:28" x14ac:dyDescent="0.2">
      <c r="A157" s="4"/>
      <c r="B157" s="93" t="s">
        <v>209</v>
      </c>
      <c r="C157" s="141"/>
      <c r="D157" s="142">
        <f>Janúar!R32</f>
        <v>0</v>
      </c>
      <c r="E157" s="141"/>
      <c r="F157" s="142">
        <f>Febrúar!R32</f>
        <v>0</v>
      </c>
      <c r="G157" s="141"/>
      <c r="H157" s="142">
        <f>Mars!R32</f>
        <v>0</v>
      </c>
      <c r="I157" s="141"/>
      <c r="J157" s="142">
        <f>Apríl!R32</f>
        <v>0</v>
      </c>
      <c r="K157" s="141"/>
      <c r="L157" s="142">
        <f>Maí!R32</f>
        <v>0</v>
      </c>
      <c r="M157" s="141"/>
      <c r="N157" s="142">
        <f>Júní!R32</f>
        <v>0</v>
      </c>
      <c r="O157" s="141"/>
      <c r="P157" s="142">
        <f>Júlí!R32</f>
        <v>0</v>
      </c>
      <c r="Q157" s="141"/>
      <c r="R157" s="142">
        <f>Ágúst!R32</f>
        <v>0</v>
      </c>
      <c r="S157" s="141"/>
      <c r="T157" s="142">
        <f>September!R32</f>
        <v>0</v>
      </c>
      <c r="U157" s="141"/>
      <c r="V157" s="142">
        <f>Október!Q32</f>
        <v>0</v>
      </c>
      <c r="W157" s="141"/>
      <c r="X157" s="142">
        <f>Nóvember!R32</f>
        <v>0</v>
      </c>
      <c r="Y157" s="141"/>
      <c r="Z157" s="147">
        <f>Desember!R32</f>
        <v>0</v>
      </c>
      <c r="AA157" s="3"/>
      <c r="AB157" s="3"/>
    </row>
    <row r="158" spans="1:28" x14ac:dyDescent="0.2">
      <c r="A158" s="4"/>
      <c r="B158" s="93" t="s">
        <v>217</v>
      </c>
      <c r="C158" s="141"/>
      <c r="D158" s="142">
        <f>Janúar!R33</f>
        <v>0</v>
      </c>
      <c r="E158" s="141"/>
      <c r="F158" s="142">
        <f>Febrúar!R33</f>
        <v>0</v>
      </c>
      <c r="G158" s="141"/>
      <c r="H158" s="142">
        <f>Mars!R33</f>
        <v>0</v>
      </c>
      <c r="I158" s="141"/>
      <c r="J158" s="142">
        <f>Apríl!R33</f>
        <v>0</v>
      </c>
      <c r="K158" s="141"/>
      <c r="L158" s="142">
        <f>Maí!R33</f>
        <v>0</v>
      </c>
      <c r="M158" s="141"/>
      <c r="N158" s="142">
        <f>Júní!R33</f>
        <v>0</v>
      </c>
      <c r="O158" s="141"/>
      <c r="P158" s="142">
        <f>Júlí!R33</f>
        <v>0</v>
      </c>
      <c r="Q158" s="141"/>
      <c r="R158" s="142">
        <f>Ágúst!R33</f>
        <v>0</v>
      </c>
      <c r="S158" s="141"/>
      <c r="T158" s="142">
        <f>September!R33</f>
        <v>0</v>
      </c>
      <c r="U158" s="141"/>
      <c r="V158" s="142">
        <f>Október!Q33</f>
        <v>0</v>
      </c>
      <c r="W158" s="141"/>
      <c r="X158" s="142">
        <f>Nóvember!R33</f>
        <v>0</v>
      </c>
      <c r="Y158" s="141"/>
      <c r="Z158" s="147">
        <f>Desember!R33</f>
        <v>0</v>
      </c>
      <c r="AA158" s="3"/>
      <c r="AB158" s="3"/>
    </row>
    <row r="159" spans="1:28" x14ac:dyDescent="0.2">
      <c r="A159" s="4"/>
      <c r="B159" s="93" t="s">
        <v>224</v>
      </c>
      <c r="C159" s="141"/>
      <c r="D159" s="142">
        <f>Janúar!R34</f>
        <v>0</v>
      </c>
      <c r="E159" s="141"/>
      <c r="F159" s="142">
        <f>Febrúar!R34</f>
        <v>0</v>
      </c>
      <c r="G159" s="141"/>
      <c r="H159" s="142">
        <f>Mars!R34</f>
        <v>0</v>
      </c>
      <c r="I159" s="141"/>
      <c r="J159" s="142">
        <f>Apríl!R34</f>
        <v>0</v>
      </c>
      <c r="K159" s="141"/>
      <c r="L159" s="142">
        <f>Maí!R34</f>
        <v>0</v>
      </c>
      <c r="M159" s="141"/>
      <c r="N159" s="142">
        <f>Júní!R34</f>
        <v>0</v>
      </c>
      <c r="O159" s="141"/>
      <c r="P159" s="142">
        <f>Júlí!R34</f>
        <v>0</v>
      </c>
      <c r="Q159" s="141"/>
      <c r="R159" s="142">
        <f>Ágúst!R34</f>
        <v>0</v>
      </c>
      <c r="S159" s="141"/>
      <c r="T159" s="142">
        <f>September!R34</f>
        <v>0</v>
      </c>
      <c r="U159" s="141"/>
      <c r="V159" s="142">
        <f>Október!Q34</f>
        <v>0</v>
      </c>
      <c r="W159" s="141"/>
      <c r="X159" s="142">
        <f>Nóvember!R34</f>
        <v>0</v>
      </c>
      <c r="Y159" s="141"/>
      <c r="Z159" s="147">
        <f>Desember!R34</f>
        <v>0</v>
      </c>
      <c r="AA159" s="3"/>
      <c r="AB159" s="3"/>
    </row>
    <row r="160" spans="1:28" x14ac:dyDescent="0.2">
      <c r="A160" s="4"/>
      <c r="B160" s="93" t="s">
        <v>230</v>
      </c>
      <c r="C160" s="141"/>
      <c r="D160" s="142">
        <f>Janúar!R35</f>
        <v>0</v>
      </c>
      <c r="E160" s="141"/>
      <c r="F160" s="142">
        <f>Febrúar!R35</f>
        <v>0</v>
      </c>
      <c r="G160" s="141"/>
      <c r="H160" s="142">
        <f>Mars!R35</f>
        <v>0</v>
      </c>
      <c r="I160" s="141"/>
      <c r="J160" s="142">
        <f>Apríl!R35</f>
        <v>0</v>
      </c>
      <c r="K160" s="141"/>
      <c r="L160" s="142">
        <f>Maí!R35</f>
        <v>0</v>
      </c>
      <c r="M160" s="141"/>
      <c r="N160" s="142">
        <f>Júní!R35</f>
        <v>0</v>
      </c>
      <c r="O160" s="141"/>
      <c r="P160" s="142">
        <f>Júlí!R35</f>
        <v>0</v>
      </c>
      <c r="Q160" s="141"/>
      <c r="R160" s="142">
        <f>Ágúst!R35</f>
        <v>0</v>
      </c>
      <c r="S160" s="141"/>
      <c r="T160" s="142">
        <f>September!R35</f>
        <v>0</v>
      </c>
      <c r="U160" s="141"/>
      <c r="V160" s="142">
        <f>Október!Q35</f>
        <v>0</v>
      </c>
      <c r="W160" s="141"/>
      <c r="X160" s="142">
        <f>Nóvember!R35</f>
        <v>0</v>
      </c>
      <c r="Y160" s="141"/>
      <c r="Z160" s="147">
        <f>Desember!R35</f>
        <v>0</v>
      </c>
      <c r="AA160" s="3"/>
      <c r="AB160" s="3"/>
    </row>
    <row r="161" spans="1:28" x14ac:dyDescent="0.2">
      <c r="A161" s="4"/>
      <c r="B161" s="93" t="s">
        <v>236</v>
      </c>
      <c r="C161" s="141"/>
      <c r="D161" s="142">
        <f>Janúar!R36</f>
        <v>0</v>
      </c>
      <c r="E161" s="141"/>
      <c r="F161" s="142">
        <f>Febrúar!R36</f>
        <v>0</v>
      </c>
      <c r="G161" s="141"/>
      <c r="H161" s="142">
        <f>Mars!R36</f>
        <v>0</v>
      </c>
      <c r="I161" s="141"/>
      <c r="J161" s="142">
        <f>Apríl!R36</f>
        <v>0</v>
      </c>
      <c r="K161" s="141"/>
      <c r="L161" s="142">
        <f>Maí!R36</f>
        <v>0</v>
      </c>
      <c r="M161" s="141"/>
      <c r="N161" s="142">
        <f>Júní!R36</f>
        <v>0</v>
      </c>
      <c r="O161" s="141"/>
      <c r="P161" s="142">
        <f>Júlí!R36</f>
        <v>0</v>
      </c>
      <c r="Q161" s="141"/>
      <c r="R161" s="142">
        <f>Ágúst!R36</f>
        <v>0</v>
      </c>
      <c r="S161" s="141"/>
      <c r="T161" s="142">
        <f>September!R36</f>
        <v>0</v>
      </c>
      <c r="U161" s="141"/>
      <c r="V161" s="142">
        <f>Október!Q36</f>
        <v>0</v>
      </c>
      <c r="W161" s="141"/>
      <c r="X161" s="142">
        <f>Nóvember!R36</f>
        <v>0</v>
      </c>
      <c r="Y161" s="141"/>
      <c r="Z161" s="147">
        <f>Desember!R36</f>
        <v>0</v>
      </c>
      <c r="AA161" s="3"/>
      <c r="AB161" s="3"/>
    </row>
    <row r="162" spans="1:28" x14ac:dyDescent="0.2">
      <c r="A162" s="4"/>
      <c r="B162" s="129" t="s">
        <v>253</v>
      </c>
      <c r="C162" s="141"/>
      <c r="D162" s="142">
        <f>Janúar!R37</f>
        <v>0</v>
      </c>
      <c r="E162" s="141"/>
      <c r="F162" s="142">
        <f>Febrúar!R37</f>
        <v>0</v>
      </c>
      <c r="G162" s="141"/>
      <c r="H162" s="142">
        <f>Mars!R37</f>
        <v>0</v>
      </c>
      <c r="I162" s="141"/>
      <c r="J162" s="142">
        <f>Apríl!R37</f>
        <v>0</v>
      </c>
      <c r="K162" s="141"/>
      <c r="L162" s="142">
        <f>Maí!R37</f>
        <v>0</v>
      </c>
      <c r="M162" s="141"/>
      <c r="N162" s="142">
        <f>Júní!R37</f>
        <v>0</v>
      </c>
      <c r="O162" s="141"/>
      <c r="P162" s="142">
        <f>Júlí!R37</f>
        <v>0</v>
      </c>
      <c r="Q162" s="141"/>
      <c r="R162" s="142">
        <f>Ágúst!R37</f>
        <v>0</v>
      </c>
      <c r="S162" s="141"/>
      <c r="T162" s="142">
        <f>September!R37</f>
        <v>0</v>
      </c>
      <c r="U162" s="141"/>
      <c r="V162" s="142">
        <f>Október!Q37</f>
        <v>0</v>
      </c>
      <c r="W162" s="141"/>
      <c r="X162" s="142">
        <f>Nóvember!R37</f>
        <v>0</v>
      </c>
      <c r="Y162" s="141"/>
      <c r="Z162" s="147">
        <f>Desember!R37</f>
        <v>0</v>
      </c>
      <c r="AA162" s="3"/>
      <c r="AB162" s="3"/>
    </row>
    <row r="163" spans="1:28" x14ac:dyDescent="0.2">
      <c r="A163" s="4"/>
      <c r="B163" s="170" t="s">
        <v>251</v>
      </c>
      <c r="C163" s="171">
        <f t="shared" ref="C163:Z163" si="8">SUM(C149:C162)</f>
        <v>0</v>
      </c>
      <c r="D163" s="172">
        <f t="shared" si="8"/>
        <v>0</v>
      </c>
      <c r="E163" s="172">
        <f t="shared" si="8"/>
        <v>0</v>
      </c>
      <c r="F163" s="172">
        <f t="shared" si="8"/>
        <v>0</v>
      </c>
      <c r="G163" s="172">
        <f t="shared" si="8"/>
        <v>0</v>
      </c>
      <c r="H163" s="172">
        <f t="shared" si="8"/>
        <v>0</v>
      </c>
      <c r="I163" s="172">
        <f t="shared" si="8"/>
        <v>0</v>
      </c>
      <c r="J163" s="172">
        <f t="shared" si="8"/>
        <v>0</v>
      </c>
      <c r="K163" s="172">
        <f t="shared" si="8"/>
        <v>0</v>
      </c>
      <c r="L163" s="172">
        <f t="shared" si="8"/>
        <v>0</v>
      </c>
      <c r="M163" s="172">
        <f t="shared" si="8"/>
        <v>0</v>
      </c>
      <c r="N163" s="172">
        <f t="shared" si="8"/>
        <v>0</v>
      </c>
      <c r="O163" s="172">
        <f t="shared" si="8"/>
        <v>0</v>
      </c>
      <c r="P163" s="172">
        <f t="shared" si="8"/>
        <v>0</v>
      </c>
      <c r="Q163" s="172">
        <f t="shared" si="8"/>
        <v>0</v>
      </c>
      <c r="R163" s="172">
        <f t="shared" si="8"/>
        <v>0</v>
      </c>
      <c r="S163" s="172">
        <f t="shared" si="8"/>
        <v>0</v>
      </c>
      <c r="T163" s="172">
        <f t="shared" si="8"/>
        <v>0</v>
      </c>
      <c r="U163" s="172">
        <f t="shared" si="8"/>
        <v>0</v>
      </c>
      <c r="V163" s="172">
        <f t="shared" si="8"/>
        <v>0</v>
      </c>
      <c r="W163" s="172">
        <f t="shared" si="8"/>
        <v>0</v>
      </c>
      <c r="X163" s="172">
        <f t="shared" si="8"/>
        <v>39188</v>
      </c>
      <c r="Y163" s="172">
        <f t="shared" si="8"/>
        <v>0</v>
      </c>
      <c r="Z163" s="172">
        <f t="shared" si="8"/>
        <v>39188</v>
      </c>
      <c r="AA163" s="3"/>
      <c r="AB163" s="3"/>
    </row>
    <row r="164" spans="1:28" x14ac:dyDescent="0.2">
      <c r="A164" s="4"/>
      <c r="B164" s="8"/>
      <c r="C164" s="138" t="s">
        <v>9</v>
      </c>
      <c r="D164" s="139" t="s">
        <v>65</v>
      </c>
      <c r="E164" s="138" t="s">
        <v>9</v>
      </c>
      <c r="F164" s="139" t="s">
        <v>65</v>
      </c>
      <c r="G164" s="138" t="s">
        <v>9</v>
      </c>
      <c r="H164" s="139" t="s">
        <v>65</v>
      </c>
      <c r="I164" s="138" t="s">
        <v>9</v>
      </c>
      <c r="J164" s="139" t="s">
        <v>65</v>
      </c>
      <c r="K164" s="138" t="s">
        <v>9</v>
      </c>
      <c r="L164" s="139" t="s">
        <v>65</v>
      </c>
      <c r="M164" s="138" t="s">
        <v>9</v>
      </c>
      <c r="N164" s="139" t="s">
        <v>65</v>
      </c>
      <c r="O164" s="138" t="s">
        <v>9</v>
      </c>
      <c r="P164" s="139" t="s">
        <v>65</v>
      </c>
      <c r="Q164" s="138" t="s">
        <v>9</v>
      </c>
      <c r="R164" s="139" t="s">
        <v>65</v>
      </c>
      <c r="S164" s="138" t="s">
        <v>9</v>
      </c>
      <c r="T164" s="139" t="s">
        <v>65</v>
      </c>
      <c r="U164" s="138" t="s">
        <v>9</v>
      </c>
      <c r="V164" s="139" t="s">
        <v>65</v>
      </c>
      <c r="W164" s="138" t="s">
        <v>9</v>
      </c>
      <c r="X164" s="139" t="s">
        <v>65</v>
      </c>
      <c r="Y164" s="138" t="s">
        <v>9</v>
      </c>
      <c r="Z164" s="140" t="s">
        <v>65</v>
      </c>
      <c r="AA164" s="3"/>
      <c r="AB164" s="3"/>
    </row>
    <row r="165" spans="1:28" x14ac:dyDescent="0.2">
      <c r="A165" s="4"/>
      <c r="B165" s="8" t="s">
        <v>54</v>
      </c>
      <c r="C165" s="189" t="s">
        <v>3</v>
      </c>
      <c r="D165" s="190"/>
      <c r="E165" s="189" t="s">
        <v>12</v>
      </c>
      <c r="F165" s="190"/>
      <c r="G165" s="189" t="s">
        <v>14</v>
      </c>
      <c r="H165" s="190"/>
      <c r="I165" s="189" t="s">
        <v>16</v>
      </c>
      <c r="J165" s="190"/>
      <c r="K165" s="189" t="s">
        <v>17</v>
      </c>
      <c r="L165" s="190"/>
      <c r="M165" s="189" t="s">
        <v>19</v>
      </c>
      <c r="N165" s="190"/>
      <c r="O165" s="189" t="s">
        <v>21</v>
      </c>
      <c r="P165" s="190"/>
      <c r="Q165" s="189" t="s">
        <v>23</v>
      </c>
      <c r="R165" s="190"/>
      <c r="S165" s="189" t="s">
        <v>26</v>
      </c>
      <c r="T165" s="190"/>
      <c r="U165" s="189" t="s">
        <v>28</v>
      </c>
      <c r="V165" s="190"/>
      <c r="W165" s="189" t="s">
        <v>30</v>
      </c>
      <c r="X165" s="190"/>
      <c r="Y165" s="189" t="s">
        <v>31</v>
      </c>
      <c r="Z165" s="186"/>
      <c r="AA165" s="3"/>
      <c r="AB165" s="3"/>
    </row>
    <row r="166" spans="1:28" x14ac:dyDescent="0.2">
      <c r="A166" s="4"/>
      <c r="B166" s="93" t="s">
        <v>109</v>
      </c>
      <c r="C166" s="141"/>
      <c r="D166" s="142">
        <f>Janúar!P45</f>
        <v>0</v>
      </c>
      <c r="E166" s="141"/>
      <c r="F166" s="142">
        <f>Febrúar!P45</f>
        <v>0</v>
      </c>
      <c r="G166" s="141"/>
      <c r="H166" s="142">
        <f>Mars!P45</f>
        <v>0</v>
      </c>
      <c r="I166" s="141"/>
      <c r="J166" s="142">
        <f>Apríl!P45</f>
        <v>0</v>
      </c>
      <c r="K166" s="141"/>
      <c r="L166" s="142">
        <f>Maí!P45</f>
        <v>0</v>
      </c>
      <c r="M166" s="141"/>
      <c r="N166" s="142">
        <f>Júní!P45</f>
        <v>0</v>
      </c>
      <c r="O166" s="141"/>
      <c r="P166" s="142">
        <f>Júlí!P45</f>
        <v>0</v>
      </c>
      <c r="Q166" s="141"/>
      <c r="R166" s="142">
        <f>Ágúst!P45</f>
        <v>0</v>
      </c>
      <c r="S166" s="141"/>
      <c r="T166" s="142">
        <f>September!P45</f>
        <v>0</v>
      </c>
      <c r="U166" s="141"/>
      <c r="V166" s="142">
        <f>Október!O45</f>
        <v>0</v>
      </c>
      <c r="W166" s="141"/>
      <c r="X166" s="142">
        <f>Nóvember!P45</f>
        <v>0</v>
      </c>
      <c r="Y166" s="141"/>
      <c r="Z166" s="147">
        <f>Desember!P45</f>
        <v>0</v>
      </c>
      <c r="AA166" s="3"/>
      <c r="AB166" s="3"/>
    </row>
    <row r="167" spans="1:28" x14ac:dyDescent="0.2">
      <c r="A167" s="4"/>
      <c r="B167" s="93" t="s">
        <v>121</v>
      </c>
      <c r="C167" s="141"/>
      <c r="D167" s="142">
        <f>Janúar!P46</f>
        <v>0</v>
      </c>
      <c r="E167" s="141"/>
      <c r="F167" s="142">
        <f>Febrúar!P46</f>
        <v>0</v>
      </c>
      <c r="G167" s="141"/>
      <c r="H167" s="142">
        <f>Mars!P46</f>
        <v>0</v>
      </c>
      <c r="I167" s="141"/>
      <c r="J167" s="142">
        <f>Apríl!P46</f>
        <v>0</v>
      </c>
      <c r="K167" s="141"/>
      <c r="L167" s="142">
        <f>Maí!P46</f>
        <v>0</v>
      </c>
      <c r="M167" s="141"/>
      <c r="N167" s="142">
        <f>Júní!P46</f>
        <v>0</v>
      </c>
      <c r="O167" s="141"/>
      <c r="P167" s="142">
        <f>Júlí!P46</f>
        <v>0</v>
      </c>
      <c r="Q167" s="141"/>
      <c r="R167" s="142">
        <f>Ágúst!P46</f>
        <v>0</v>
      </c>
      <c r="S167" s="141"/>
      <c r="T167" s="142">
        <f>September!P46</f>
        <v>0</v>
      </c>
      <c r="U167" s="141"/>
      <c r="V167" s="142">
        <f>Október!O46</f>
        <v>0</v>
      </c>
      <c r="W167" s="141"/>
      <c r="X167" s="142">
        <f>Nóvember!P46</f>
        <v>0</v>
      </c>
      <c r="Y167" s="141"/>
      <c r="Z167" s="147">
        <f>Desember!P46</f>
        <v>0</v>
      </c>
      <c r="AA167" s="3"/>
      <c r="AB167" s="3"/>
    </row>
    <row r="168" spans="1:28" x14ac:dyDescent="0.2">
      <c r="A168" s="4"/>
      <c r="B168" s="93" t="s">
        <v>143</v>
      </c>
      <c r="C168" s="141"/>
      <c r="D168" s="142">
        <f>Janúar!P47</f>
        <v>0</v>
      </c>
      <c r="E168" s="141"/>
      <c r="F168" s="142">
        <f>Febrúar!P47</f>
        <v>0</v>
      </c>
      <c r="G168" s="141"/>
      <c r="H168" s="142">
        <f>Mars!P47</f>
        <v>0</v>
      </c>
      <c r="I168" s="141"/>
      <c r="J168" s="142">
        <f>Apríl!P47</f>
        <v>0</v>
      </c>
      <c r="K168" s="141"/>
      <c r="L168" s="142">
        <f>Maí!P47</f>
        <v>0</v>
      </c>
      <c r="M168" s="141"/>
      <c r="N168" s="142">
        <f>Júní!P47</f>
        <v>0</v>
      </c>
      <c r="O168" s="141"/>
      <c r="P168" s="142">
        <f>Júlí!P47</f>
        <v>0</v>
      </c>
      <c r="Q168" s="141"/>
      <c r="R168" s="142">
        <f>Ágúst!P47</f>
        <v>0</v>
      </c>
      <c r="S168" s="141"/>
      <c r="T168" s="142">
        <f>September!P47</f>
        <v>0</v>
      </c>
      <c r="U168" s="141"/>
      <c r="V168" s="142">
        <f>Október!O47</f>
        <v>0</v>
      </c>
      <c r="W168" s="141"/>
      <c r="X168" s="142">
        <f>Nóvember!P47</f>
        <v>30000</v>
      </c>
      <c r="Y168" s="141"/>
      <c r="Z168" s="147">
        <f>Desember!P47</f>
        <v>0</v>
      </c>
      <c r="AA168" s="3"/>
      <c r="AB168" s="3"/>
    </row>
    <row r="169" spans="1:28" x14ac:dyDescent="0.2">
      <c r="A169" s="4"/>
      <c r="B169" s="129" t="s">
        <v>155</v>
      </c>
      <c r="C169" s="141"/>
      <c r="D169" s="142">
        <f>Janúar!P48</f>
        <v>0</v>
      </c>
      <c r="E169" s="141"/>
      <c r="F169" s="142">
        <f>Febrúar!P48</f>
        <v>0</v>
      </c>
      <c r="G169" s="141"/>
      <c r="H169" s="142">
        <f>Mars!P48</f>
        <v>0</v>
      </c>
      <c r="I169" s="141"/>
      <c r="J169" s="142">
        <f>Apríl!P48</f>
        <v>0</v>
      </c>
      <c r="K169" s="141"/>
      <c r="L169" s="142">
        <f>Maí!P48</f>
        <v>0</v>
      </c>
      <c r="M169" s="141"/>
      <c r="N169" s="142">
        <f>Júní!P48</f>
        <v>0</v>
      </c>
      <c r="O169" s="141"/>
      <c r="P169" s="142">
        <f>Júlí!P48</f>
        <v>0</v>
      </c>
      <c r="Q169" s="141"/>
      <c r="R169" s="142">
        <f>Ágúst!P48</f>
        <v>0</v>
      </c>
      <c r="S169" s="141"/>
      <c r="T169" s="142">
        <f>September!P48</f>
        <v>0</v>
      </c>
      <c r="U169" s="141"/>
      <c r="V169" s="142">
        <f>Október!O48</f>
        <v>0</v>
      </c>
      <c r="W169" s="141"/>
      <c r="X169" s="142">
        <f>Nóvember!P48</f>
        <v>20000</v>
      </c>
      <c r="Y169" s="141"/>
      <c r="Z169" s="147">
        <f>Desember!P48</f>
        <v>143000</v>
      </c>
      <c r="AA169" s="3"/>
      <c r="AB169" s="3"/>
    </row>
    <row r="170" spans="1:28" x14ac:dyDescent="0.2">
      <c r="A170" s="4"/>
      <c r="B170" s="170" t="s">
        <v>251</v>
      </c>
      <c r="C170" s="184">
        <f t="shared" ref="C170:Z170" si="9">SUM(C166:C169)</f>
        <v>0</v>
      </c>
      <c r="D170" s="184">
        <f t="shared" si="9"/>
        <v>0</v>
      </c>
      <c r="E170" s="184">
        <f t="shared" si="9"/>
        <v>0</v>
      </c>
      <c r="F170" s="184">
        <f t="shared" si="9"/>
        <v>0</v>
      </c>
      <c r="G170" s="184">
        <f t="shared" si="9"/>
        <v>0</v>
      </c>
      <c r="H170" s="184">
        <f t="shared" si="9"/>
        <v>0</v>
      </c>
      <c r="I170" s="184">
        <f t="shared" si="9"/>
        <v>0</v>
      </c>
      <c r="J170" s="184">
        <f t="shared" si="9"/>
        <v>0</v>
      </c>
      <c r="K170" s="184">
        <f t="shared" si="9"/>
        <v>0</v>
      </c>
      <c r="L170" s="184">
        <f t="shared" si="9"/>
        <v>0</v>
      </c>
      <c r="M170" s="184">
        <f t="shared" si="9"/>
        <v>0</v>
      </c>
      <c r="N170" s="184">
        <f t="shared" si="9"/>
        <v>0</v>
      </c>
      <c r="O170" s="184">
        <f t="shared" si="9"/>
        <v>0</v>
      </c>
      <c r="P170" s="184">
        <f t="shared" si="9"/>
        <v>0</v>
      </c>
      <c r="Q170" s="184">
        <f t="shared" si="9"/>
        <v>0</v>
      </c>
      <c r="R170" s="184">
        <f t="shared" si="9"/>
        <v>0</v>
      </c>
      <c r="S170" s="184">
        <f t="shared" si="9"/>
        <v>0</v>
      </c>
      <c r="T170" s="184">
        <f t="shared" si="9"/>
        <v>0</v>
      </c>
      <c r="U170" s="184">
        <f t="shared" si="9"/>
        <v>0</v>
      </c>
      <c r="V170" s="184">
        <f t="shared" si="9"/>
        <v>0</v>
      </c>
      <c r="W170" s="184">
        <f t="shared" si="9"/>
        <v>0</v>
      </c>
      <c r="X170" s="184">
        <f t="shared" si="9"/>
        <v>50000</v>
      </c>
      <c r="Y170" s="184">
        <f t="shared" si="9"/>
        <v>0</v>
      </c>
      <c r="Z170" s="184">
        <f t="shared" si="9"/>
        <v>143000</v>
      </c>
      <c r="AA170" s="3"/>
      <c r="AB170" s="3"/>
    </row>
    <row r="171" spans="1:28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" customHeight="1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mergeCells count="132">
    <mergeCell ref="C79:D79"/>
    <mergeCell ref="C96:D96"/>
    <mergeCell ref="I96:J96"/>
    <mergeCell ref="E96:F96"/>
    <mergeCell ref="G96:H96"/>
    <mergeCell ref="C129:D129"/>
    <mergeCell ref="I129:J129"/>
    <mergeCell ref="E129:F129"/>
    <mergeCell ref="G129:H129"/>
    <mergeCell ref="C115:D115"/>
    <mergeCell ref="C148:D148"/>
    <mergeCell ref="E148:F148"/>
    <mergeCell ref="G115:H115"/>
    <mergeCell ref="I115:J115"/>
    <mergeCell ref="I165:J165"/>
    <mergeCell ref="E165:F165"/>
    <mergeCell ref="G165:H165"/>
    <mergeCell ref="C165:D165"/>
    <mergeCell ref="I148:J148"/>
    <mergeCell ref="G148:H148"/>
    <mergeCell ref="M165:N165"/>
    <mergeCell ref="E79:F79"/>
    <mergeCell ref="G79:H79"/>
    <mergeCell ref="Q129:R129"/>
    <mergeCell ref="S35:T35"/>
    <mergeCell ref="O115:P115"/>
    <mergeCell ref="S79:T79"/>
    <mergeCell ref="Q79:R79"/>
    <mergeCell ref="M79:N79"/>
    <mergeCell ref="O79:P79"/>
    <mergeCell ref="M35:N35"/>
    <mergeCell ref="K165:L165"/>
    <mergeCell ref="K115:L115"/>
    <mergeCell ref="K148:L148"/>
    <mergeCell ref="U79:V79"/>
    <mergeCell ref="E115:F115"/>
    <mergeCell ref="I79:J79"/>
    <mergeCell ref="K79:L79"/>
    <mergeCell ref="S165:T165"/>
    <mergeCell ref="U165:V165"/>
    <mergeCell ref="W165:X165"/>
    <mergeCell ref="Y165:Z165"/>
    <mergeCell ref="S96:T96"/>
    <mergeCell ref="U96:V96"/>
    <mergeCell ref="W96:X96"/>
    <mergeCell ref="Y96:Z96"/>
    <mergeCell ref="W79:X79"/>
    <mergeCell ref="Y79:Z79"/>
    <mergeCell ref="W115:X115"/>
    <mergeCell ref="W129:X129"/>
    <mergeCell ref="Y129:Z129"/>
    <mergeCell ref="Y115:Z115"/>
    <mergeCell ref="U115:V115"/>
    <mergeCell ref="S129:T129"/>
    <mergeCell ref="U129:V129"/>
    <mergeCell ref="M115:N115"/>
    <mergeCell ref="O165:P165"/>
    <mergeCell ref="Q165:R165"/>
    <mergeCell ref="Y66:Z66"/>
    <mergeCell ref="W66:X66"/>
    <mergeCell ref="S148:T148"/>
    <mergeCell ref="U148:V148"/>
    <mergeCell ref="W148:X148"/>
    <mergeCell ref="Y148:Z148"/>
    <mergeCell ref="K129:L129"/>
    <mergeCell ref="M129:N129"/>
    <mergeCell ref="O148:P148"/>
    <mergeCell ref="O129:P129"/>
    <mergeCell ref="M148:N148"/>
    <mergeCell ref="Q148:R148"/>
    <mergeCell ref="Q115:R115"/>
    <mergeCell ref="S115:T115"/>
    <mergeCell ref="M96:N96"/>
    <mergeCell ref="K96:L96"/>
    <mergeCell ref="Q96:R96"/>
    <mergeCell ref="O96:P96"/>
    <mergeCell ref="K66:L66"/>
    <mergeCell ref="M66:N66"/>
    <mergeCell ref="O66:P66"/>
    <mergeCell ref="Q66:R66"/>
    <mergeCell ref="S66:T66"/>
    <mergeCell ref="U66:V66"/>
    <mergeCell ref="U4:V4"/>
    <mergeCell ref="S4:T4"/>
    <mergeCell ref="E4:F4"/>
    <mergeCell ref="G4:H4"/>
    <mergeCell ref="M4:N4"/>
    <mergeCell ref="O4:P4"/>
    <mergeCell ref="Q4:R4"/>
    <mergeCell ref="W4:X4"/>
    <mergeCell ref="Y4:Z4"/>
    <mergeCell ref="I4:J4"/>
    <mergeCell ref="K4:L4"/>
    <mergeCell ref="C4:D4"/>
    <mergeCell ref="K22:L22"/>
    <mergeCell ref="G66:H66"/>
    <mergeCell ref="G54:H54"/>
    <mergeCell ref="I54:J54"/>
    <mergeCell ref="K54:L54"/>
    <mergeCell ref="I66:J66"/>
    <mergeCell ref="C66:D66"/>
    <mergeCell ref="E66:F66"/>
    <mergeCell ref="G22:H22"/>
    <mergeCell ref="G35:H35"/>
    <mergeCell ref="C35:D35"/>
    <mergeCell ref="E35:F35"/>
    <mergeCell ref="I35:J35"/>
    <mergeCell ref="K35:L35"/>
    <mergeCell ref="M22:N22"/>
    <mergeCell ref="U54:V54"/>
    <mergeCell ref="W54:X54"/>
    <mergeCell ref="C54:D54"/>
    <mergeCell ref="E54:F54"/>
    <mergeCell ref="Y54:Z54"/>
    <mergeCell ref="M54:N54"/>
    <mergeCell ref="Q54:R54"/>
    <mergeCell ref="O54:P54"/>
    <mergeCell ref="S54:T54"/>
    <mergeCell ref="I22:J22"/>
    <mergeCell ref="C22:D22"/>
    <mergeCell ref="E22:F22"/>
    <mergeCell ref="U35:V35"/>
    <mergeCell ref="W35:X35"/>
    <mergeCell ref="Q22:R22"/>
    <mergeCell ref="S22:T22"/>
    <mergeCell ref="O35:P35"/>
    <mergeCell ref="Q35:R35"/>
    <mergeCell ref="O22:P22"/>
    <mergeCell ref="W22:X22"/>
    <mergeCell ref="Y22:Z22"/>
    <mergeCell ref="Y35:Z35"/>
    <mergeCell ref="U22:V22"/>
  </mergeCells>
  <dataValidations count="1">
    <dataValidation type="decimal" operator="greaterThanOrEqual" allowBlank="1" showInputMessage="1" showErrorMessage="1" prompt="Innslegin gildi - Vinsamlegast sláið inn jákvæð gildi í bláu reitina." sqref="D6:D18 F6:F18 H6:H18 J6:J18 L6:L18 N6:N18 P6:P18 R6:R18 T6:T18 V6:V18 X6:X18 Z6:Z18 C24:C32 E24:E32 G24:G32 I24:I32 K24:K32 M24:M32 O24:O32 Q24:Q32 S24:S32 U24:U32 W24:W32 Y24:Y32 C36:C51 E36:E51 G36:G51 I36:I51 K36:K51 M36:M51 O36:O51 Q36:Q51 S36:S51 U36:U51 W36:W51 Y36:Y51 C55:C63 E55:E63 G55:G63 I55:I63 K55:K63 M55:M63 O55:O63 Q55:Q63 S55:S63 U55:U63 W55:W63 Y55:Y63 C67:C76 E67:E76 G67:G76 I67:I76 K67:K76 M67:M76 O67:O76 Q67:Q76 S67:S76 U67:U76 W67:W76 Y67:Y76 C80:C93 E80:E93 G80:G93 I80:I93 K80:K93 M80:M93 O80:O93 Q80:Q93 S80:S93 U80:U93 W80:W93 Y80:Y93 C97:C112 E97:E112 G97:G112 I97:I112 K97:K112 M97:M112 O97:O112 Q97:Q112 S97:S112 U97:U112 W97:W112 Y97:Y112 C116:C126 E116:E126 G116:G126 I116:I126 K116:K126 M116:M126 O116:O126 Q116:Q126 S116:S126 U116:U126 W116:W126 Y116:Y126 C130:C145 E130:E145 G130:G145 I130:I145 K130:K145 M130:M145 O130:O145 Q130:Q145 S130:S145 U130:U145 W130:W145 Y130:Y145 C149:C162 E149:E162 G149:G162 I149:I162 K149:K162 M149:M162 O149:O162 Q149:Q162 S149:S162 U149:U162 W149:W162 Y149:Y162 C166:C169 E166:E169 G166:G169 I166:I169 K166:K169 M166:M169 O166:O169 Q166:Q169 S166:S169 U166:U169 W166:W169 Y166:Y169">
      <formula1>0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5" width="8" customWidth="1"/>
    <col min="26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">
      <c r="A3" s="4"/>
      <c r="B3" s="21" t="s">
        <v>85</v>
      </c>
      <c r="C3" s="22"/>
      <c r="D3" s="22"/>
      <c r="E3" s="23"/>
      <c r="F3" s="23"/>
      <c r="G3" s="24"/>
      <c r="H3" s="3"/>
      <c r="I3" s="5" t="s">
        <v>87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2">
      <c r="A5" s="13" t="s">
        <v>5</v>
      </c>
      <c r="B5" s="35">
        <v>40544</v>
      </c>
      <c r="C5" s="36" t="s">
        <v>91</v>
      </c>
      <c r="D5" s="36" t="s">
        <v>59</v>
      </c>
      <c r="E5" s="56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68"/>
      <c r="T5" s="42" t="s">
        <v>93</v>
      </c>
      <c r="U5" s="43"/>
      <c r="V5" s="43"/>
      <c r="W5" s="43"/>
      <c r="X5" s="43"/>
      <c r="Y5" s="43"/>
      <c r="Z5" s="3"/>
    </row>
    <row r="6" spans="1:26" ht="12" customHeight="1" x14ac:dyDescent="0.2">
      <c r="A6" s="13" t="s">
        <v>6</v>
      </c>
      <c r="B6" s="35"/>
      <c r="C6" s="36"/>
      <c r="D6" s="36"/>
      <c r="E6" s="62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68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 x14ac:dyDescent="0.2">
      <c r="A7" s="13" t="s">
        <v>9</v>
      </c>
      <c r="B7" s="35"/>
      <c r="C7" s="36"/>
      <c r="D7" s="36"/>
      <c r="E7" s="62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68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 x14ac:dyDescent="0.2">
      <c r="A8" s="12" t="s">
        <v>3</v>
      </c>
      <c r="B8" s="35"/>
      <c r="C8" s="36"/>
      <c r="D8" s="36"/>
      <c r="E8" s="62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68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 x14ac:dyDescent="0.2">
      <c r="A9" s="13" t="s">
        <v>12</v>
      </c>
      <c r="B9" s="35"/>
      <c r="C9" s="36"/>
      <c r="D9" s="36"/>
      <c r="E9" s="62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68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 x14ac:dyDescent="0.2">
      <c r="A10" s="13" t="s">
        <v>14</v>
      </c>
      <c r="B10" s="35"/>
      <c r="C10" s="36"/>
      <c r="D10" s="36"/>
      <c r="E10" s="62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68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 x14ac:dyDescent="0.2">
      <c r="A11" s="13" t="s">
        <v>16</v>
      </c>
      <c r="B11" s="35"/>
      <c r="C11" s="36"/>
      <c r="D11" s="36"/>
      <c r="E11" s="62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68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 x14ac:dyDescent="0.2">
      <c r="A12" s="13" t="s">
        <v>17</v>
      </c>
      <c r="B12" s="35"/>
      <c r="C12" s="36"/>
      <c r="D12" s="36"/>
      <c r="E12" s="62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68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 x14ac:dyDescent="0.2">
      <c r="A13" s="13" t="s">
        <v>19</v>
      </c>
      <c r="B13" s="35"/>
      <c r="C13" s="36"/>
      <c r="D13" s="36"/>
      <c r="E13" s="62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68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 x14ac:dyDescent="0.2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68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 x14ac:dyDescent="0.2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68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 x14ac:dyDescent="0.2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68"/>
      <c r="T16" s="43"/>
      <c r="U16" s="43"/>
      <c r="V16" s="43"/>
      <c r="W16" s="43"/>
      <c r="X16" s="43"/>
      <c r="Y16" s="43"/>
      <c r="Z16" s="3"/>
    </row>
    <row r="17" spans="1:26" ht="12" customHeight="1" x14ac:dyDescent="0.2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68"/>
      <c r="T17" s="43"/>
      <c r="U17" s="43"/>
      <c r="V17" s="43"/>
      <c r="W17" s="43"/>
      <c r="X17" s="43"/>
      <c r="Y17" s="43"/>
      <c r="Z17" s="3"/>
    </row>
    <row r="18" spans="1:26" ht="12" customHeight="1" x14ac:dyDescent="0.2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"/>
      <c r="T18" s="43"/>
      <c r="U18" s="43"/>
      <c r="V18" s="43"/>
      <c r="W18" s="43"/>
      <c r="X18" s="43"/>
      <c r="Y18" s="4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SPARKLINE(Janúar!E220, {"charttype","winloss";"color","#376092";"empty","ignore";"nan","convert";"negcolor","#d00000"})</f>
        <v>#NAME?</v>
      </c>
      <c r="O19" s="74"/>
      <c r="P19" s="75"/>
      <c r="Q19" s="3"/>
      <c r="R19" s="3"/>
      <c r="S19" s="3"/>
      <c r="T19" s="43"/>
      <c r="U19" s="43"/>
      <c r="V19" s="43"/>
      <c r="W19" s="43"/>
      <c r="X19" s="43"/>
      <c r="Y19" s="4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SPARKLINE(Janúar!E221, {"charttype","winloss";"color","#376092";"empty","ignore";"nan","convert";"negcolor","#d00000"})</f>
        <v>#NAME?</v>
      </c>
      <c r="O20" s="3"/>
      <c r="P20" s="3"/>
      <c r="Q20" s="3"/>
      <c r="R20" s="3"/>
      <c r="S20" s="3"/>
      <c r="T20" s="43"/>
      <c r="U20" s="43"/>
      <c r="V20" s="43"/>
      <c r="W20" s="43"/>
      <c r="X20" s="43"/>
      <c r="Y20" s="4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43"/>
      <c r="U21" s="43"/>
      <c r="V21" s="43"/>
      <c r="W21" s="43"/>
      <c r="X21" s="43"/>
      <c r="Y21" s="4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janúar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64</v>
      </c>
      <c r="C3" s="22"/>
      <c r="D3" s="22"/>
      <c r="E3" s="23"/>
      <c r="F3" s="23"/>
      <c r="G3" s="24"/>
      <c r="H3" s="3"/>
      <c r="I3" s="5" t="s">
        <v>71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40575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2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SPARKLINE(Febrúar!E220,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SPARKLINE(Febrúar!E221,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4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4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4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4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4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4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4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4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4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4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4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4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4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4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4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4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4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4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4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4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4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4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4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4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4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4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4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4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4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4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4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4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4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4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4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4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4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4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4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4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4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4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4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4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4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4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4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4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4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4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4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4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4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4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4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99"/>
      <c r="J114" s="99"/>
      <c r="K114" s="43"/>
      <c r="L114" s="43"/>
      <c r="M114" s="43"/>
      <c r="N114" s="43"/>
      <c r="O114" s="43"/>
      <c r="P114" s="43"/>
      <c r="Q114" s="43"/>
      <c r="R114" s="43"/>
      <c r="S114" s="4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99"/>
      <c r="J115" s="99"/>
      <c r="K115" s="43"/>
      <c r="L115" s="43"/>
      <c r="M115" s="43"/>
      <c r="N115" s="43"/>
      <c r="O115" s="43"/>
      <c r="P115" s="43"/>
      <c r="Q115" s="43"/>
      <c r="R115" s="43"/>
      <c r="S115" s="4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99"/>
      <c r="J116" s="99"/>
      <c r="K116" s="43"/>
      <c r="L116" s="43"/>
      <c r="M116" s="43"/>
      <c r="N116" s="43"/>
      <c r="O116" s="43"/>
      <c r="P116" s="43"/>
      <c r="Q116" s="43"/>
      <c r="R116" s="43"/>
      <c r="S116" s="4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99"/>
      <c r="J117" s="99"/>
      <c r="K117" s="43"/>
      <c r="L117" s="43"/>
      <c r="M117" s="43"/>
      <c r="N117" s="43"/>
      <c r="O117" s="43"/>
      <c r="P117" s="43"/>
      <c r="Q117" s="43"/>
      <c r="R117" s="43"/>
      <c r="S117" s="4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99"/>
      <c r="J118" s="99"/>
      <c r="K118" s="43"/>
      <c r="L118" s="43"/>
      <c r="M118" s="43"/>
      <c r="N118" s="43"/>
      <c r="O118" s="43"/>
      <c r="P118" s="43"/>
      <c r="Q118" s="43"/>
      <c r="R118" s="43"/>
      <c r="S118" s="4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99"/>
      <c r="J119" s="99"/>
      <c r="K119" s="43"/>
      <c r="L119" s="43"/>
      <c r="M119" s="43"/>
      <c r="N119" s="43"/>
      <c r="O119" s="43"/>
      <c r="P119" s="43"/>
      <c r="Q119" s="43"/>
      <c r="R119" s="43"/>
      <c r="S119" s="4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99"/>
      <c r="J120" s="99"/>
      <c r="K120" s="43"/>
      <c r="L120" s="43"/>
      <c r="M120" s="43"/>
      <c r="N120" s="43"/>
      <c r="O120" s="43"/>
      <c r="P120" s="43"/>
      <c r="Q120" s="43"/>
      <c r="R120" s="43"/>
      <c r="S120" s="4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99"/>
      <c r="J121" s="99"/>
      <c r="K121" s="43"/>
      <c r="L121" s="43"/>
      <c r="M121" s="43"/>
      <c r="N121" s="43"/>
      <c r="O121" s="43"/>
      <c r="P121" s="43"/>
      <c r="Q121" s="43"/>
      <c r="R121" s="43"/>
      <c r="S121" s="4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99"/>
      <c r="J122" s="99"/>
      <c r="K122" s="43"/>
      <c r="L122" s="43"/>
      <c r="M122" s="43"/>
      <c r="N122" s="43"/>
      <c r="O122" s="43"/>
      <c r="P122" s="43"/>
      <c r="Q122" s="43"/>
      <c r="R122" s="43"/>
      <c r="S122" s="4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99"/>
      <c r="J123" s="99"/>
      <c r="K123" s="43"/>
      <c r="L123" s="43"/>
      <c r="M123" s="43"/>
      <c r="N123" s="43"/>
      <c r="O123" s="43"/>
      <c r="P123" s="43"/>
      <c r="Q123" s="43"/>
      <c r="R123" s="43"/>
      <c r="S123" s="4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99"/>
      <c r="J124" s="99"/>
      <c r="K124" s="43"/>
      <c r="L124" s="43"/>
      <c r="M124" s="43"/>
      <c r="N124" s="43"/>
      <c r="O124" s="43"/>
      <c r="P124" s="43"/>
      <c r="Q124" s="43"/>
      <c r="R124" s="43"/>
      <c r="S124" s="4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  <dataValidation type="list" allowBlank="1" showErrorMessage="1" sqref="B5:B203">
      <formula1>febrúar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69</v>
      </c>
      <c r="C3" s="22"/>
      <c r="D3" s="22"/>
      <c r="E3" s="23"/>
      <c r="F3" s="23"/>
      <c r="G3" s="24"/>
      <c r="H3" s="3"/>
      <c r="I3" s="5" t="s">
        <v>96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40603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2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SPARKLINE(Mars!E220,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SPARKLINE(Mars!E221,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mars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72</v>
      </c>
      <c r="C3" s="22"/>
      <c r="D3" s="22"/>
      <c r="E3" s="23"/>
      <c r="F3" s="23"/>
      <c r="G3" s="24"/>
      <c r="H3" s="3"/>
      <c r="I3" s="5" t="s">
        <v>73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2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SPARKLINE(Apríl!E220,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SPARKLINE(Apríl!E221,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apríl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62</v>
      </c>
      <c r="C3" s="22"/>
      <c r="D3" s="22"/>
      <c r="E3" s="23"/>
      <c r="F3" s="23"/>
      <c r="G3" s="24"/>
      <c r="H3" s="3"/>
      <c r="I3" s="5" t="s">
        <v>98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2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maí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3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9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9"/>
      <c r="B3" s="21" t="s">
        <v>89</v>
      </c>
      <c r="C3" s="22"/>
      <c r="D3" s="22"/>
      <c r="E3" s="23"/>
      <c r="F3" s="23"/>
      <c r="G3" s="24"/>
      <c r="H3" s="3"/>
      <c r="I3" s="5" t="s">
        <v>90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43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43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43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43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43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43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43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43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2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43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43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43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43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43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43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SPARKLINE(Júní!E220, {"charttype","winloss";"color","#376092";"empty","ignore";"nan","convert";"negcolor","#d00000"})</f>
        <v>#NAME?</v>
      </c>
      <c r="O19" s="74"/>
      <c r="P19" s="75"/>
      <c r="Q19" s="3"/>
      <c r="R19" s="3"/>
      <c r="S19" s="43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SPARKLINE(Júní!E221, {"charttype","winloss";"color","#376092";"empty","ignore";"nan","convert";"negcolor","#d00000"})</f>
        <v>#NAME?</v>
      </c>
      <c r="O20" s="3"/>
      <c r="P20" s="3"/>
      <c r="Q20" s="3"/>
      <c r="R20" s="3"/>
      <c r="S20" s="43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9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3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9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4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9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4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9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4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 x14ac:dyDescent="0.2">
      <c r="A25" s="9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4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9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4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9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4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9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4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9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4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9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4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9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4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9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4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9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4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9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4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9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4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9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4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9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9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9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9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9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9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9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9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9"/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9"/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9"/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9"/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9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9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9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9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9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9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9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9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9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9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9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9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9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9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9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9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9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9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9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9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9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9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9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9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9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9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9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9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9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9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9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9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9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9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9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9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9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9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9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9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9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9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9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9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9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9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9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9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9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9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9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9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9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9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9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9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9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9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9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9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9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9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9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9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9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9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9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9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9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9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9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9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9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9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9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9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9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9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9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9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9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9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9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9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9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9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9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9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9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9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9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9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9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9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9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9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9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9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9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9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9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9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9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9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9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9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9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9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9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9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9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9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9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9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9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9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9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9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9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9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9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9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9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9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9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9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9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9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9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9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9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9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9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9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9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9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9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9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9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9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9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9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9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9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9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9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9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9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9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9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9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9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9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9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9"/>
      <c r="B203" s="35"/>
      <c r="C203" s="36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9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9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9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9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9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9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9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9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9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9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9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9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9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9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9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9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9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9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9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9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9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9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9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9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9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9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9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9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9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9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9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9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9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9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9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9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9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9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9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9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9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9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9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9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9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9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9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9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9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9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9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9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9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9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9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9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9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9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9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9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9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9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9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9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9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9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9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9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9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9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9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9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9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9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9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9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9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9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9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9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9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9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9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9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9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9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9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9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9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9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9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9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9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9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9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9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9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9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9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9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9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9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9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9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9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9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9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9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9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9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9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9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9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9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9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9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9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9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9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9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9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9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9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9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9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9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9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9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9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9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9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9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9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9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9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9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9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9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9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9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9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9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9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9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9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9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9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9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9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9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9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9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9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9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9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9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9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9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9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9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9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9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9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9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9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9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9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9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9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9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9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9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9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9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9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9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9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9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9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9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9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9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9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9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9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9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9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9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9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9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9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9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9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9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9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9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9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9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9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9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9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9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9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9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9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9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9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9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9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9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9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9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9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9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9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9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9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9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9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9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9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9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9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9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9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9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9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9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9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9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9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9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9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9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9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9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9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9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9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9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9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9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9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9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9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9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9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9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9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9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9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9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9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9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9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9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9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9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9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9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9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9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9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9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9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9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9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9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9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9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9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9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9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9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9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9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9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9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9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9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9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9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9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9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9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9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9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9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9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9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9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9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9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9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9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9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9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9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9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9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9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9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9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9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9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9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9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9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9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9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9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9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9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9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9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9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9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9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9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9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9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9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9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9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9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9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9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9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9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9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9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9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9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9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9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9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9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9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9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9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9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9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9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9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9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9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9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9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9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9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9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9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9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9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9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9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9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9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9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9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9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9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9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9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9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9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9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9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9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9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9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9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9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9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9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9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9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9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9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9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9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9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9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9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9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9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9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9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9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9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9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9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9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9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9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9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9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9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9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9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9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9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9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9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9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9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9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9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9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9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9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9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9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9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9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9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9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9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9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9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9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9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9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9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9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9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9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9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9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9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9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9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9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9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9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9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9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9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9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9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9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9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9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9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9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9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9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9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9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9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9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9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9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9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9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9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9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9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9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9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9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9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9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9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9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9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9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9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9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9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9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9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9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9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9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9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9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9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9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9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9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9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9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9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9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9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9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9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9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9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9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9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9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9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9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9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9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9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9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9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9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9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9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9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9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9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9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9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9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9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9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9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9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9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9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9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9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9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9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9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9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9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9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9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9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9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9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9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9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9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9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9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9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9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9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9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9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9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9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9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9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9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9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9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9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9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9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9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9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9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9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9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9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9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9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9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9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9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9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9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9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9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9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9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9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9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9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9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9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9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9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9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9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9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9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9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9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9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9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9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9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9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9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9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9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9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9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9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9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9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9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9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9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9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9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9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9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9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9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9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9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9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9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9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9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9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9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9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9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9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9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9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9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9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9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9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9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9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9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9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9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9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9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9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9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9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9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9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9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9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9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9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9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9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9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9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9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9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9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9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9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9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9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9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9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9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9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9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9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9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9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9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9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9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9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9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9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9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9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9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9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9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9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9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9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9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9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9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9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9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9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9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9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9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9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9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9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9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9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9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9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9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9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9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9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9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9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9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9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9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9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9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9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9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9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9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9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9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9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9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9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9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9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9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9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9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9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9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9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9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9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9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9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9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9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9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9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9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9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9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9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9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9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9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9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9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9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9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9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9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9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9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9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9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9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9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9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9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9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9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9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9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9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9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9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9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9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9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9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9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9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9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9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9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9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9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9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9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9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9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9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9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9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9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9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9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9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9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9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9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9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9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9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9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9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9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9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9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9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9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9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9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9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9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9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9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9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9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9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9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9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9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9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9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9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9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9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júní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5" width="8" customWidth="1"/>
    <col min="26" max="26" width="7.6640625" customWidth="1"/>
  </cols>
  <sheetData>
    <row r="1" spans="1:26" ht="15" customHeight="1" x14ac:dyDescent="0.2">
      <c r="A1" s="4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68</v>
      </c>
      <c r="C3" s="22"/>
      <c r="D3" s="22"/>
      <c r="E3" s="23"/>
      <c r="F3" s="23"/>
      <c r="G3" s="24"/>
      <c r="H3" s="3"/>
      <c r="I3" s="5" t="s">
        <v>70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40725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4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 x14ac:dyDescent="0.2">
      <c r="A14" s="12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4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4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4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SPARKLINE(Júlí!E220,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4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SPARKLINE(Júlí!E221,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4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4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43"/>
      <c r="Y37" s="4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43"/>
      <c r="Y38" s="4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43"/>
      <c r="Y39" s="4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43"/>
      <c r="Y40" s="4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43"/>
      <c r="Y41" s="4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43"/>
      <c r="Y42" s="4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43"/>
      <c r="Y43" s="4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43"/>
      <c r="Y44" s="4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júlí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63</v>
      </c>
      <c r="C3" s="22"/>
      <c r="D3" s="22"/>
      <c r="E3" s="23"/>
      <c r="F3" s="23"/>
      <c r="G3" s="24"/>
      <c r="H3" s="3"/>
      <c r="I3" s="5" t="s">
        <v>99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40756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2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SPARKLINE(Ágúst!E220,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SPARKLINE(Ágúst!E221,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4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43"/>
      <c r="U45" s="43"/>
      <c r="V45" s="43"/>
      <c r="W45" s="4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43"/>
      <c r="U46" s="43"/>
      <c r="V46" s="43"/>
      <c r="W46" s="4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43"/>
      <c r="U47" s="43"/>
      <c r="V47" s="43"/>
      <c r="W47" s="4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43"/>
      <c r="U48" s="43"/>
      <c r="V48" s="43"/>
      <c r="W48" s="4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43"/>
      <c r="U49" s="43"/>
      <c r="V49" s="43"/>
      <c r="W49" s="4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43"/>
      <c r="U50" s="43"/>
      <c r="V50" s="43"/>
      <c r="W50" s="4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43"/>
      <c r="U51" s="43"/>
      <c r="V51" s="43"/>
      <c r="W51" s="4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43"/>
      <c r="U52" s="43"/>
      <c r="V52" s="43"/>
      <c r="W52" s="4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43"/>
      <c r="U53" s="43"/>
      <c r="V53" s="43"/>
      <c r="W53" s="4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43"/>
      <c r="U54" s="43"/>
      <c r="V54" s="43"/>
      <c r="W54" s="4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43"/>
      <c r="U55" s="43"/>
      <c r="V55" s="43"/>
      <c r="W55" s="4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43"/>
      <c r="U56" s="43"/>
      <c r="V56" s="43"/>
      <c r="W56" s="4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43"/>
      <c r="U57" s="43"/>
      <c r="V57" s="43"/>
      <c r="W57" s="4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43"/>
      <c r="U58" s="43"/>
      <c r="V58" s="43"/>
      <c r="W58" s="4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43"/>
      <c r="U59" s="43"/>
      <c r="V59" s="43"/>
      <c r="W59" s="4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B5:B203">
      <formula1>ágúst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D5" sqref="D5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61</v>
      </c>
      <c r="C3" s="22"/>
      <c r="D3" s="22"/>
      <c r="E3" s="23"/>
      <c r="F3" s="23"/>
      <c r="G3" s="24"/>
      <c r="H3" s="3"/>
      <c r="I3" s="5" t="s">
        <v>97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40787</v>
      </c>
      <c r="C5" s="36" t="s">
        <v>102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2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SPARKLINE(September!E220,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SPARKLINE(September!E221,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september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1000"/>
  <sheetViews>
    <sheetView showGridLines="0" topLeftCell="A2" workbookViewId="0">
      <selection activeCell="B7" sqref="B7:D7"/>
    </sheetView>
  </sheetViews>
  <sheetFormatPr baseColWidth="10" defaultColWidth="15.1640625" defaultRowHeight="15" customHeight="1" x14ac:dyDescent="0.2"/>
  <cols>
    <col min="1" max="1" width="10" customWidth="1"/>
    <col min="2" max="2" width="21.5" customWidth="1"/>
    <col min="3" max="3" width="28.33203125" customWidth="1"/>
    <col min="4" max="5" width="11.1640625" customWidth="1"/>
    <col min="6" max="6" width="11.83203125" customWidth="1"/>
    <col min="7" max="7" width="2.5" customWidth="1"/>
    <col min="8" max="8" width="22.83203125" customWidth="1"/>
    <col min="9" max="9" width="11.1640625" customWidth="1"/>
    <col min="10" max="10" width="17.6640625" customWidth="1"/>
    <col min="11" max="11" width="11.1640625" customWidth="1"/>
    <col min="12" max="12" width="19.1640625" customWidth="1"/>
    <col min="13" max="13" width="11.1640625" customWidth="1"/>
    <col min="14" max="14" width="22.1640625" customWidth="1"/>
    <col min="15" max="15" width="11.1640625" customWidth="1"/>
    <col min="16" max="16" width="28.6640625" customWidth="1"/>
    <col min="17" max="17" width="11.1640625" customWidth="1"/>
    <col min="18" max="18" width="10.6640625" customWidth="1"/>
    <col min="19" max="19" width="21.33203125" customWidth="1"/>
    <col min="20" max="20" width="8.33203125" customWidth="1"/>
    <col min="21" max="21" width="8" customWidth="1"/>
    <col min="22" max="22" width="10" customWidth="1"/>
    <col min="23" max="23" width="12.6640625" customWidth="1"/>
    <col min="24" max="25" width="7.6640625" customWidth="1"/>
  </cols>
  <sheetData>
    <row r="1" spans="1:25" ht="15" customHeight="1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</row>
    <row r="2" spans="1:25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9.5" customHeight="1" x14ac:dyDescent="0.2">
      <c r="A3" s="21" t="s">
        <v>83</v>
      </c>
      <c r="B3" s="22"/>
      <c r="C3" s="22"/>
      <c r="D3" s="23"/>
      <c r="E3" s="23"/>
      <c r="F3" s="24"/>
      <c r="G3" s="3"/>
      <c r="H3" s="5" t="s">
        <v>84</v>
      </c>
      <c r="I3" s="2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2" customHeight="1" x14ac:dyDescent="0.2">
      <c r="A4" s="26" t="s">
        <v>74</v>
      </c>
      <c r="B4" s="27" t="s">
        <v>76</v>
      </c>
      <c r="C4" s="27" t="s">
        <v>78</v>
      </c>
      <c r="D4" s="28" t="s">
        <v>79</v>
      </c>
      <c r="E4" s="29" t="s">
        <v>80</v>
      </c>
      <c r="F4" s="30" t="s">
        <v>81</v>
      </c>
      <c r="G4" s="3"/>
      <c r="H4" s="32" t="s">
        <v>82</v>
      </c>
      <c r="I4" s="33" t="s">
        <v>79</v>
      </c>
      <c r="J4" s="3"/>
      <c r="K4" s="3"/>
      <c r="L4" s="3"/>
      <c r="M4" s="3"/>
      <c r="N4" s="3"/>
      <c r="O4" s="3"/>
      <c r="P4" s="3"/>
      <c r="Q4" s="3"/>
      <c r="R4" s="34"/>
      <c r="S4" s="34"/>
      <c r="T4" s="34"/>
      <c r="U4" s="34"/>
      <c r="V4" s="34"/>
      <c r="W4" s="3"/>
      <c r="X4" s="3"/>
      <c r="Y4" s="3"/>
    </row>
    <row r="5" spans="1:25" ht="12" customHeight="1" x14ac:dyDescent="0.2">
      <c r="A5" s="35">
        <v>40817</v>
      </c>
      <c r="B5" s="36" t="s">
        <v>91</v>
      </c>
      <c r="C5" s="36" t="s">
        <v>59</v>
      </c>
      <c r="D5" s="46">
        <v>2400</v>
      </c>
      <c r="E5" s="47" t="s">
        <v>95</v>
      </c>
      <c r="F5" s="39">
        <f>+I18-D5</f>
        <v>554469</v>
      </c>
      <c r="G5" s="3"/>
      <c r="H5" s="40" t="s">
        <v>92</v>
      </c>
      <c r="I5" s="57">
        <v>133000</v>
      </c>
      <c r="J5" s="3"/>
      <c r="K5" s="3"/>
      <c r="L5" s="3"/>
      <c r="M5" s="3"/>
      <c r="N5" s="3"/>
      <c r="O5" s="3"/>
      <c r="P5" s="3"/>
      <c r="Q5" s="3"/>
      <c r="R5" s="34"/>
      <c r="S5" s="42" t="s">
        <v>93</v>
      </c>
      <c r="T5" s="43"/>
      <c r="U5" s="43"/>
      <c r="V5" s="43"/>
      <c r="W5" s="43"/>
      <c r="X5" s="3"/>
      <c r="Y5" s="3"/>
    </row>
    <row r="6" spans="1:25" ht="12" customHeight="1" x14ac:dyDescent="0.2">
      <c r="A6" s="35">
        <v>40817</v>
      </c>
      <c r="B6" s="59" t="s">
        <v>104</v>
      </c>
      <c r="C6" s="59" t="s">
        <v>137</v>
      </c>
      <c r="D6" s="67">
        <v>260000</v>
      </c>
      <c r="E6" s="47" t="s">
        <v>141</v>
      </c>
      <c r="F6" s="39">
        <f t="shared" ref="F6:F203" si="0">+IF(D6="","",F5-D6)</f>
        <v>294469</v>
      </c>
      <c r="G6" s="3"/>
      <c r="H6" s="45" t="s">
        <v>94</v>
      </c>
      <c r="I6" s="70">
        <v>206055</v>
      </c>
      <c r="J6" s="3"/>
      <c r="K6" s="3"/>
      <c r="L6" s="3"/>
      <c r="M6" s="3"/>
      <c r="N6" s="3"/>
      <c r="O6" s="3"/>
      <c r="P6" s="3"/>
      <c r="Q6" s="3"/>
      <c r="R6" s="34"/>
      <c r="S6" s="43" t="s">
        <v>91</v>
      </c>
      <c r="T6" s="50"/>
      <c r="U6" s="43"/>
      <c r="V6" s="51">
        <f>+I33</f>
        <v>68707</v>
      </c>
      <c r="W6" s="43" t="s">
        <v>91</v>
      </c>
      <c r="X6" s="3"/>
      <c r="Y6" s="3"/>
    </row>
    <row r="7" spans="1:25" ht="12" customHeight="1" x14ac:dyDescent="0.2">
      <c r="A7" s="35">
        <v>40817</v>
      </c>
      <c r="B7" s="59" t="s">
        <v>131</v>
      </c>
      <c r="C7" s="59" t="s">
        <v>162</v>
      </c>
      <c r="D7" s="67">
        <v>2500</v>
      </c>
      <c r="E7" s="47" t="s">
        <v>166</v>
      </c>
      <c r="F7" s="39">
        <f t="shared" si="0"/>
        <v>291969</v>
      </c>
      <c r="G7" s="3"/>
      <c r="H7" s="77" t="s">
        <v>147</v>
      </c>
      <c r="I7" s="70">
        <v>97814</v>
      </c>
      <c r="J7" s="3"/>
      <c r="K7" s="3"/>
      <c r="L7" s="3"/>
      <c r="M7" s="3"/>
      <c r="N7" s="3"/>
      <c r="O7" s="3"/>
      <c r="P7" s="3"/>
      <c r="Q7" s="3"/>
      <c r="R7" s="34"/>
      <c r="S7" s="43" t="s">
        <v>100</v>
      </c>
      <c r="T7" s="50"/>
      <c r="U7" s="43"/>
      <c r="V7" s="51">
        <f>+I52</f>
        <v>14308</v>
      </c>
      <c r="W7" s="43" t="s">
        <v>101</v>
      </c>
      <c r="X7" s="3"/>
      <c r="Y7" s="3"/>
    </row>
    <row r="8" spans="1:25" ht="12" customHeight="1" x14ac:dyDescent="0.2">
      <c r="A8" s="35">
        <v>40817</v>
      </c>
      <c r="B8" s="59" t="s">
        <v>104</v>
      </c>
      <c r="C8" s="59" t="s">
        <v>183</v>
      </c>
      <c r="D8" s="67">
        <v>54000</v>
      </c>
      <c r="E8" s="47" t="s">
        <v>166</v>
      </c>
      <c r="F8" s="39">
        <f t="shared" si="0"/>
        <v>237969</v>
      </c>
      <c r="G8" s="3"/>
      <c r="H8" s="77" t="s">
        <v>225</v>
      </c>
      <c r="I8" s="70">
        <v>20000</v>
      </c>
      <c r="J8" s="3"/>
      <c r="K8" s="3"/>
      <c r="L8" s="3"/>
      <c r="M8" s="3"/>
      <c r="N8" s="3"/>
      <c r="O8" s="3"/>
      <c r="P8" s="3"/>
      <c r="Q8" s="3"/>
      <c r="R8" s="34"/>
      <c r="S8" s="43" t="s">
        <v>102</v>
      </c>
      <c r="T8" s="50"/>
      <c r="U8" s="43"/>
      <c r="V8" s="51">
        <f>+K33</f>
        <v>0</v>
      </c>
      <c r="W8" s="43" t="s">
        <v>104</v>
      </c>
      <c r="X8" s="3"/>
      <c r="Y8" s="3"/>
    </row>
    <row r="9" spans="1:25" ht="12" customHeight="1" x14ac:dyDescent="0.2">
      <c r="A9" s="35">
        <v>40817</v>
      </c>
      <c r="B9" s="59" t="s">
        <v>131</v>
      </c>
      <c r="C9" s="59" t="s">
        <v>229</v>
      </c>
      <c r="D9" s="67">
        <v>6000</v>
      </c>
      <c r="E9" s="47" t="s">
        <v>166</v>
      </c>
      <c r="F9" s="39">
        <f t="shared" si="0"/>
        <v>231969</v>
      </c>
      <c r="G9" s="3"/>
      <c r="H9" s="77" t="s">
        <v>231</v>
      </c>
      <c r="I9" s="70">
        <v>100000</v>
      </c>
      <c r="J9" s="3"/>
      <c r="K9" s="3"/>
      <c r="L9" s="3"/>
      <c r="M9" s="3"/>
      <c r="N9" s="3"/>
      <c r="O9" s="3"/>
      <c r="P9" s="3"/>
      <c r="Q9" s="3"/>
      <c r="R9" s="34"/>
      <c r="S9" s="43" t="s">
        <v>110</v>
      </c>
      <c r="T9" s="50"/>
      <c r="U9" s="43"/>
      <c r="V9" s="51">
        <f>+M53</f>
        <v>16980</v>
      </c>
      <c r="W9" s="43" t="s">
        <v>102</v>
      </c>
      <c r="X9" s="3"/>
      <c r="Y9" s="3"/>
    </row>
    <row r="10" spans="1:25" ht="12" customHeight="1" x14ac:dyDescent="0.2">
      <c r="A10" s="35">
        <v>40817</v>
      </c>
      <c r="B10" s="59" t="s">
        <v>131</v>
      </c>
      <c r="C10" s="59" t="s">
        <v>222</v>
      </c>
      <c r="D10" s="67">
        <v>5123</v>
      </c>
      <c r="E10" s="47" t="s">
        <v>166</v>
      </c>
      <c r="F10" s="39">
        <f t="shared" si="0"/>
        <v>226846</v>
      </c>
      <c r="G10" s="3"/>
      <c r="H10" s="45"/>
      <c r="I10" s="49"/>
      <c r="J10" s="3"/>
      <c r="K10" s="3"/>
      <c r="L10" s="3"/>
      <c r="M10" s="3"/>
      <c r="N10" s="3"/>
      <c r="O10" s="3"/>
      <c r="P10" s="3"/>
      <c r="Q10" s="3"/>
      <c r="R10" s="34"/>
      <c r="S10" s="43" t="s">
        <v>115</v>
      </c>
      <c r="T10" s="50"/>
      <c r="U10" s="43"/>
      <c r="V10" s="51">
        <f>+K50</f>
        <v>0</v>
      </c>
      <c r="W10" s="43" t="s">
        <v>115</v>
      </c>
      <c r="X10" s="3"/>
      <c r="Y10" s="3"/>
    </row>
    <row r="11" spans="1:25" ht="12" customHeight="1" x14ac:dyDescent="0.2">
      <c r="A11" s="35">
        <v>40817</v>
      </c>
      <c r="B11" s="59" t="s">
        <v>91</v>
      </c>
      <c r="C11" s="59" t="s">
        <v>59</v>
      </c>
      <c r="D11" s="67">
        <v>14412</v>
      </c>
      <c r="E11" s="47" t="s">
        <v>166</v>
      </c>
      <c r="F11" s="39">
        <f t="shared" si="0"/>
        <v>212434</v>
      </c>
      <c r="G11" s="3"/>
      <c r="H11" s="45"/>
      <c r="I11" s="49"/>
      <c r="J11" s="3"/>
      <c r="K11" s="3"/>
      <c r="L11" s="3"/>
      <c r="M11" s="3"/>
      <c r="N11" s="3"/>
      <c r="O11" s="3"/>
      <c r="P11" s="3"/>
      <c r="Q11" s="3"/>
      <c r="R11" s="34"/>
      <c r="S11" s="43" t="s">
        <v>130</v>
      </c>
      <c r="T11" s="50"/>
      <c r="U11" s="43"/>
      <c r="V11" s="51">
        <f>+M40</f>
        <v>13623</v>
      </c>
      <c r="W11" s="43" t="s">
        <v>131</v>
      </c>
      <c r="X11" s="3"/>
      <c r="Y11" s="3"/>
    </row>
    <row r="12" spans="1:25" ht="12" customHeight="1" x14ac:dyDescent="0.2">
      <c r="A12" s="35">
        <v>40817</v>
      </c>
      <c r="B12" s="59" t="s">
        <v>104</v>
      </c>
      <c r="C12" s="59" t="s">
        <v>203</v>
      </c>
      <c r="D12" s="67">
        <v>36810</v>
      </c>
      <c r="E12" s="47" t="s">
        <v>166</v>
      </c>
      <c r="F12" s="39">
        <f t="shared" si="0"/>
        <v>175624</v>
      </c>
      <c r="G12" s="3"/>
      <c r="H12" s="45"/>
      <c r="I12" s="49"/>
      <c r="J12" s="3"/>
      <c r="K12" s="3"/>
      <c r="L12" s="3"/>
      <c r="M12" s="3"/>
      <c r="N12" s="3"/>
      <c r="O12" s="3"/>
      <c r="P12" s="3"/>
      <c r="Q12" s="3"/>
      <c r="R12" s="34"/>
      <c r="S12" s="43" t="s">
        <v>132</v>
      </c>
      <c r="T12" s="50"/>
      <c r="U12" s="43"/>
      <c r="V12" s="51">
        <f>+Q52</f>
        <v>0</v>
      </c>
      <c r="W12" s="43" t="s">
        <v>133</v>
      </c>
      <c r="X12" s="3"/>
      <c r="Y12" s="3"/>
    </row>
    <row r="13" spans="1:25" ht="12" customHeight="1" x14ac:dyDescent="0.2">
      <c r="A13" s="35">
        <v>40817</v>
      </c>
      <c r="B13" s="59" t="s">
        <v>91</v>
      </c>
      <c r="C13" s="59" t="s">
        <v>171</v>
      </c>
      <c r="D13" s="67">
        <v>37400</v>
      </c>
      <c r="E13" s="47" t="s">
        <v>166</v>
      </c>
      <c r="F13" s="39">
        <f t="shared" si="0"/>
        <v>138224</v>
      </c>
      <c r="G13" s="3"/>
      <c r="H13" s="45"/>
      <c r="I13" s="49"/>
      <c r="J13" s="3"/>
      <c r="K13" s="3"/>
      <c r="L13" s="3"/>
      <c r="M13" s="3"/>
      <c r="N13" s="3"/>
      <c r="O13" s="3"/>
      <c r="P13" s="3"/>
      <c r="Q13" s="3"/>
      <c r="R13" s="34"/>
      <c r="S13" s="43" t="s">
        <v>104</v>
      </c>
      <c r="T13" s="50"/>
      <c r="U13" s="43"/>
      <c r="V13" s="51">
        <f>+O40</f>
        <v>350810</v>
      </c>
      <c r="W13" s="43" t="s">
        <v>134</v>
      </c>
      <c r="X13" s="3"/>
      <c r="Y13" s="3"/>
    </row>
    <row r="14" spans="1:25" ht="12" customHeight="1" x14ac:dyDescent="0.2">
      <c r="A14" s="102">
        <v>40840</v>
      </c>
      <c r="B14" s="59" t="s">
        <v>101</v>
      </c>
      <c r="C14" s="59" t="s">
        <v>103</v>
      </c>
      <c r="D14" s="67">
        <v>3000</v>
      </c>
      <c r="E14" s="47" t="s">
        <v>166</v>
      </c>
      <c r="F14" s="39">
        <f t="shared" si="0"/>
        <v>135224</v>
      </c>
      <c r="G14" s="3"/>
      <c r="H14" s="45"/>
      <c r="I14" s="49"/>
      <c r="J14" s="3"/>
      <c r="K14" s="3"/>
      <c r="L14" s="3"/>
      <c r="M14" s="3"/>
      <c r="N14" s="3"/>
      <c r="O14" s="3"/>
      <c r="P14" s="3"/>
      <c r="Q14" s="3"/>
      <c r="R14" s="34"/>
      <c r="S14" s="43" t="s">
        <v>135</v>
      </c>
      <c r="T14" s="50"/>
      <c r="U14" s="43"/>
      <c r="V14" s="51">
        <f>+Q38</f>
        <v>0</v>
      </c>
      <c r="W14" s="43" t="s">
        <v>136</v>
      </c>
      <c r="X14" s="3"/>
      <c r="Y14" s="3"/>
    </row>
    <row r="15" spans="1:25" ht="12" customHeight="1" x14ac:dyDescent="0.2">
      <c r="A15" s="35">
        <v>40841</v>
      </c>
      <c r="B15" s="36" t="s">
        <v>91</v>
      </c>
      <c r="C15" s="36" t="s">
        <v>59</v>
      </c>
      <c r="D15" s="44">
        <v>3343</v>
      </c>
      <c r="E15" s="38" t="s">
        <v>278</v>
      </c>
      <c r="F15" s="39">
        <f t="shared" si="0"/>
        <v>131881</v>
      </c>
      <c r="G15" s="3"/>
      <c r="H15" s="45"/>
      <c r="I15" s="49"/>
      <c r="J15" s="3"/>
      <c r="K15" s="3"/>
      <c r="L15" s="3"/>
      <c r="M15" s="3"/>
      <c r="N15" s="3"/>
      <c r="O15" s="3"/>
      <c r="P15" s="3"/>
      <c r="Q15" s="3"/>
      <c r="R15" s="34"/>
      <c r="S15" s="43" t="s">
        <v>133</v>
      </c>
      <c r="T15" s="50"/>
      <c r="U15" s="43"/>
      <c r="V15" s="51">
        <f>+O49</f>
        <v>0</v>
      </c>
      <c r="W15" s="43" t="s">
        <v>138</v>
      </c>
      <c r="X15" s="3"/>
      <c r="Y15" s="3"/>
    </row>
    <row r="16" spans="1:25" ht="12" customHeight="1" x14ac:dyDescent="0.2">
      <c r="A16" s="102">
        <v>40842</v>
      </c>
      <c r="B16" s="36" t="s">
        <v>101</v>
      </c>
      <c r="C16" s="36" t="s">
        <v>192</v>
      </c>
      <c r="D16" s="44">
        <v>8900</v>
      </c>
      <c r="E16" s="38" t="s">
        <v>166</v>
      </c>
      <c r="F16" s="39">
        <f t="shared" si="0"/>
        <v>122981</v>
      </c>
      <c r="G16" s="3"/>
      <c r="H16" s="45"/>
      <c r="I16" s="49"/>
      <c r="J16" s="3"/>
      <c r="K16" s="3"/>
      <c r="L16" s="3"/>
      <c r="M16" s="3"/>
      <c r="N16" s="3"/>
      <c r="O16" s="3" t="s">
        <v>139</v>
      </c>
      <c r="P16" s="3"/>
      <c r="Q16" s="3"/>
      <c r="R16" s="34"/>
      <c r="S16" s="43"/>
      <c r="T16" s="43"/>
      <c r="U16" s="43"/>
      <c r="V16" s="43"/>
      <c r="W16" s="43"/>
      <c r="X16" s="3"/>
      <c r="Y16" s="3"/>
    </row>
    <row r="17" spans="1:25" ht="12" customHeight="1" x14ac:dyDescent="0.2">
      <c r="A17" s="35">
        <v>40844</v>
      </c>
      <c r="B17" s="36" t="s">
        <v>101</v>
      </c>
      <c r="C17" s="36" t="s">
        <v>126</v>
      </c>
      <c r="D17" s="44">
        <v>2408</v>
      </c>
      <c r="E17" s="38" t="s">
        <v>279</v>
      </c>
      <c r="F17" s="39">
        <f t="shared" si="0"/>
        <v>120573</v>
      </c>
      <c r="G17" s="3"/>
      <c r="H17" s="61"/>
      <c r="I17" s="49"/>
      <c r="J17" s="3"/>
      <c r="K17" s="3"/>
      <c r="L17" s="3"/>
      <c r="M17" s="3"/>
      <c r="N17" s="3"/>
      <c r="O17" s="3" t="s">
        <v>140</v>
      </c>
      <c r="P17" s="3"/>
      <c r="Q17" s="3"/>
      <c r="R17" s="34"/>
      <c r="S17" s="43"/>
      <c r="T17" s="43"/>
      <c r="U17" s="43"/>
      <c r="V17" s="43"/>
      <c r="W17" s="3"/>
      <c r="X17" s="3"/>
      <c r="Y17" s="3"/>
    </row>
    <row r="18" spans="1:25" ht="12" customHeight="1" x14ac:dyDescent="0.2">
      <c r="A18" s="35">
        <v>40842</v>
      </c>
      <c r="B18" s="36" t="s">
        <v>91</v>
      </c>
      <c r="C18" s="36" t="s">
        <v>59</v>
      </c>
      <c r="D18" s="44">
        <v>7809</v>
      </c>
      <c r="E18" s="38" t="s">
        <v>278</v>
      </c>
      <c r="F18" s="39">
        <f t="shared" si="0"/>
        <v>112764</v>
      </c>
      <c r="G18" s="3"/>
      <c r="H18" s="63"/>
      <c r="I18" s="64">
        <f>+SUM(I5:I17)</f>
        <v>556869</v>
      </c>
      <c r="J18" s="3"/>
      <c r="K18" s="3"/>
      <c r="L18" s="3"/>
      <c r="M18" s="3"/>
      <c r="N18" s="3"/>
      <c r="O18" s="3"/>
      <c r="P18" s="3"/>
      <c r="Q18" s="3"/>
      <c r="R18" s="34"/>
      <c r="S18" s="43"/>
      <c r="T18" s="43"/>
      <c r="U18" s="43"/>
      <c r="V18" s="43"/>
      <c r="W18" s="3"/>
      <c r="X18" s="3"/>
      <c r="Y18" s="3"/>
    </row>
    <row r="19" spans="1:25" ht="12" customHeight="1" x14ac:dyDescent="0.2">
      <c r="A19" s="35">
        <v>40841</v>
      </c>
      <c r="B19" s="36" t="s">
        <v>91</v>
      </c>
      <c r="C19" s="36" t="s">
        <v>59</v>
      </c>
      <c r="D19" s="44">
        <v>3343</v>
      </c>
      <c r="E19" s="38" t="s">
        <v>280</v>
      </c>
      <c r="F19" s="39">
        <f t="shared" si="0"/>
        <v>109421</v>
      </c>
      <c r="G19" s="3"/>
      <c r="H19" s="3"/>
      <c r="I19" s="3"/>
      <c r="J19" s="3"/>
      <c r="K19" s="3"/>
      <c r="L19" s="3"/>
      <c r="M19" s="3" t="e">
        <f t="array" aca="1" ref="M19" ca="1">SPARKLINE(Október!D220, {"charttype","winloss";"color","#376092";"empty","ignore";"nan","convert";"negcolor","#d00000"})</f>
        <v>#NAME?</v>
      </c>
      <c r="N19" s="74"/>
      <c r="O19" s="75"/>
      <c r="P19" s="3"/>
      <c r="Q19" s="3"/>
      <c r="R19" s="34"/>
      <c r="S19" s="43"/>
      <c r="T19" s="43"/>
      <c r="U19" s="43"/>
      <c r="V19" s="43"/>
      <c r="W19" s="3"/>
      <c r="X19" s="3"/>
      <c r="Y19" s="3"/>
    </row>
    <row r="20" spans="1:25" ht="12" customHeight="1" x14ac:dyDescent="0.2">
      <c r="A20" s="35">
        <v>40846</v>
      </c>
      <c r="B20" s="36" t="s">
        <v>136</v>
      </c>
      <c r="C20" s="36" t="s">
        <v>123</v>
      </c>
      <c r="D20" s="44">
        <v>16980</v>
      </c>
      <c r="E20" s="38" t="s">
        <v>166</v>
      </c>
      <c r="F20" s="39">
        <f t="shared" si="0"/>
        <v>92441</v>
      </c>
      <c r="G20" s="3"/>
      <c r="H20" s="3"/>
      <c r="I20" s="3"/>
      <c r="J20" s="3"/>
      <c r="K20" s="3"/>
      <c r="L20" s="3"/>
      <c r="M20" s="3" t="e">
        <f t="array" aca="1" ref="M20" ca="1">SPARKLINE(Október!D221, {"charttype","winloss";"color","#376092";"empty","ignore";"nan","convert";"negcolor","#d00000"})</f>
        <v>#NAME?</v>
      </c>
      <c r="N20" s="3"/>
      <c r="O20" s="3"/>
      <c r="P20" s="3"/>
      <c r="Q20" s="3"/>
      <c r="R20" s="34"/>
      <c r="S20" s="43"/>
      <c r="T20" s="43"/>
      <c r="U20" s="43"/>
      <c r="V20" s="43"/>
      <c r="W20" s="3"/>
      <c r="X20" s="3"/>
      <c r="Y20" s="3"/>
    </row>
    <row r="21" spans="1:25" ht="12" customHeight="1" x14ac:dyDescent="0.2">
      <c r="A21" s="35"/>
      <c r="B21" s="36"/>
      <c r="C21" s="36"/>
      <c r="D21" s="44"/>
      <c r="E21" s="38"/>
      <c r="F21" s="39" t="str">
        <f t="shared" si="0"/>
        <v/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4"/>
      <c r="S21" s="43"/>
      <c r="T21" s="43"/>
      <c r="U21" s="43"/>
      <c r="V21" s="43"/>
      <c r="W21" s="3"/>
      <c r="X21" s="3"/>
      <c r="Y21" s="3"/>
    </row>
    <row r="22" spans="1:25" ht="12" customHeight="1" x14ac:dyDescent="0.2">
      <c r="A22" s="35"/>
      <c r="B22" s="36"/>
      <c r="C22" s="36"/>
      <c r="D22" s="44"/>
      <c r="E22" s="38"/>
      <c r="F22" s="39" t="str">
        <f t="shared" si="0"/>
        <v/>
      </c>
      <c r="G22" s="3"/>
      <c r="H22" s="81" t="s">
        <v>247</v>
      </c>
      <c r="I22" s="71"/>
      <c r="J22" s="71"/>
      <c r="K22" s="71"/>
      <c r="L22" s="71"/>
      <c r="M22" s="71"/>
      <c r="N22" s="71"/>
      <c r="O22" s="71"/>
      <c r="P22" s="71"/>
      <c r="Q22" s="25"/>
      <c r="R22" s="3"/>
      <c r="S22" s="43"/>
      <c r="T22" s="43"/>
      <c r="U22" s="43"/>
      <c r="V22" s="43"/>
      <c r="W22" s="3"/>
      <c r="X22" s="3"/>
      <c r="Y22" s="3"/>
    </row>
    <row r="23" spans="1:25" ht="12" customHeight="1" x14ac:dyDescent="0.2">
      <c r="A23" s="35"/>
      <c r="B23" s="36"/>
      <c r="C23" s="36"/>
      <c r="D23" s="44"/>
      <c r="E23" s="38"/>
      <c r="F23" s="39" t="str">
        <f t="shared" si="0"/>
        <v/>
      </c>
      <c r="G23" s="3"/>
      <c r="H23" s="83" t="s">
        <v>1</v>
      </c>
      <c r="I23" s="85"/>
      <c r="J23" s="86" t="s">
        <v>51</v>
      </c>
      <c r="K23" s="85"/>
      <c r="L23" s="86" t="s">
        <v>53</v>
      </c>
      <c r="M23" s="85"/>
      <c r="N23" s="86" t="s">
        <v>50</v>
      </c>
      <c r="O23" s="87"/>
      <c r="P23" s="86" t="s">
        <v>248</v>
      </c>
      <c r="Q23" s="89"/>
      <c r="R23" s="3"/>
      <c r="S23" s="43" t="s">
        <v>58</v>
      </c>
      <c r="T23" s="43"/>
      <c r="U23" s="43"/>
      <c r="V23" s="43"/>
      <c r="W23" s="3"/>
      <c r="X23" s="3"/>
      <c r="Y23" s="3"/>
    </row>
    <row r="24" spans="1:25" ht="12" customHeight="1" x14ac:dyDescent="0.2">
      <c r="A24" s="35"/>
      <c r="B24" s="36"/>
      <c r="C24" s="36"/>
      <c r="D24" s="44"/>
      <c r="E24" s="38"/>
      <c r="F24" s="39" t="str">
        <f t="shared" si="0"/>
        <v/>
      </c>
      <c r="G24" s="3"/>
      <c r="H24" s="90" t="s">
        <v>59</v>
      </c>
      <c r="I24" s="92">
        <f t="shared" ref="I24:I32" si="1">+SUMIF($C$5:$C$203,H24,$D$5:$D$203)</f>
        <v>31307</v>
      </c>
      <c r="J24" s="69" t="s">
        <v>106</v>
      </c>
      <c r="K24" s="92">
        <f t="shared" ref="K24:K32" si="2">+SUMIF($C$5:$C$203,J24,$D$5:$D$203)</f>
        <v>0</v>
      </c>
      <c r="L24" s="69" t="s">
        <v>108</v>
      </c>
      <c r="M24" s="92">
        <f t="shared" ref="M24:M39" si="3">+SUMIF($C$5:$C$203,L24,$D$5:$D$203)</f>
        <v>0</v>
      </c>
      <c r="N24" s="69" t="s">
        <v>105</v>
      </c>
      <c r="O24" s="92">
        <f t="shared" ref="O24:O39" si="4">+SUMIF($C$5:$C$203,N24,$D$5:$D$203)</f>
        <v>0</v>
      </c>
      <c r="P24" s="69" t="s">
        <v>113</v>
      </c>
      <c r="Q24" s="94">
        <f t="shared" ref="Q24:Q37" si="5">+SUMIF($C$5:$C$203,P24,$D$5:$D$203)</f>
        <v>0</v>
      </c>
      <c r="R24" s="3"/>
      <c r="S24" s="95" t="s">
        <v>92</v>
      </c>
      <c r="T24" s="97">
        <f t="shared" ref="T24:T36" si="6">+SUMIF($H$5:$H$17,S24,$I$5:$I$17)</f>
        <v>133000</v>
      </c>
      <c r="U24" s="43"/>
      <c r="V24" s="43"/>
      <c r="W24" s="3"/>
      <c r="X24" s="3"/>
      <c r="Y24" s="3"/>
    </row>
    <row r="25" spans="1:25" ht="12" customHeight="1" x14ac:dyDescent="0.2">
      <c r="A25" s="35"/>
      <c r="B25" s="36"/>
      <c r="C25" s="36"/>
      <c r="D25" s="44"/>
      <c r="E25" s="38"/>
      <c r="F25" s="39" t="str">
        <f t="shared" si="0"/>
        <v/>
      </c>
      <c r="G25" s="3"/>
      <c r="H25" s="90" t="s">
        <v>114</v>
      </c>
      <c r="I25" s="92">
        <f t="shared" si="1"/>
        <v>0</v>
      </c>
      <c r="J25" s="69" t="s">
        <v>118</v>
      </c>
      <c r="K25" s="92">
        <f t="shared" si="2"/>
        <v>0</v>
      </c>
      <c r="L25" s="69" t="s">
        <v>120</v>
      </c>
      <c r="M25" s="92">
        <f t="shared" si="3"/>
        <v>0</v>
      </c>
      <c r="N25" s="69" t="s">
        <v>117</v>
      </c>
      <c r="O25" s="92">
        <f t="shared" si="4"/>
        <v>0</v>
      </c>
      <c r="P25" s="69" t="s">
        <v>124</v>
      </c>
      <c r="Q25" s="94">
        <f t="shared" si="5"/>
        <v>0</v>
      </c>
      <c r="R25" s="3"/>
      <c r="S25" s="95" t="s">
        <v>94</v>
      </c>
      <c r="T25" s="97">
        <f t="shared" si="6"/>
        <v>206055</v>
      </c>
      <c r="U25" s="43"/>
      <c r="V25" s="43"/>
      <c r="W25" s="3"/>
      <c r="X25" s="3"/>
      <c r="Y25" s="3"/>
    </row>
    <row r="26" spans="1:25" ht="12" customHeight="1" x14ac:dyDescent="0.2">
      <c r="A26" s="35"/>
      <c r="B26" s="36"/>
      <c r="C26" s="36"/>
      <c r="D26" s="44"/>
      <c r="E26" s="38"/>
      <c r="F26" s="39" t="str">
        <f t="shared" si="0"/>
        <v/>
      </c>
      <c r="G26" s="3"/>
      <c r="H26" s="90" t="s">
        <v>125</v>
      </c>
      <c r="I26" s="92">
        <f t="shared" si="1"/>
        <v>0</v>
      </c>
      <c r="J26" s="69" t="s">
        <v>128</v>
      </c>
      <c r="K26" s="92">
        <f t="shared" si="2"/>
        <v>0</v>
      </c>
      <c r="L26" s="69" t="s">
        <v>142</v>
      </c>
      <c r="M26" s="92">
        <f t="shared" si="3"/>
        <v>0</v>
      </c>
      <c r="N26" s="69" t="s">
        <v>127</v>
      </c>
      <c r="O26" s="92">
        <f t="shared" si="4"/>
        <v>0</v>
      </c>
      <c r="P26" s="69" t="s">
        <v>146</v>
      </c>
      <c r="Q26" s="94">
        <f t="shared" si="5"/>
        <v>0</v>
      </c>
      <c r="R26" s="3"/>
      <c r="S26" s="99" t="s">
        <v>147</v>
      </c>
      <c r="T26" s="97">
        <f t="shared" si="6"/>
        <v>97814</v>
      </c>
      <c r="U26" s="43"/>
      <c r="V26" s="43"/>
      <c r="W26" s="3"/>
      <c r="X26" s="3"/>
      <c r="Y26" s="3"/>
    </row>
    <row r="27" spans="1:25" ht="12" customHeight="1" x14ac:dyDescent="0.2">
      <c r="A27" s="35"/>
      <c r="B27" s="36"/>
      <c r="C27" s="36"/>
      <c r="D27" s="44"/>
      <c r="E27" s="38"/>
      <c r="F27" s="39" t="str">
        <f t="shared" si="0"/>
        <v/>
      </c>
      <c r="G27" s="3"/>
      <c r="H27" s="90" t="s">
        <v>148</v>
      </c>
      <c r="I27" s="92">
        <f t="shared" si="1"/>
        <v>0</v>
      </c>
      <c r="J27" s="69" t="s">
        <v>152</v>
      </c>
      <c r="K27" s="92">
        <f t="shared" si="2"/>
        <v>0</v>
      </c>
      <c r="L27" s="69" t="s">
        <v>154</v>
      </c>
      <c r="M27" s="92">
        <f t="shared" si="3"/>
        <v>0</v>
      </c>
      <c r="N27" s="69" t="s">
        <v>151</v>
      </c>
      <c r="O27" s="92">
        <f t="shared" si="4"/>
        <v>0</v>
      </c>
      <c r="P27" s="69" t="s">
        <v>158</v>
      </c>
      <c r="Q27" s="94">
        <f t="shared" si="5"/>
        <v>0</v>
      </c>
      <c r="R27" s="3"/>
      <c r="S27" s="95" t="s">
        <v>159</v>
      </c>
      <c r="T27" s="97">
        <f t="shared" si="6"/>
        <v>0</v>
      </c>
      <c r="U27" s="43"/>
      <c r="V27" s="43"/>
      <c r="W27" s="3"/>
      <c r="X27" s="3"/>
      <c r="Y27" s="3"/>
    </row>
    <row r="28" spans="1:25" ht="12" customHeight="1" x14ac:dyDescent="0.2">
      <c r="A28" s="35"/>
      <c r="B28" s="36"/>
      <c r="C28" s="36"/>
      <c r="D28" s="44"/>
      <c r="E28" s="38"/>
      <c r="F28" s="39" t="str">
        <f t="shared" si="0"/>
        <v/>
      </c>
      <c r="G28" s="3"/>
      <c r="H28" s="90" t="s">
        <v>160</v>
      </c>
      <c r="I28" s="92">
        <f t="shared" si="1"/>
        <v>0</v>
      </c>
      <c r="J28" s="69" t="s">
        <v>163</v>
      </c>
      <c r="K28" s="92">
        <f t="shared" si="2"/>
        <v>0</v>
      </c>
      <c r="L28" s="69" t="s">
        <v>165</v>
      </c>
      <c r="M28" s="92">
        <f t="shared" si="3"/>
        <v>0</v>
      </c>
      <c r="N28" s="69" t="s">
        <v>137</v>
      </c>
      <c r="O28" s="92">
        <f t="shared" si="4"/>
        <v>260000</v>
      </c>
      <c r="P28" s="69" t="s">
        <v>169</v>
      </c>
      <c r="Q28" s="94">
        <f t="shared" si="5"/>
        <v>0</v>
      </c>
      <c r="R28" s="3"/>
      <c r="S28" s="95" t="s">
        <v>170</v>
      </c>
      <c r="T28" s="97">
        <f t="shared" si="6"/>
        <v>0</v>
      </c>
      <c r="U28" s="43"/>
      <c r="V28" s="43"/>
      <c r="W28" s="3"/>
      <c r="X28" s="3"/>
      <c r="Y28" s="3"/>
    </row>
    <row r="29" spans="1:25" ht="12" customHeight="1" x14ac:dyDescent="0.2">
      <c r="A29" s="35"/>
      <c r="B29" s="36"/>
      <c r="C29" s="36"/>
      <c r="D29" s="44"/>
      <c r="E29" s="38"/>
      <c r="F29" s="39" t="str">
        <f t="shared" si="0"/>
        <v/>
      </c>
      <c r="G29" s="3"/>
      <c r="H29" s="90" t="s">
        <v>171</v>
      </c>
      <c r="I29" s="92">
        <f t="shared" si="1"/>
        <v>37400</v>
      </c>
      <c r="J29" s="69" t="s">
        <v>174</v>
      </c>
      <c r="K29" s="92">
        <f t="shared" si="2"/>
        <v>0</v>
      </c>
      <c r="L29" s="69" t="s">
        <v>176</v>
      </c>
      <c r="M29" s="92">
        <f t="shared" si="3"/>
        <v>0</v>
      </c>
      <c r="N29" s="69" t="s">
        <v>173</v>
      </c>
      <c r="O29" s="92">
        <f t="shared" si="4"/>
        <v>0</v>
      </c>
      <c r="P29" s="69" t="s">
        <v>179</v>
      </c>
      <c r="Q29" s="94">
        <f t="shared" si="5"/>
        <v>0</v>
      </c>
      <c r="R29" s="3"/>
      <c r="S29" s="95" t="s">
        <v>180</v>
      </c>
      <c r="T29" s="97">
        <f t="shared" si="6"/>
        <v>0</v>
      </c>
      <c r="U29" s="43"/>
      <c r="V29" s="43"/>
      <c r="W29" s="3"/>
      <c r="X29" s="3"/>
      <c r="Y29" s="3"/>
    </row>
    <row r="30" spans="1:25" ht="12" customHeight="1" x14ac:dyDescent="0.2">
      <c r="A30" s="35"/>
      <c r="B30" s="36"/>
      <c r="C30" s="36"/>
      <c r="D30" s="44"/>
      <c r="E30" s="38"/>
      <c r="F30" s="39" t="str">
        <f t="shared" si="0"/>
        <v/>
      </c>
      <c r="G30" s="3"/>
      <c r="H30" s="90" t="s">
        <v>181</v>
      </c>
      <c r="I30" s="92">
        <f t="shared" si="1"/>
        <v>0</v>
      </c>
      <c r="J30" s="69" t="s">
        <v>184</v>
      </c>
      <c r="K30" s="92">
        <f t="shared" si="2"/>
        <v>0</v>
      </c>
      <c r="L30" s="69" t="s">
        <v>186</v>
      </c>
      <c r="M30" s="92">
        <f t="shared" si="3"/>
        <v>0</v>
      </c>
      <c r="N30" s="69" t="s">
        <v>183</v>
      </c>
      <c r="O30" s="92">
        <f t="shared" si="4"/>
        <v>54000</v>
      </c>
      <c r="P30" s="69" t="s">
        <v>189</v>
      </c>
      <c r="Q30" s="94">
        <f t="shared" si="5"/>
        <v>0</v>
      </c>
      <c r="R30" s="3"/>
      <c r="S30" s="95" t="s">
        <v>190</v>
      </c>
      <c r="T30" s="97">
        <f t="shared" si="6"/>
        <v>0</v>
      </c>
      <c r="U30" s="43"/>
      <c r="V30" s="43"/>
      <c r="W30" s="3"/>
      <c r="X30" s="3"/>
      <c r="Y30" s="3"/>
    </row>
    <row r="31" spans="1:25" ht="12" customHeight="1" x14ac:dyDescent="0.2">
      <c r="A31" s="35"/>
      <c r="B31" s="36"/>
      <c r="C31" s="36"/>
      <c r="D31" s="44"/>
      <c r="E31" s="38"/>
      <c r="F31" s="39" t="str">
        <f t="shared" si="0"/>
        <v/>
      </c>
      <c r="G31" s="3"/>
      <c r="H31" s="90" t="s">
        <v>191</v>
      </c>
      <c r="I31" s="92">
        <f t="shared" si="1"/>
        <v>0</v>
      </c>
      <c r="J31" s="69" t="s">
        <v>194</v>
      </c>
      <c r="K31" s="92">
        <f t="shared" si="2"/>
        <v>0</v>
      </c>
      <c r="L31" s="69" t="s">
        <v>196</v>
      </c>
      <c r="M31" s="92">
        <f t="shared" si="3"/>
        <v>0</v>
      </c>
      <c r="N31" s="69" t="s">
        <v>193</v>
      </c>
      <c r="O31" s="92">
        <f t="shared" si="4"/>
        <v>0</v>
      </c>
      <c r="P31" s="69" t="s">
        <v>199</v>
      </c>
      <c r="Q31" s="94">
        <f t="shared" si="5"/>
        <v>0</v>
      </c>
      <c r="R31" s="3"/>
      <c r="S31" s="95" t="s">
        <v>200</v>
      </c>
      <c r="T31" s="97">
        <f t="shared" si="6"/>
        <v>0</v>
      </c>
      <c r="U31" s="43"/>
      <c r="V31" s="43"/>
      <c r="W31" s="3"/>
      <c r="X31" s="3"/>
      <c r="Y31" s="3"/>
    </row>
    <row r="32" spans="1:25" ht="12" customHeight="1" x14ac:dyDescent="0.2">
      <c r="A32" s="35"/>
      <c r="B32" s="36"/>
      <c r="C32" s="36"/>
      <c r="D32" s="44"/>
      <c r="E32" s="38"/>
      <c r="F32" s="39" t="str">
        <f t="shared" si="0"/>
        <v/>
      </c>
      <c r="G32" s="3"/>
      <c r="H32" s="90" t="s">
        <v>201</v>
      </c>
      <c r="I32" s="92">
        <f t="shared" si="1"/>
        <v>0</v>
      </c>
      <c r="J32" s="69" t="s">
        <v>204</v>
      </c>
      <c r="K32" s="92">
        <f t="shared" si="2"/>
        <v>0</v>
      </c>
      <c r="L32" s="69" t="s">
        <v>206</v>
      </c>
      <c r="M32" s="92">
        <f t="shared" si="3"/>
        <v>0</v>
      </c>
      <c r="N32" s="69" t="s">
        <v>203</v>
      </c>
      <c r="O32" s="92">
        <f t="shared" si="4"/>
        <v>36810</v>
      </c>
      <c r="P32" s="69" t="s">
        <v>209</v>
      </c>
      <c r="Q32" s="94">
        <f t="shared" si="5"/>
        <v>0</v>
      </c>
      <c r="R32" s="3"/>
      <c r="S32" s="95" t="s">
        <v>210</v>
      </c>
      <c r="T32" s="97">
        <f t="shared" si="6"/>
        <v>0</v>
      </c>
      <c r="U32" s="43"/>
      <c r="V32" s="43"/>
      <c r="W32" s="3"/>
      <c r="X32" s="3"/>
      <c r="Y32" s="3"/>
    </row>
    <row r="33" spans="1:25" ht="12" customHeight="1" x14ac:dyDescent="0.2">
      <c r="A33" s="35"/>
      <c r="B33" s="36"/>
      <c r="C33" s="36"/>
      <c r="D33" s="44"/>
      <c r="E33" s="38"/>
      <c r="F33" s="39" t="str">
        <f t="shared" si="0"/>
        <v/>
      </c>
      <c r="G33" s="3"/>
      <c r="H33" s="113" t="s">
        <v>251</v>
      </c>
      <c r="I33" s="75">
        <f>+SUM(I24:I32)</f>
        <v>68707</v>
      </c>
      <c r="J33" s="115" t="s">
        <v>251</v>
      </c>
      <c r="K33" s="75">
        <f>+SUM(K24:K32)</f>
        <v>0</v>
      </c>
      <c r="L33" s="69" t="s">
        <v>214</v>
      </c>
      <c r="M33" s="92">
        <f t="shared" si="3"/>
        <v>0</v>
      </c>
      <c r="N33" s="69" t="s">
        <v>212</v>
      </c>
      <c r="O33" s="92">
        <f t="shared" si="4"/>
        <v>0</v>
      </c>
      <c r="P33" s="69" t="s">
        <v>217</v>
      </c>
      <c r="Q33" s="94">
        <f t="shared" si="5"/>
        <v>0</v>
      </c>
      <c r="R33" s="3"/>
      <c r="S33" s="95" t="s">
        <v>218</v>
      </c>
      <c r="T33" s="97">
        <f t="shared" si="6"/>
        <v>0</v>
      </c>
      <c r="U33" s="43"/>
      <c r="V33" s="43"/>
      <c r="W33" s="3"/>
      <c r="X33" s="3"/>
      <c r="Y33" s="3"/>
    </row>
    <row r="34" spans="1:25" ht="12" customHeight="1" x14ac:dyDescent="0.2">
      <c r="A34" s="35"/>
      <c r="B34" s="36"/>
      <c r="C34" s="36"/>
      <c r="D34" s="44"/>
      <c r="E34" s="38"/>
      <c r="F34" s="39" t="str">
        <f t="shared" si="0"/>
        <v/>
      </c>
      <c r="G34" s="3"/>
      <c r="H34" s="117"/>
      <c r="I34" s="118"/>
      <c r="J34" s="119"/>
      <c r="K34" s="119"/>
      <c r="L34" s="69" t="s">
        <v>222</v>
      </c>
      <c r="M34" s="92">
        <f t="shared" si="3"/>
        <v>5123</v>
      </c>
      <c r="N34" s="69" t="s">
        <v>220</v>
      </c>
      <c r="O34" s="92">
        <f t="shared" si="4"/>
        <v>0</v>
      </c>
      <c r="P34" s="69" t="s">
        <v>224</v>
      </c>
      <c r="Q34" s="94">
        <f t="shared" si="5"/>
        <v>0</v>
      </c>
      <c r="R34" s="3"/>
      <c r="S34" s="95" t="s">
        <v>225</v>
      </c>
      <c r="T34" s="97">
        <f t="shared" si="6"/>
        <v>20000</v>
      </c>
      <c r="U34" s="43"/>
      <c r="V34" s="43"/>
      <c r="W34" s="3"/>
      <c r="X34" s="3"/>
      <c r="Y34" s="3"/>
    </row>
    <row r="35" spans="1:25" ht="12" customHeight="1" x14ac:dyDescent="0.2">
      <c r="A35" s="35"/>
      <c r="B35" s="36"/>
      <c r="C35" s="36"/>
      <c r="D35" s="44"/>
      <c r="E35" s="38"/>
      <c r="F35" s="39" t="str">
        <f t="shared" si="0"/>
        <v/>
      </c>
      <c r="G35" s="3"/>
      <c r="H35" s="120" t="s">
        <v>252</v>
      </c>
      <c r="I35" s="119"/>
      <c r="J35" s="74" t="s">
        <v>52</v>
      </c>
      <c r="K35" s="118"/>
      <c r="L35" s="69" t="s">
        <v>229</v>
      </c>
      <c r="M35" s="92">
        <f t="shared" si="3"/>
        <v>6000</v>
      </c>
      <c r="N35" s="69" t="s">
        <v>227</v>
      </c>
      <c r="O35" s="92">
        <f t="shared" si="4"/>
        <v>0</v>
      </c>
      <c r="P35" s="69" t="s">
        <v>230</v>
      </c>
      <c r="Q35" s="94">
        <f t="shared" si="5"/>
        <v>0</v>
      </c>
      <c r="R35" s="3"/>
      <c r="S35" s="95" t="s">
        <v>231</v>
      </c>
      <c r="T35" s="97">
        <f t="shared" si="6"/>
        <v>100000</v>
      </c>
      <c r="U35" s="43"/>
      <c r="V35" s="43"/>
      <c r="W35" s="3"/>
      <c r="X35" s="3"/>
      <c r="Y35" s="3"/>
    </row>
    <row r="36" spans="1:25" ht="12" customHeight="1" x14ac:dyDescent="0.2">
      <c r="A36" s="35"/>
      <c r="B36" s="36"/>
      <c r="C36" s="36"/>
      <c r="D36" s="44"/>
      <c r="E36" s="38"/>
      <c r="F36" s="39" t="str">
        <f t="shared" si="0"/>
        <v/>
      </c>
      <c r="G36" s="3"/>
      <c r="H36" s="122" t="s">
        <v>103</v>
      </c>
      <c r="I36" s="92">
        <f t="shared" ref="I36:I51" si="7">+SUMIF($C$5:$C$203,H36,$D$5:$D$203)</f>
        <v>3000</v>
      </c>
      <c r="J36" s="52" t="s">
        <v>107</v>
      </c>
      <c r="K36" s="92">
        <f t="shared" ref="K36:K49" si="8">+SUMIF($C$5:$C$203,J36,$D$5:$D$203)</f>
        <v>0</v>
      </c>
      <c r="L36" s="69" t="s">
        <v>235</v>
      </c>
      <c r="M36" s="92">
        <f t="shared" si="3"/>
        <v>0</v>
      </c>
      <c r="N36" s="69" t="s">
        <v>233</v>
      </c>
      <c r="O36" s="92">
        <f t="shared" si="4"/>
        <v>0</v>
      </c>
      <c r="P36" s="69" t="s">
        <v>236</v>
      </c>
      <c r="Q36" s="94">
        <f t="shared" si="5"/>
        <v>0</v>
      </c>
      <c r="R36" s="3"/>
      <c r="S36" s="95" t="s">
        <v>237</v>
      </c>
      <c r="T36" s="97">
        <f t="shared" si="6"/>
        <v>0</v>
      </c>
      <c r="U36" s="43"/>
      <c r="V36" s="43"/>
      <c r="W36" s="3"/>
      <c r="X36" s="3"/>
      <c r="Y36" s="3"/>
    </row>
    <row r="37" spans="1:25" ht="12" customHeight="1" x14ac:dyDescent="0.2">
      <c r="A37" s="35"/>
      <c r="B37" s="36"/>
      <c r="C37" s="36"/>
      <c r="D37" s="44"/>
      <c r="E37" s="38"/>
      <c r="F37" s="39" t="str">
        <f t="shared" si="0"/>
        <v/>
      </c>
      <c r="G37" s="3"/>
      <c r="H37" s="122" t="s">
        <v>116</v>
      </c>
      <c r="I37" s="92">
        <f t="shared" si="7"/>
        <v>0</v>
      </c>
      <c r="J37" s="52" t="s">
        <v>119</v>
      </c>
      <c r="K37" s="92">
        <f t="shared" si="8"/>
        <v>0</v>
      </c>
      <c r="L37" s="69" t="s">
        <v>241</v>
      </c>
      <c r="M37" s="92">
        <f t="shared" si="3"/>
        <v>0</v>
      </c>
      <c r="N37" s="69" t="s">
        <v>239</v>
      </c>
      <c r="O37" s="92">
        <f t="shared" si="4"/>
        <v>0</v>
      </c>
      <c r="P37" s="69" t="s">
        <v>253</v>
      </c>
      <c r="Q37" s="94">
        <f t="shared" si="5"/>
        <v>0</v>
      </c>
      <c r="R37" s="3"/>
      <c r="S37" s="3"/>
      <c r="T37" s="126"/>
      <c r="U37" s="3"/>
      <c r="V37" s="3"/>
      <c r="W37" s="3"/>
      <c r="X37" s="3"/>
      <c r="Y37" s="3"/>
    </row>
    <row r="38" spans="1:25" ht="12" customHeight="1" x14ac:dyDescent="0.2">
      <c r="A38" s="35"/>
      <c r="B38" s="36"/>
      <c r="C38" s="36"/>
      <c r="D38" s="44"/>
      <c r="E38" s="38"/>
      <c r="F38" s="39" t="str">
        <f t="shared" si="0"/>
        <v/>
      </c>
      <c r="G38" s="3"/>
      <c r="H38" s="122" t="s">
        <v>126</v>
      </c>
      <c r="I38" s="92">
        <f t="shared" si="7"/>
        <v>2408</v>
      </c>
      <c r="J38" s="69" t="s">
        <v>129</v>
      </c>
      <c r="K38" s="92">
        <f t="shared" si="8"/>
        <v>0</v>
      </c>
      <c r="L38" s="69" t="s">
        <v>190</v>
      </c>
      <c r="M38" s="92">
        <f t="shared" si="3"/>
        <v>0</v>
      </c>
      <c r="N38" s="69" t="s">
        <v>244</v>
      </c>
      <c r="O38" s="92">
        <f t="shared" si="4"/>
        <v>0</v>
      </c>
      <c r="P38" s="115" t="s">
        <v>251</v>
      </c>
      <c r="Q38" s="125">
        <f>+SUM(Q24:Q37)</f>
        <v>0</v>
      </c>
      <c r="R38" s="3"/>
      <c r="S38" s="3"/>
      <c r="T38" s="3"/>
      <c r="U38" s="3"/>
      <c r="V38" s="3"/>
      <c r="W38" s="3"/>
      <c r="X38" s="3"/>
      <c r="Y38" s="3"/>
    </row>
    <row r="39" spans="1:25" ht="12" customHeight="1" x14ac:dyDescent="0.2">
      <c r="A39" s="35"/>
      <c r="B39" s="36"/>
      <c r="C39" s="36"/>
      <c r="D39" s="44"/>
      <c r="E39" s="38"/>
      <c r="F39" s="39" t="str">
        <f t="shared" si="0"/>
        <v/>
      </c>
      <c r="G39" s="3"/>
      <c r="H39" s="122" t="s">
        <v>149</v>
      </c>
      <c r="I39" s="92">
        <f t="shared" si="7"/>
        <v>0</v>
      </c>
      <c r="J39" s="69" t="s">
        <v>153</v>
      </c>
      <c r="K39" s="92">
        <f t="shared" si="8"/>
        <v>0</v>
      </c>
      <c r="L39" s="69" t="s">
        <v>162</v>
      </c>
      <c r="M39" s="92">
        <f t="shared" si="3"/>
        <v>2500</v>
      </c>
      <c r="N39" s="69" t="s">
        <v>246</v>
      </c>
      <c r="O39" s="92">
        <f t="shared" si="4"/>
        <v>0</v>
      </c>
      <c r="P39" s="119"/>
      <c r="Q39" s="127"/>
      <c r="R39" s="3"/>
      <c r="S39" s="3"/>
      <c r="T39" s="3"/>
      <c r="U39" s="3"/>
      <c r="V39" s="3"/>
      <c r="W39" s="3"/>
      <c r="X39" s="3"/>
      <c r="Y39" s="3"/>
    </row>
    <row r="40" spans="1:25" ht="12" customHeight="1" x14ac:dyDescent="0.2">
      <c r="A40" s="35"/>
      <c r="B40" s="36"/>
      <c r="C40" s="36"/>
      <c r="D40" s="44"/>
      <c r="E40" s="38"/>
      <c r="F40" s="39" t="str">
        <f t="shared" si="0"/>
        <v/>
      </c>
      <c r="G40" s="3"/>
      <c r="H40" s="122" t="s">
        <v>161</v>
      </c>
      <c r="I40" s="92">
        <f t="shared" si="7"/>
        <v>0</v>
      </c>
      <c r="J40" s="52" t="s">
        <v>164</v>
      </c>
      <c r="K40" s="92">
        <f t="shared" si="8"/>
        <v>0</v>
      </c>
      <c r="L40" s="115" t="s">
        <v>251</v>
      </c>
      <c r="M40" s="75">
        <f>+SUM(M24:M39)</f>
        <v>13623</v>
      </c>
      <c r="N40" s="115" t="s">
        <v>251</v>
      </c>
      <c r="O40" s="75">
        <f>+SUM(O24:O39)</f>
        <v>350810</v>
      </c>
      <c r="P40" s="74" t="s">
        <v>254</v>
      </c>
      <c r="Q40" s="128"/>
      <c r="R40" s="3"/>
      <c r="S40" s="3"/>
      <c r="T40" s="3"/>
      <c r="U40" s="3"/>
      <c r="V40" s="3"/>
      <c r="W40" s="3"/>
      <c r="X40" s="3"/>
      <c r="Y40" s="3"/>
    </row>
    <row r="41" spans="1:25" ht="12" customHeight="1" x14ac:dyDescent="0.2">
      <c r="A41" s="35"/>
      <c r="B41" s="36"/>
      <c r="C41" s="36"/>
      <c r="D41" s="44"/>
      <c r="E41" s="38"/>
      <c r="F41" s="39" t="str">
        <f t="shared" si="0"/>
        <v/>
      </c>
      <c r="G41" s="3"/>
      <c r="H41" s="122" t="s">
        <v>172</v>
      </c>
      <c r="I41" s="92">
        <f t="shared" si="7"/>
        <v>0</v>
      </c>
      <c r="J41" s="52" t="s">
        <v>175</v>
      </c>
      <c r="K41" s="92">
        <f t="shared" si="8"/>
        <v>0</v>
      </c>
      <c r="L41" s="126"/>
      <c r="M41" s="126"/>
      <c r="N41" s="119"/>
      <c r="O41" s="119"/>
      <c r="P41" s="69" t="s">
        <v>111</v>
      </c>
      <c r="Q41" s="94">
        <f t="shared" ref="Q41:Q51" si="9">+SUMIF($C$5:$C$203,P41,$D$5:$D$203)</f>
        <v>0</v>
      </c>
      <c r="R41" s="3"/>
      <c r="S41" s="3"/>
      <c r="T41" s="3"/>
      <c r="U41" s="3"/>
      <c r="V41" s="3"/>
      <c r="W41" s="3"/>
      <c r="X41" s="3"/>
      <c r="Y41" s="3"/>
    </row>
    <row r="42" spans="1:25" ht="12" customHeight="1" x14ac:dyDescent="0.2">
      <c r="A42" s="35"/>
      <c r="B42" s="36"/>
      <c r="C42" s="36"/>
      <c r="D42" s="44"/>
      <c r="E42" s="38"/>
      <c r="F42" s="39" t="str">
        <f t="shared" si="0"/>
        <v/>
      </c>
      <c r="G42" s="3"/>
      <c r="H42" s="122" t="s">
        <v>182</v>
      </c>
      <c r="I42" s="92">
        <f t="shared" si="7"/>
        <v>0</v>
      </c>
      <c r="J42" s="52" t="s">
        <v>185</v>
      </c>
      <c r="K42" s="92">
        <f t="shared" si="8"/>
        <v>0</v>
      </c>
      <c r="L42" s="74" t="s">
        <v>56</v>
      </c>
      <c r="M42" s="118"/>
      <c r="N42" s="119"/>
      <c r="O42" s="119"/>
      <c r="P42" s="69" t="s">
        <v>122</v>
      </c>
      <c r="Q42" s="94">
        <f t="shared" si="9"/>
        <v>0</v>
      </c>
      <c r="R42" s="3"/>
      <c r="S42" s="3"/>
      <c r="T42" s="3"/>
      <c r="U42" s="3"/>
      <c r="V42" s="3"/>
      <c r="W42" s="3"/>
      <c r="X42" s="3"/>
      <c r="Y42" s="3"/>
    </row>
    <row r="43" spans="1:25" ht="12" customHeight="1" x14ac:dyDescent="0.2">
      <c r="A43" s="35"/>
      <c r="B43" s="36"/>
      <c r="C43" s="36"/>
      <c r="D43" s="44"/>
      <c r="E43" s="38"/>
      <c r="F43" s="39" t="str">
        <f t="shared" si="0"/>
        <v/>
      </c>
      <c r="G43" s="3"/>
      <c r="H43" s="122" t="s">
        <v>192</v>
      </c>
      <c r="I43" s="92">
        <f t="shared" si="7"/>
        <v>8900</v>
      </c>
      <c r="J43" s="52" t="s">
        <v>195</v>
      </c>
      <c r="K43" s="92">
        <f t="shared" si="8"/>
        <v>0</v>
      </c>
      <c r="L43" s="69" t="s">
        <v>112</v>
      </c>
      <c r="M43" s="92">
        <f t="shared" ref="M43:M52" si="10">+SUMIF($C$5:$C$203,L43,$D$5:$D$203)</f>
        <v>0</v>
      </c>
      <c r="N43" s="119"/>
      <c r="O43" s="119"/>
      <c r="P43" s="69" t="s">
        <v>144</v>
      </c>
      <c r="Q43" s="94">
        <f t="shared" si="9"/>
        <v>0</v>
      </c>
      <c r="R43" s="3"/>
      <c r="S43" s="3"/>
      <c r="T43" s="3"/>
      <c r="U43" s="3"/>
      <c r="V43" s="3"/>
      <c r="W43" s="3"/>
      <c r="X43" s="3"/>
      <c r="Y43" s="3"/>
    </row>
    <row r="44" spans="1:25" ht="12" customHeight="1" x14ac:dyDescent="0.2">
      <c r="A44" s="35"/>
      <c r="B44" s="36"/>
      <c r="C44" s="36"/>
      <c r="D44" s="44"/>
      <c r="E44" s="38"/>
      <c r="F44" s="39" t="str">
        <f t="shared" si="0"/>
        <v/>
      </c>
      <c r="G44" s="3"/>
      <c r="H44" s="122" t="s">
        <v>202</v>
      </c>
      <c r="I44" s="92">
        <f t="shared" si="7"/>
        <v>0</v>
      </c>
      <c r="J44" s="52" t="s">
        <v>205</v>
      </c>
      <c r="K44" s="92">
        <f t="shared" si="8"/>
        <v>0</v>
      </c>
      <c r="L44" s="69" t="s">
        <v>123</v>
      </c>
      <c r="M44" s="92">
        <f t="shared" si="10"/>
        <v>16980</v>
      </c>
      <c r="N44" s="130" t="s">
        <v>54</v>
      </c>
      <c r="O44" s="126"/>
      <c r="P44" s="69" t="s">
        <v>156</v>
      </c>
      <c r="Q44" s="94">
        <f t="shared" si="9"/>
        <v>0</v>
      </c>
      <c r="R44" s="3"/>
      <c r="S44" s="3"/>
      <c r="T44" s="3"/>
      <c r="U44" s="3"/>
      <c r="V44" s="3"/>
      <c r="W44" s="3"/>
      <c r="X44" s="3"/>
      <c r="Y44" s="3"/>
    </row>
    <row r="45" spans="1:25" ht="12" customHeight="1" x14ac:dyDescent="0.2">
      <c r="A45" s="35"/>
      <c r="B45" s="36"/>
      <c r="C45" s="36"/>
      <c r="D45" s="44"/>
      <c r="E45" s="38"/>
      <c r="F45" s="39" t="str">
        <f t="shared" si="0"/>
        <v/>
      </c>
      <c r="G45" s="3"/>
      <c r="H45" s="122" t="s">
        <v>211</v>
      </c>
      <c r="I45" s="92">
        <f t="shared" si="7"/>
        <v>0</v>
      </c>
      <c r="J45" s="52" t="s">
        <v>213</v>
      </c>
      <c r="K45" s="92">
        <f t="shared" si="8"/>
        <v>0</v>
      </c>
      <c r="L45" s="69" t="s">
        <v>145</v>
      </c>
      <c r="M45" s="92">
        <f t="shared" si="10"/>
        <v>0</v>
      </c>
      <c r="N45" s="133" t="s">
        <v>109</v>
      </c>
      <c r="O45" s="92">
        <f t="shared" ref="O45:O48" si="11">+SUMIF($C$5:$C$203,N45,$D$5:$D$203)</f>
        <v>0</v>
      </c>
      <c r="P45" s="69" t="s">
        <v>167</v>
      </c>
      <c r="Q45" s="94">
        <f t="shared" si="9"/>
        <v>0</v>
      </c>
      <c r="R45" s="3"/>
      <c r="S45" s="3"/>
      <c r="T45" s="3"/>
      <c r="U45" s="3"/>
      <c r="V45" s="3"/>
      <c r="W45" s="3"/>
      <c r="X45" s="3"/>
      <c r="Y45" s="3"/>
    </row>
    <row r="46" spans="1:25" ht="12" customHeight="1" x14ac:dyDescent="0.2">
      <c r="A46" s="35"/>
      <c r="B46" s="36"/>
      <c r="C46" s="36"/>
      <c r="D46" s="44"/>
      <c r="E46" s="38"/>
      <c r="F46" s="39" t="str">
        <f t="shared" si="0"/>
        <v/>
      </c>
      <c r="G46" s="3"/>
      <c r="H46" s="122" t="s">
        <v>219</v>
      </c>
      <c r="I46" s="92">
        <f t="shared" si="7"/>
        <v>0</v>
      </c>
      <c r="J46" s="52" t="s">
        <v>221</v>
      </c>
      <c r="K46" s="92">
        <f t="shared" si="8"/>
        <v>0</v>
      </c>
      <c r="L46" s="69" t="s">
        <v>157</v>
      </c>
      <c r="M46" s="92">
        <f t="shared" si="10"/>
        <v>0</v>
      </c>
      <c r="N46" s="133" t="s">
        <v>121</v>
      </c>
      <c r="O46" s="92">
        <f t="shared" si="11"/>
        <v>0</v>
      </c>
      <c r="P46" s="69" t="s">
        <v>177</v>
      </c>
      <c r="Q46" s="94">
        <f t="shared" si="9"/>
        <v>0</v>
      </c>
      <c r="R46" s="3"/>
      <c r="S46" s="3"/>
      <c r="T46" s="3"/>
      <c r="U46" s="3"/>
      <c r="V46" s="3"/>
      <c r="W46" s="3"/>
      <c r="X46" s="3"/>
      <c r="Y46" s="3"/>
    </row>
    <row r="47" spans="1:25" ht="12" customHeight="1" x14ac:dyDescent="0.2">
      <c r="A47" s="35"/>
      <c r="B47" s="36"/>
      <c r="C47" s="36"/>
      <c r="D47" s="44"/>
      <c r="E47" s="38"/>
      <c r="F47" s="39" t="str">
        <f t="shared" si="0"/>
        <v/>
      </c>
      <c r="G47" s="3"/>
      <c r="H47" s="122" t="s">
        <v>226</v>
      </c>
      <c r="I47" s="92">
        <f t="shared" si="7"/>
        <v>0</v>
      </c>
      <c r="J47" s="52" t="s">
        <v>228</v>
      </c>
      <c r="K47" s="92">
        <f t="shared" si="8"/>
        <v>0</v>
      </c>
      <c r="L47" s="69" t="s">
        <v>168</v>
      </c>
      <c r="M47" s="92">
        <f t="shared" si="10"/>
        <v>0</v>
      </c>
      <c r="N47" s="133" t="s">
        <v>143</v>
      </c>
      <c r="O47" s="92">
        <f t="shared" si="11"/>
        <v>0</v>
      </c>
      <c r="P47" s="69" t="s">
        <v>187</v>
      </c>
      <c r="Q47" s="94">
        <f t="shared" si="9"/>
        <v>0</v>
      </c>
      <c r="R47" s="3"/>
      <c r="S47" s="3"/>
      <c r="T47" s="3"/>
      <c r="U47" s="3"/>
      <c r="V47" s="3"/>
      <c r="W47" s="3"/>
      <c r="X47" s="3"/>
      <c r="Y47" s="3"/>
    </row>
    <row r="48" spans="1:25" ht="12" customHeight="1" x14ac:dyDescent="0.2">
      <c r="A48" s="35"/>
      <c r="B48" s="36"/>
      <c r="C48" s="36"/>
      <c r="D48" s="44"/>
      <c r="E48" s="38"/>
      <c r="F48" s="39" t="str">
        <f t="shared" si="0"/>
        <v/>
      </c>
      <c r="G48" s="3"/>
      <c r="H48" s="122" t="s">
        <v>232</v>
      </c>
      <c r="I48" s="92">
        <f t="shared" si="7"/>
        <v>0</v>
      </c>
      <c r="J48" s="52" t="s">
        <v>234</v>
      </c>
      <c r="K48" s="92">
        <f t="shared" si="8"/>
        <v>0</v>
      </c>
      <c r="L48" s="69" t="s">
        <v>178</v>
      </c>
      <c r="M48" s="92">
        <f t="shared" si="10"/>
        <v>0</v>
      </c>
      <c r="N48" s="133" t="s">
        <v>155</v>
      </c>
      <c r="O48" s="92">
        <f t="shared" si="11"/>
        <v>0</v>
      </c>
      <c r="P48" s="69" t="s">
        <v>197</v>
      </c>
      <c r="Q48" s="94">
        <f t="shared" si="9"/>
        <v>0</v>
      </c>
      <c r="R48" s="3"/>
      <c r="S48" s="3"/>
      <c r="T48" s="3"/>
      <c r="U48" s="3"/>
      <c r="V48" s="3"/>
      <c r="W48" s="3"/>
      <c r="X48" s="3"/>
      <c r="Y48" s="3"/>
    </row>
    <row r="49" spans="1:25" ht="12" customHeight="1" x14ac:dyDescent="0.2">
      <c r="A49" s="35"/>
      <c r="B49" s="36"/>
      <c r="C49" s="36"/>
      <c r="D49" s="44"/>
      <c r="E49" s="38"/>
      <c r="F49" s="39" t="str">
        <f t="shared" si="0"/>
        <v/>
      </c>
      <c r="G49" s="3"/>
      <c r="H49" s="122" t="s">
        <v>238</v>
      </c>
      <c r="I49" s="92">
        <f t="shared" si="7"/>
        <v>0</v>
      </c>
      <c r="J49" s="52" t="s">
        <v>256</v>
      </c>
      <c r="K49" s="92">
        <f t="shared" si="8"/>
        <v>0</v>
      </c>
      <c r="L49" s="69" t="s">
        <v>188</v>
      </c>
      <c r="M49" s="92">
        <f t="shared" si="10"/>
        <v>0</v>
      </c>
      <c r="N49" s="115" t="s">
        <v>251</v>
      </c>
      <c r="O49" s="75">
        <f>+SUM(O45:O48)</f>
        <v>0</v>
      </c>
      <c r="P49" s="69" t="s">
        <v>207</v>
      </c>
      <c r="Q49" s="94">
        <f t="shared" si="9"/>
        <v>0</v>
      </c>
      <c r="R49" s="3"/>
      <c r="S49" s="3"/>
      <c r="T49" s="3"/>
      <c r="U49" s="3"/>
      <c r="V49" s="3"/>
      <c r="W49" s="3"/>
      <c r="X49" s="3"/>
      <c r="Y49" s="3"/>
    </row>
    <row r="50" spans="1:25" ht="12" customHeight="1" x14ac:dyDescent="0.2">
      <c r="A50" s="35"/>
      <c r="B50" s="36"/>
      <c r="C50" s="36"/>
      <c r="D50" s="44"/>
      <c r="E50" s="38"/>
      <c r="F50" s="39" t="str">
        <f t="shared" si="0"/>
        <v/>
      </c>
      <c r="G50" s="3"/>
      <c r="H50" s="122" t="s">
        <v>243</v>
      </c>
      <c r="I50" s="92">
        <f t="shared" si="7"/>
        <v>0</v>
      </c>
      <c r="J50" s="115" t="s">
        <v>251</v>
      </c>
      <c r="K50" s="75">
        <f>+SUM(K36:K49)</f>
        <v>0</v>
      </c>
      <c r="L50" s="69" t="s">
        <v>198</v>
      </c>
      <c r="M50" s="92">
        <f t="shared" si="10"/>
        <v>0</v>
      </c>
      <c r="N50" s="119"/>
      <c r="O50" s="119"/>
      <c r="P50" s="69" t="s">
        <v>215</v>
      </c>
      <c r="Q50" s="94">
        <f t="shared" si="9"/>
        <v>0</v>
      </c>
      <c r="R50" s="3"/>
      <c r="S50" s="3"/>
      <c r="T50" s="3"/>
      <c r="U50" s="3"/>
      <c r="V50" s="3"/>
      <c r="W50" s="3"/>
      <c r="X50" s="3"/>
      <c r="Y50" s="3"/>
    </row>
    <row r="51" spans="1:25" ht="12" customHeight="1" x14ac:dyDescent="0.2">
      <c r="A51" s="35"/>
      <c r="B51" s="36"/>
      <c r="C51" s="36"/>
      <c r="D51" s="44"/>
      <c r="E51" s="38"/>
      <c r="F51" s="39" t="str">
        <f t="shared" si="0"/>
        <v/>
      </c>
      <c r="G51" s="3"/>
      <c r="H51" s="122" t="s">
        <v>245</v>
      </c>
      <c r="I51" s="92">
        <f t="shared" si="7"/>
        <v>0</v>
      </c>
      <c r="J51" s="119"/>
      <c r="K51" s="119"/>
      <c r="L51" s="69" t="s">
        <v>208</v>
      </c>
      <c r="M51" s="92">
        <f t="shared" si="10"/>
        <v>0</v>
      </c>
      <c r="N51" s="119"/>
      <c r="O51" s="119"/>
      <c r="P51" s="69" t="s">
        <v>223</v>
      </c>
      <c r="Q51" s="94">
        <f t="shared" si="9"/>
        <v>0</v>
      </c>
      <c r="R51" s="3"/>
      <c r="S51" s="3"/>
      <c r="T51" s="3"/>
      <c r="U51" s="3"/>
      <c r="V51" s="3"/>
      <c r="W51" s="3"/>
      <c r="X51" s="3"/>
      <c r="Y51" s="3"/>
    </row>
    <row r="52" spans="1:25" ht="12" customHeight="1" x14ac:dyDescent="0.2">
      <c r="A52" s="35"/>
      <c r="B52" s="36"/>
      <c r="C52" s="36"/>
      <c r="D52" s="44"/>
      <c r="E52" s="38"/>
      <c r="F52" s="39" t="str">
        <f t="shared" si="0"/>
        <v/>
      </c>
      <c r="G52" s="3"/>
      <c r="H52" s="113" t="s">
        <v>251</v>
      </c>
      <c r="I52" s="75">
        <f>+SUM(I36:I51)</f>
        <v>14308</v>
      </c>
      <c r="J52" s="119"/>
      <c r="K52" s="119"/>
      <c r="L52" s="69" t="s">
        <v>216</v>
      </c>
      <c r="M52" s="92">
        <f t="shared" si="10"/>
        <v>0</v>
      </c>
      <c r="N52" s="119"/>
      <c r="O52" s="119"/>
      <c r="P52" s="115" t="s">
        <v>251</v>
      </c>
      <c r="Q52" s="125">
        <f>+SUM(Q41:Q51)</f>
        <v>0</v>
      </c>
      <c r="R52" s="3"/>
      <c r="S52" s="3"/>
      <c r="T52" s="3"/>
      <c r="U52" s="3"/>
      <c r="V52" s="3"/>
      <c r="W52" s="3"/>
      <c r="X52" s="3"/>
      <c r="Y52" s="3"/>
    </row>
    <row r="53" spans="1:25" ht="12" customHeight="1" x14ac:dyDescent="0.2">
      <c r="A53" s="35"/>
      <c r="B53" s="36"/>
      <c r="C53" s="36"/>
      <c r="D53" s="44"/>
      <c r="E53" s="38"/>
      <c r="F53" s="39" t="str">
        <f t="shared" si="0"/>
        <v/>
      </c>
      <c r="G53" s="3"/>
      <c r="H53" s="143"/>
      <c r="I53" s="145"/>
      <c r="J53" s="148"/>
      <c r="K53" s="148"/>
      <c r="L53" s="145" t="s">
        <v>251</v>
      </c>
      <c r="M53" s="149">
        <f>+SUM(M43:M52)</f>
        <v>16980</v>
      </c>
      <c r="N53" s="148"/>
      <c r="O53" s="148"/>
      <c r="P53" s="148"/>
      <c r="Q53" s="150"/>
      <c r="R53" s="3"/>
      <c r="S53" s="3"/>
      <c r="T53" s="3"/>
      <c r="U53" s="3"/>
      <c r="V53" s="3"/>
      <c r="W53" s="3"/>
      <c r="X53" s="3"/>
      <c r="Y53" s="3"/>
    </row>
    <row r="54" spans="1:25" ht="12" customHeight="1" x14ac:dyDescent="0.2">
      <c r="A54" s="35"/>
      <c r="B54" s="36"/>
      <c r="C54" s="36"/>
      <c r="D54" s="44"/>
      <c r="E54" s="38"/>
      <c r="F54" s="39" t="str">
        <f t="shared" si="0"/>
        <v/>
      </c>
      <c r="G54" s="3"/>
      <c r="H54" s="36"/>
      <c r="I54" s="12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" customHeight="1" x14ac:dyDescent="0.2">
      <c r="A55" s="35"/>
      <c r="B55" s="36"/>
      <c r="C55" s="36"/>
      <c r="D55" s="44"/>
      <c r="E55" s="38"/>
      <c r="F55" s="39" t="str">
        <f t="shared" si="0"/>
        <v/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" customHeight="1" x14ac:dyDescent="0.2">
      <c r="A56" s="35"/>
      <c r="B56" s="36"/>
      <c r="C56" s="36"/>
      <c r="D56" s="44"/>
      <c r="E56" s="38"/>
      <c r="F56" s="39" t="str">
        <f t="shared" si="0"/>
        <v/>
      </c>
      <c r="G56" s="3"/>
      <c r="H56" s="99" t="str">
        <f t="shared" ref="H56:K56" si="12">H24</f>
        <v>Matarinnkaup</v>
      </c>
      <c r="I56" s="151">
        <f t="shared" si="12"/>
        <v>31307</v>
      </c>
      <c r="J56" s="99" t="str">
        <f t="shared" si="12"/>
        <v>Fatnaður</v>
      </c>
      <c r="K56" s="151">
        <f t="shared" si="12"/>
        <v>0</v>
      </c>
      <c r="L56" s="99" t="str">
        <f t="shared" ref="L56:M56" si="13">N36</f>
        <v>Húsnæðislán 1 - afborganir</v>
      </c>
      <c r="M56" s="151">
        <f t="shared" si="13"/>
        <v>0</v>
      </c>
      <c r="N56" s="99" t="str">
        <f t="shared" ref="N56:O56" si="14">P24</f>
        <v>Skuldabréfalán - 1</v>
      </c>
      <c r="O56" s="151">
        <f t="shared" si="14"/>
        <v>0</v>
      </c>
      <c r="P56" s="43" t="s">
        <v>249</v>
      </c>
      <c r="Q56" s="51">
        <f>I18</f>
        <v>556869</v>
      </c>
      <c r="R56" s="3"/>
      <c r="S56" s="3"/>
      <c r="T56" s="3"/>
      <c r="U56" s="3"/>
      <c r="V56" s="3"/>
      <c r="W56" s="3"/>
      <c r="X56" s="3"/>
      <c r="Y56" s="3"/>
    </row>
    <row r="57" spans="1:25" ht="12" customHeight="1" x14ac:dyDescent="0.2">
      <c r="A57" s="35"/>
      <c r="B57" s="36"/>
      <c r="C57" s="36"/>
      <c r="D57" s="44"/>
      <c r="E57" s="38"/>
      <c r="F57" s="39" t="str">
        <f t="shared" si="0"/>
        <v/>
      </c>
      <c r="G57" s="3"/>
      <c r="H57" s="99" t="str">
        <f t="shared" ref="H57:K57" si="15">H25</f>
        <v>Ræstivörur</v>
      </c>
      <c r="I57" s="151">
        <f t="shared" si="15"/>
        <v>0</v>
      </c>
      <c r="J57" s="99" t="str">
        <f t="shared" si="15"/>
        <v>Barnafatnaður</v>
      </c>
      <c r="K57" s="151">
        <f t="shared" si="15"/>
        <v>0</v>
      </c>
      <c r="L57" s="99" t="str">
        <f t="shared" ref="L57:M57" si="16">N37</f>
        <v>Húsnæðislán 2 - afborganir</v>
      </c>
      <c r="M57" s="151">
        <f t="shared" si="16"/>
        <v>0</v>
      </c>
      <c r="N57" s="99" t="str">
        <f t="shared" ref="N57:O57" si="17">P25</f>
        <v>Skuldabréfalán - 2</v>
      </c>
      <c r="O57" s="151">
        <f t="shared" si="17"/>
        <v>0</v>
      </c>
      <c r="P57" s="43" t="s">
        <v>259</v>
      </c>
      <c r="Q57" s="99">
        <f>Q58+Q59</f>
        <v>464428</v>
      </c>
      <c r="R57" s="3"/>
      <c r="S57" s="3"/>
      <c r="T57" s="3"/>
      <c r="U57" s="3"/>
      <c r="V57" s="3"/>
      <c r="W57" s="3"/>
      <c r="X57" s="3"/>
      <c r="Y57" s="3"/>
    </row>
    <row r="58" spans="1:25" ht="12" customHeight="1" x14ac:dyDescent="0.2">
      <c r="A58" s="35"/>
      <c r="B58" s="36"/>
      <c r="C58" s="36"/>
      <c r="D58" s="44"/>
      <c r="E58" s="38"/>
      <c r="F58" s="39" t="str">
        <f t="shared" si="0"/>
        <v/>
      </c>
      <c r="G58" s="3"/>
      <c r="H58" s="99" t="str">
        <f t="shared" ref="H58:K58" si="18">H26</f>
        <v>Veitingahús</v>
      </c>
      <c r="I58" s="151">
        <f t="shared" si="18"/>
        <v>0</v>
      </c>
      <c r="J58" s="99" t="str">
        <f t="shared" si="18"/>
        <v>Vinnufatnaður</v>
      </c>
      <c r="K58" s="151">
        <f t="shared" si="18"/>
        <v>0</v>
      </c>
      <c r="L58" s="99" t="str">
        <f t="shared" ref="L58:M58" si="19">N38</f>
        <v>Húsnæðislán 3 - afborganir</v>
      </c>
      <c r="M58" s="151">
        <f t="shared" si="19"/>
        <v>0</v>
      </c>
      <c r="N58" s="99" t="str">
        <f t="shared" ref="N58:O58" si="20">P26</f>
        <v>Skuldabréfalán - 3</v>
      </c>
      <c r="O58" s="151">
        <f t="shared" si="20"/>
        <v>0</v>
      </c>
      <c r="P58" s="43" t="s">
        <v>260</v>
      </c>
      <c r="Q58" s="151">
        <f>M59+M64+O70</f>
        <v>0</v>
      </c>
      <c r="R58" s="3"/>
      <c r="S58" s="3"/>
      <c r="T58" s="3"/>
      <c r="U58" s="3"/>
      <c r="V58" s="3"/>
      <c r="W58" s="3"/>
      <c r="X58" s="3"/>
      <c r="Y58" s="3"/>
    </row>
    <row r="59" spans="1:25" ht="12" customHeight="1" x14ac:dyDescent="0.2">
      <c r="A59" s="35"/>
      <c r="B59" s="36"/>
      <c r="C59" s="36"/>
      <c r="D59" s="44"/>
      <c r="E59" s="38"/>
      <c r="F59" s="39" t="str">
        <f t="shared" si="0"/>
        <v/>
      </c>
      <c r="G59" s="3"/>
      <c r="H59" s="99" t="str">
        <f t="shared" ref="H59:K59" si="21">H27</f>
        <v>Skyndibitastaðir</v>
      </c>
      <c r="I59" s="151">
        <f t="shared" si="21"/>
        <v>0</v>
      </c>
      <c r="J59" s="99" t="str">
        <f t="shared" si="21"/>
        <v>Íþróttafatnaður</v>
      </c>
      <c r="K59" s="151">
        <f t="shared" si="21"/>
        <v>0</v>
      </c>
      <c r="L59" s="99"/>
      <c r="M59" s="151">
        <f>+SUM(M56:M58)</f>
        <v>0</v>
      </c>
      <c r="N59" s="99" t="str">
        <f t="shared" ref="N59:O59" si="22">P27</f>
        <v>Skuldabréfalán - 4</v>
      </c>
      <c r="O59" s="151">
        <f t="shared" si="22"/>
        <v>0</v>
      </c>
      <c r="P59" s="43" t="s">
        <v>262</v>
      </c>
      <c r="Q59" s="99">
        <f>M77+K97+K82+K65+I65+I81+I100+I113</f>
        <v>464428</v>
      </c>
      <c r="R59" s="3"/>
      <c r="S59" s="3"/>
      <c r="T59" s="3"/>
      <c r="U59" s="3"/>
      <c r="V59" s="3"/>
      <c r="W59" s="3"/>
      <c r="X59" s="3"/>
      <c r="Y59" s="3"/>
    </row>
    <row r="60" spans="1:25" ht="12" customHeight="1" x14ac:dyDescent="0.2">
      <c r="A60" s="35"/>
      <c r="B60" s="36"/>
      <c r="C60" s="36"/>
      <c r="D60" s="44"/>
      <c r="E60" s="38"/>
      <c r="F60" s="39" t="str">
        <f t="shared" si="0"/>
        <v/>
      </c>
      <c r="G60" s="3"/>
      <c r="H60" s="99" t="str">
        <f t="shared" ref="H60:K60" si="23">H28</f>
        <v>Kaffihús</v>
      </c>
      <c r="I60" s="151">
        <f t="shared" si="23"/>
        <v>0</v>
      </c>
      <c r="J60" s="99" t="str">
        <f t="shared" si="23"/>
        <v>Skór</v>
      </c>
      <c r="K60" s="151">
        <f t="shared" si="23"/>
        <v>0</v>
      </c>
      <c r="L60" s="43"/>
      <c r="M60" s="151"/>
      <c r="N60" s="99" t="str">
        <f t="shared" ref="N60:O60" si="24">P28</f>
        <v>Yfirdráttarlán - 1</v>
      </c>
      <c r="O60" s="151">
        <f t="shared" si="24"/>
        <v>0</v>
      </c>
      <c r="P60" s="43"/>
      <c r="Q60" s="43"/>
      <c r="R60" s="3"/>
      <c r="S60" s="3"/>
      <c r="T60" s="3"/>
      <c r="U60" s="3"/>
      <c r="V60" s="3"/>
      <c r="W60" s="3"/>
      <c r="X60" s="3"/>
      <c r="Y60" s="3"/>
    </row>
    <row r="61" spans="1:25" ht="12" customHeight="1" x14ac:dyDescent="0.2">
      <c r="A61" s="35"/>
      <c r="B61" s="36"/>
      <c r="C61" s="36"/>
      <c r="D61" s="44"/>
      <c r="E61" s="38"/>
      <c r="F61" s="39" t="str">
        <f t="shared" si="0"/>
        <v/>
      </c>
      <c r="G61" s="3"/>
      <c r="H61" s="99" t="str">
        <f t="shared" ref="H61:K61" si="25">H29</f>
        <v>Snakk, nammi og gos</v>
      </c>
      <c r="I61" s="151">
        <f t="shared" si="25"/>
        <v>37400</v>
      </c>
      <c r="J61" s="99" t="str">
        <f t="shared" si="25"/>
        <v>Fataviðgerðir</v>
      </c>
      <c r="K61" s="151">
        <f t="shared" si="25"/>
        <v>0</v>
      </c>
      <c r="L61" s="99" t="str">
        <f t="shared" ref="L61:M61" si="26">H48</f>
        <v>Bílalán 1 - afborganir</v>
      </c>
      <c r="M61" s="151">
        <f t="shared" si="26"/>
        <v>0</v>
      </c>
      <c r="N61" s="99" t="str">
        <f t="shared" ref="N61:O61" si="27">P29</f>
        <v>Yfirdráttarlán - 2</v>
      </c>
      <c r="O61" s="151">
        <f t="shared" si="27"/>
        <v>0</v>
      </c>
      <c r="P61" s="43"/>
      <c r="Q61" s="43"/>
      <c r="R61" s="3"/>
      <c r="S61" s="3"/>
      <c r="T61" s="3"/>
      <c r="U61" s="3"/>
      <c r="V61" s="3"/>
      <c r="W61" s="3"/>
      <c r="X61" s="3"/>
      <c r="Y61" s="3"/>
    </row>
    <row r="62" spans="1:25" ht="12" customHeight="1" x14ac:dyDescent="0.2">
      <c r="A62" s="35"/>
      <c r="B62" s="36"/>
      <c r="C62" s="36"/>
      <c r="D62" s="44"/>
      <c r="E62" s="38"/>
      <c r="F62" s="39" t="str">
        <f t="shared" si="0"/>
        <v/>
      </c>
      <c r="G62" s="3"/>
      <c r="H62" s="99" t="str">
        <f t="shared" ref="H62:K62" si="28">H30</f>
        <v>Tóbak</v>
      </c>
      <c r="I62" s="151">
        <f t="shared" si="28"/>
        <v>0</v>
      </c>
      <c r="J62" s="99" t="str">
        <f t="shared" si="28"/>
        <v>Fatahreinsun</v>
      </c>
      <c r="K62" s="151">
        <f t="shared" si="28"/>
        <v>0</v>
      </c>
      <c r="L62" s="99" t="str">
        <f t="shared" ref="L62:M62" si="29">H49</f>
        <v>Bílalán 2 - afborganir</v>
      </c>
      <c r="M62" s="151">
        <f t="shared" si="29"/>
        <v>0</v>
      </c>
      <c r="N62" s="99" t="str">
        <f t="shared" ref="N62:O62" si="30">P30</f>
        <v>Yfirdráttarlán - 3</v>
      </c>
      <c r="O62" s="151">
        <f t="shared" si="30"/>
        <v>0</v>
      </c>
      <c r="P62" s="43"/>
      <c r="Q62" s="43"/>
      <c r="R62" s="3"/>
      <c r="S62" s="3"/>
      <c r="T62" s="3"/>
      <c r="U62" s="3"/>
      <c r="V62" s="3"/>
      <c r="W62" s="3"/>
      <c r="X62" s="3"/>
      <c r="Y62" s="3"/>
    </row>
    <row r="63" spans="1:25" ht="12" customHeight="1" x14ac:dyDescent="0.2">
      <c r="A63" s="35"/>
      <c r="B63" s="36"/>
      <c r="C63" s="36"/>
      <c r="D63" s="44"/>
      <c r="E63" s="38"/>
      <c r="F63" s="39" t="str">
        <f t="shared" si="0"/>
        <v/>
      </c>
      <c r="G63" s="3"/>
      <c r="H63" s="99" t="str">
        <f t="shared" ref="H63:K63" si="31">H31</f>
        <v>Áfengi</v>
      </c>
      <c r="I63" s="151">
        <f t="shared" si="31"/>
        <v>0</v>
      </c>
      <c r="J63" s="99" t="str">
        <f t="shared" si="31"/>
        <v>Skóviðgerð</v>
      </c>
      <c r="K63" s="151">
        <f t="shared" si="31"/>
        <v>0</v>
      </c>
      <c r="L63" s="99" t="str">
        <f t="shared" ref="L63:M63" si="32">H50</f>
        <v>Bílalán 3 - afborganir</v>
      </c>
      <c r="M63" s="151">
        <f t="shared" si="32"/>
        <v>0</v>
      </c>
      <c r="N63" s="99" t="str">
        <f t="shared" ref="N63:O63" si="33">P31</f>
        <v>Yfirdráttarlán - 4</v>
      </c>
      <c r="O63" s="151">
        <f t="shared" si="33"/>
        <v>0</v>
      </c>
      <c r="P63" s="43"/>
      <c r="Q63" s="43"/>
      <c r="R63" s="3"/>
      <c r="S63" s="3"/>
      <c r="T63" s="3"/>
      <c r="U63" s="3"/>
      <c r="V63" s="3"/>
      <c r="W63" s="3"/>
      <c r="X63" s="3"/>
      <c r="Y63" s="3"/>
    </row>
    <row r="64" spans="1:25" ht="12" customHeight="1" x14ac:dyDescent="0.2">
      <c r="A64" s="35"/>
      <c r="B64" s="36"/>
      <c r="C64" s="36"/>
      <c r="D64" s="44"/>
      <c r="E64" s="38"/>
      <c r="F64" s="39" t="str">
        <f t="shared" si="0"/>
        <v/>
      </c>
      <c r="G64" s="3"/>
      <c r="H64" s="99" t="str">
        <f t="shared" ref="H64:K64" si="34">H32</f>
        <v>óflokkað matur</v>
      </c>
      <c r="I64" s="151">
        <f t="shared" si="34"/>
        <v>0</v>
      </c>
      <c r="J64" s="99" t="str">
        <f t="shared" si="34"/>
        <v>Óflokkað föt</v>
      </c>
      <c r="K64" s="151">
        <f t="shared" si="34"/>
        <v>0</v>
      </c>
      <c r="L64" s="43"/>
      <c r="M64" s="151">
        <f>SUM(M61:M63)</f>
        <v>0</v>
      </c>
      <c r="N64" s="99" t="str">
        <f t="shared" ref="N64:O64" si="35">P32</f>
        <v>Kreditkortaskuld - greiðsludreifing 1</v>
      </c>
      <c r="O64" s="151">
        <f t="shared" si="35"/>
        <v>0</v>
      </c>
      <c r="P64" s="43"/>
      <c r="Q64" s="43"/>
      <c r="R64" s="3"/>
      <c r="S64" s="3"/>
      <c r="T64" s="3"/>
      <c r="U64" s="3"/>
      <c r="V64" s="3"/>
      <c r="W64" s="3"/>
      <c r="X64" s="3"/>
      <c r="Y64" s="3"/>
    </row>
    <row r="65" spans="1:25" ht="12" customHeight="1" x14ac:dyDescent="0.2">
      <c r="A65" s="35"/>
      <c r="B65" s="36"/>
      <c r="C65" s="36"/>
      <c r="D65" s="44"/>
      <c r="E65" s="38"/>
      <c r="F65" s="39" t="str">
        <f t="shared" si="0"/>
        <v/>
      </c>
      <c r="G65" s="3"/>
      <c r="H65" s="163" t="str">
        <f>H33</f>
        <v>Samtals</v>
      </c>
      <c r="I65" s="164">
        <f>SUM(I56:I64)</f>
        <v>68707</v>
      </c>
      <c r="J65" s="99" t="str">
        <f>J33</f>
        <v>Samtals</v>
      </c>
      <c r="K65" s="151">
        <f>SUM(K56:K64)</f>
        <v>0</v>
      </c>
      <c r="L65" s="43"/>
      <c r="M65" s="43"/>
      <c r="N65" s="99" t="str">
        <f t="shared" ref="N65:O65" si="36">P33</f>
        <v>Kreditkortaskuld - greiðsludreifing 2</v>
      </c>
      <c r="O65" s="151">
        <f t="shared" si="36"/>
        <v>0</v>
      </c>
      <c r="P65" s="43"/>
      <c r="Q65" s="43"/>
      <c r="R65" s="3"/>
      <c r="S65" s="3"/>
      <c r="T65" s="3"/>
      <c r="U65" s="3"/>
      <c r="V65" s="3"/>
      <c r="W65" s="3"/>
      <c r="X65" s="3"/>
      <c r="Y65" s="3"/>
    </row>
    <row r="66" spans="1:25" ht="12" customHeight="1" x14ac:dyDescent="0.2">
      <c r="A66" s="35"/>
      <c r="B66" s="36"/>
      <c r="C66" s="36"/>
      <c r="D66" s="44"/>
      <c r="E66" s="38"/>
      <c r="F66" s="39" t="str">
        <f t="shared" si="0"/>
        <v/>
      </c>
      <c r="G66" s="3"/>
      <c r="H66" s="99"/>
      <c r="I66" s="151"/>
      <c r="J66" s="99"/>
      <c r="K66" s="151"/>
      <c r="L66" s="99" t="str">
        <f t="shared" ref="L66:M66" si="37">P41</f>
        <v>Skólagjöld</v>
      </c>
      <c r="M66" s="151">
        <f t="shared" si="37"/>
        <v>0</v>
      </c>
      <c r="N66" s="99" t="str">
        <f t="shared" ref="N66:O66" si="38">P34</f>
        <v>Kreditkortaskuld - greiðsludreifing 3</v>
      </c>
      <c r="O66" s="151">
        <f t="shared" si="38"/>
        <v>0</v>
      </c>
      <c r="P66" s="43"/>
      <c r="Q66" s="43"/>
      <c r="R66" s="3"/>
      <c r="S66" s="3"/>
      <c r="T66" s="3"/>
      <c r="U66" s="3"/>
      <c r="V66" s="3"/>
      <c r="W66" s="3"/>
      <c r="X66" s="3"/>
      <c r="Y66" s="3"/>
    </row>
    <row r="67" spans="1:25" ht="12" customHeight="1" x14ac:dyDescent="0.2">
      <c r="A67" s="35"/>
      <c r="B67" s="36"/>
      <c r="C67" s="36"/>
      <c r="D67" s="44"/>
      <c r="E67" s="38"/>
      <c r="F67" s="39" t="str">
        <f t="shared" si="0"/>
        <v/>
      </c>
      <c r="G67" s="3"/>
      <c r="H67" s="99" t="str">
        <f t="shared" ref="H67:K67" si="39">H35</f>
        <v>REKSTUR BIFREIÐAR</v>
      </c>
      <c r="I67" s="151">
        <f t="shared" si="39"/>
        <v>0</v>
      </c>
      <c r="J67" s="99" t="str">
        <f t="shared" si="39"/>
        <v>AFÞREYING</v>
      </c>
      <c r="K67" s="151">
        <f t="shared" si="39"/>
        <v>0</v>
      </c>
      <c r="L67" s="99" t="str">
        <f t="shared" ref="L67:M67" si="40">P42</f>
        <v>Námskeiðsgjöld</v>
      </c>
      <c r="M67" s="151">
        <f t="shared" si="40"/>
        <v>0</v>
      </c>
      <c r="N67" s="99" t="str">
        <f t="shared" ref="N67:O67" si="41">P35</f>
        <v>LÍN - föst afborgun (mars)</v>
      </c>
      <c r="O67" s="151">
        <f t="shared" si="41"/>
        <v>0</v>
      </c>
      <c r="P67" s="43"/>
      <c r="Q67" s="43"/>
      <c r="R67" s="3"/>
      <c r="S67" s="3"/>
      <c r="T67" s="3"/>
      <c r="U67" s="3"/>
      <c r="V67" s="3"/>
      <c r="W67" s="3"/>
      <c r="X67" s="3"/>
      <c r="Y67" s="3"/>
    </row>
    <row r="68" spans="1:25" ht="12" customHeight="1" x14ac:dyDescent="0.2">
      <c r="A68" s="35"/>
      <c r="B68" s="36"/>
      <c r="C68" s="36"/>
      <c r="D68" s="44"/>
      <c r="E68" s="38"/>
      <c r="F68" s="39" t="str">
        <f t="shared" si="0"/>
        <v/>
      </c>
      <c r="G68" s="3"/>
      <c r="H68" s="99" t="str">
        <f t="shared" ref="H68:K68" si="42">H36</f>
        <v>Eldsneyti</v>
      </c>
      <c r="I68" s="151">
        <f t="shared" si="42"/>
        <v>3000</v>
      </c>
      <c r="J68" s="99" t="str">
        <f t="shared" si="42"/>
        <v>Bíó</v>
      </c>
      <c r="K68" s="151">
        <f t="shared" si="42"/>
        <v>0</v>
      </c>
      <c r="L68" s="99" t="str">
        <f t="shared" ref="L68:M68" si="43">P43</f>
        <v>Námsbækur</v>
      </c>
      <c r="M68" s="151">
        <f t="shared" si="43"/>
        <v>0</v>
      </c>
      <c r="N68" s="99" t="str">
        <f t="shared" ref="N68:O68" si="44">P36</f>
        <v>LÍN - tekjutengd afborgun (september)</v>
      </c>
      <c r="O68" s="151">
        <f t="shared" si="44"/>
        <v>0</v>
      </c>
      <c r="P68" s="43"/>
      <c r="Q68" s="43"/>
      <c r="R68" s="3"/>
      <c r="S68" s="3"/>
      <c r="T68" s="3"/>
      <c r="U68" s="3"/>
      <c r="V68" s="3"/>
      <c r="W68" s="3"/>
      <c r="X68" s="3"/>
      <c r="Y68" s="3"/>
    </row>
    <row r="69" spans="1:25" ht="12" customHeight="1" x14ac:dyDescent="0.2">
      <c r="A69" s="35"/>
      <c r="B69" s="36"/>
      <c r="C69" s="36"/>
      <c r="D69" s="44"/>
      <c r="E69" s="38"/>
      <c r="F69" s="39" t="str">
        <f t="shared" si="0"/>
        <v/>
      </c>
      <c r="G69" s="3"/>
      <c r="H69" s="99" t="str">
        <f t="shared" ref="H69:K69" si="45">H37</f>
        <v>Hjólbarðar</v>
      </c>
      <c r="I69" s="151">
        <f t="shared" si="45"/>
        <v>0</v>
      </c>
      <c r="J69" s="99" t="str">
        <f t="shared" si="45"/>
        <v>Myndbönd</v>
      </c>
      <c r="K69" s="151">
        <f t="shared" si="45"/>
        <v>0</v>
      </c>
      <c r="L69" s="99" t="str">
        <f t="shared" ref="L69:M69" si="46">P44</f>
        <v>Ritföng</v>
      </c>
      <c r="M69" s="151">
        <f t="shared" si="46"/>
        <v>0</v>
      </c>
      <c r="N69" s="99" t="str">
        <f t="shared" ref="N69:O69" si="47">P37</f>
        <v>Óflokkað afborganir lána</v>
      </c>
      <c r="O69" s="151">
        <f t="shared" si="47"/>
        <v>0</v>
      </c>
      <c r="P69" s="43"/>
      <c r="Q69" s="43"/>
      <c r="R69" s="3"/>
      <c r="S69" s="3"/>
      <c r="T69" s="3"/>
      <c r="U69" s="3"/>
      <c r="V69" s="3"/>
      <c r="W69" s="3"/>
      <c r="X69" s="3"/>
      <c r="Y69" s="3"/>
    </row>
    <row r="70" spans="1:25" ht="12" customHeight="1" x14ac:dyDescent="0.2">
      <c r="A70" s="35"/>
      <c r="B70" s="36"/>
      <c r="C70" s="36"/>
      <c r="D70" s="44"/>
      <c r="E70" s="38"/>
      <c r="F70" s="39" t="str">
        <f t="shared" si="0"/>
        <v/>
      </c>
      <c r="G70" s="3"/>
      <c r="H70" s="99" t="str">
        <f t="shared" ref="H70:K70" si="48">H38</f>
        <v>Almennt viðhald bíls</v>
      </c>
      <c r="I70" s="151">
        <f t="shared" si="48"/>
        <v>2408</v>
      </c>
      <c r="J70" s="99" t="str">
        <f t="shared" si="48"/>
        <v>Tölvur og leikir</v>
      </c>
      <c r="K70" s="151">
        <f t="shared" si="48"/>
        <v>0</v>
      </c>
      <c r="L70" s="99" t="str">
        <f t="shared" ref="L70:M70" si="49">P45</f>
        <v>Skólaföt og skólataska</v>
      </c>
      <c r="M70" s="151">
        <f t="shared" si="49"/>
        <v>0</v>
      </c>
      <c r="N70" s="99"/>
      <c r="O70" s="151">
        <f>SUM(O56:O69)</f>
        <v>0</v>
      </c>
      <c r="P70" s="43"/>
      <c r="Q70" s="43"/>
      <c r="R70" s="3"/>
      <c r="S70" s="3"/>
      <c r="T70" s="3"/>
      <c r="U70" s="3"/>
      <c r="V70" s="3"/>
      <c r="W70" s="3"/>
      <c r="X70" s="3"/>
      <c r="Y70" s="3"/>
    </row>
    <row r="71" spans="1:25" ht="12" customHeight="1" x14ac:dyDescent="0.2">
      <c r="A71" s="35"/>
      <c r="B71" s="36"/>
      <c r="C71" s="36"/>
      <c r="D71" s="44"/>
      <c r="E71" s="38"/>
      <c r="F71" s="39" t="str">
        <f t="shared" si="0"/>
        <v/>
      </c>
      <c r="G71" s="3"/>
      <c r="H71" s="99" t="str">
        <f t="shared" ref="H71:K71" si="50">H39</f>
        <v>Bílaviðgerðir</v>
      </c>
      <c r="I71" s="151">
        <f t="shared" si="50"/>
        <v>0</v>
      </c>
      <c r="J71" s="99" t="str">
        <f t="shared" si="50"/>
        <v>Raftæki/símar</v>
      </c>
      <c r="K71" s="151">
        <f t="shared" si="50"/>
        <v>0</v>
      </c>
      <c r="L71" s="99" t="str">
        <f t="shared" ref="L71:M71" si="51">P46</f>
        <v>Leikskóli - barn 1</v>
      </c>
      <c r="M71" s="151">
        <f t="shared" si="51"/>
        <v>0</v>
      </c>
      <c r="N71" s="99"/>
      <c r="O71" s="151"/>
      <c r="P71" s="43"/>
      <c r="Q71" s="43"/>
      <c r="R71" s="3"/>
      <c r="S71" s="3"/>
      <c r="T71" s="3"/>
      <c r="U71" s="3"/>
      <c r="V71" s="3"/>
      <c r="W71" s="3"/>
      <c r="X71" s="3"/>
      <c r="Y71" s="3"/>
    </row>
    <row r="72" spans="1:25" ht="12" customHeight="1" x14ac:dyDescent="0.2">
      <c r="A72" s="35"/>
      <c r="B72" s="36"/>
      <c r="C72" s="36"/>
      <c r="D72" s="44"/>
      <c r="E72" s="38"/>
      <c r="F72" s="39" t="str">
        <f t="shared" si="0"/>
        <v/>
      </c>
      <c r="G72" s="3"/>
      <c r="H72" s="99" t="str">
        <f t="shared" ref="H72:K72" si="52">H40</f>
        <v>Strætó og rútuferðir</v>
      </c>
      <c r="I72" s="151">
        <f t="shared" si="52"/>
        <v>0</v>
      </c>
      <c r="J72" s="99" t="str">
        <f t="shared" si="52"/>
        <v>Bækur</v>
      </c>
      <c r="K72" s="151">
        <f t="shared" si="52"/>
        <v>0</v>
      </c>
      <c r="L72" s="99" t="str">
        <f t="shared" ref="L72:M72" si="53">P47</f>
        <v>Leikskóli - barn 2</v>
      </c>
      <c r="M72" s="151">
        <f t="shared" si="53"/>
        <v>0</v>
      </c>
      <c r="N72" s="99"/>
      <c r="O72" s="151"/>
      <c r="P72" s="43"/>
      <c r="Q72" s="43"/>
      <c r="R72" s="3"/>
      <c r="S72" s="3"/>
      <c r="T72" s="3"/>
      <c r="U72" s="3"/>
      <c r="V72" s="3"/>
      <c r="W72" s="3"/>
      <c r="X72" s="3"/>
      <c r="Y72" s="3"/>
    </row>
    <row r="73" spans="1:25" ht="12" customHeight="1" x14ac:dyDescent="0.2">
      <c r="A73" s="35"/>
      <c r="B73" s="36"/>
      <c r="C73" s="36"/>
      <c r="D73" s="44"/>
      <c r="E73" s="38"/>
      <c r="F73" s="39" t="str">
        <f t="shared" si="0"/>
        <v/>
      </c>
      <c r="G73" s="3"/>
      <c r="H73" s="99" t="str">
        <f t="shared" ref="H73:K73" si="54">H41</f>
        <v>Leigubílaakstur</v>
      </c>
      <c r="I73" s="151">
        <f t="shared" si="54"/>
        <v>0</v>
      </c>
      <c r="J73" s="99" t="str">
        <f t="shared" si="54"/>
        <v>Sumarfrí</v>
      </c>
      <c r="K73" s="151">
        <f t="shared" si="54"/>
        <v>0</v>
      </c>
      <c r="L73" s="99" t="str">
        <f t="shared" ref="L73:M73" si="55">P48</f>
        <v>Íþróttir og tómstundir - barn 1</v>
      </c>
      <c r="M73" s="151">
        <f t="shared" si="55"/>
        <v>0</v>
      </c>
      <c r="N73" s="99"/>
      <c r="O73" s="99"/>
      <c r="P73" s="43"/>
      <c r="Q73" s="43"/>
      <c r="R73" s="3"/>
      <c r="S73" s="3"/>
      <c r="T73" s="3"/>
      <c r="U73" s="3"/>
      <c r="V73" s="3"/>
      <c r="W73" s="3"/>
      <c r="X73" s="3"/>
      <c r="Y73" s="3"/>
    </row>
    <row r="74" spans="1:25" ht="12" customHeight="1" x14ac:dyDescent="0.2">
      <c r="A74" s="35"/>
      <c r="B74" s="36"/>
      <c r="C74" s="36"/>
      <c r="D74" s="44"/>
      <c r="E74" s="38"/>
      <c r="F74" s="39" t="str">
        <f t="shared" si="0"/>
        <v/>
      </c>
      <c r="G74" s="3"/>
      <c r="H74" s="99" t="str">
        <f t="shared" ref="H74:K74" si="56">H42</f>
        <v>Veggjald</v>
      </c>
      <c r="I74" s="151">
        <f t="shared" si="56"/>
        <v>0</v>
      </c>
      <c r="J74" s="99" t="str">
        <f t="shared" si="56"/>
        <v>Vetrarfrí</v>
      </c>
      <c r="K74" s="151">
        <f t="shared" si="56"/>
        <v>0</v>
      </c>
      <c r="L74" s="99" t="str">
        <f t="shared" ref="L74:M74" si="57">P49</f>
        <v>Íþróttir og tómstundir - barn 2</v>
      </c>
      <c r="M74" s="151">
        <f t="shared" si="57"/>
        <v>0</v>
      </c>
      <c r="N74" s="99"/>
      <c r="O74" s="99"/>
      <c r="P74" s="43"/>
      <c r="Q74" s="43"/>
      <c r="R74" s="3"/>
      <c r="S74" s="3"/>
      <c r="T74" s="3"/>
      <c r="U74" s="3"/>
      <c r="V74" s="3"/>
      <c r="W74" s="3"/>
      <c r="X74" s="3"/>
      <c r="Y74" s="3"/>
    </row>
    <row r="75" spans="1:25" ht="12" customHeight="1" x14ac:dyDescent="0.2">
      <c r="A75" s="35"/>
      <c r="B75" s="36"/>
      <c r="C75" s="36"/>
      <c r="D75" s="44"/>
      <c r="E75" s="38"/>
      <c r="F75" s="39" t="str">
        <f t="shared" si="0"/>
        <v/>
      </c>
      <c r="G75" s="3"/>
      <c r="H75" s="99" t="str">
        <f t="shared" ref="H75:K75" si="58">H43</f>
        <v>Stöðumælagjöld</v>
      </c>
      <c r="I75" s="151">
        <f t="shared" si="58"/>
        <v>8900</v>
      </c>
      <c r="J75" s="99" t="str">
        <f t="shared" si="58"/>
        <v>Páskafrí</v>
      </c>
      <c r="K75" s="151">
        <f t="shared" si="58"/>
        <v>0</v>
      </c>
      <c r="L75" s="99" t="str">
        <f t="shared" ref="L75:M75" si="59">P50</f>
        <v>Tónlistarnám</v>
      </c>
      <c r="M75" s="151">
        <f t="shared" si="59"/>
        <v>0</v>
      </c>
      <c r="N75" s="99"/>
      <c r="O75" s="99"/>
      <c r="P75" s="43"/>
      <c r="Q75" s="43"/>
      <c r="R75" s="3"/>
      <c r="S75" s="3"/>
      <c r="T75" s="3"/>
      <c r="U75" s="3"/>
      <c r="V75" s="3"/>
      <c r="W75" s="3"/>
      <c r="X75" s="3"/>
      <c r="Y75" s="3"/>
    </row>
    <row r="76" spans="1:25" ht="12" customHeight="1" x14ac:dyDescent="0.2">
      <c r="A76" s="35"/>
      <c r="B76" s="36"/>
      <c r="C76" s="36"/>
      <c r="D76" s="44"/>
      <c r="E76" s="38"/>
      <c r="F76" s="39" t="str">
        <f t="shared" si="0"/>
        <v/>
      </c>
      <c r="G76" s="3"/>
      <c r="H76" s="99" t="str">
        <f t="shared" ref="H76:K76" si="60">H44</f>
        <v>Bifreiðagjöld bíll 1</v>
      </c>
      <c r="I76" s="151">
        <f t="shared" si="60"/>
        <v>0</v>
      </c>
      <c r="J76" s="99" t="str">
        <f t="shared" si="60"/>
        <v>Önnur ferðalög</v>
      </c>
      <c r="K76" s="151">
        <f t="shared" si="60"/>
        <v>0</v>
      </c>
      <c r="L76" s="99" t="str">
        <f t="shared" ref="L76:M76" si="61">P51</f>
        <v>Óflokkað skólar og námskeið</v>
      </c>
      <c r="M76" s="151">
        <f t="shared" si="61"/>
        <v>0</v>
      </c>
      <c r="N76" s="99"/>
      <c r="O76" s="99"/>
      <c r="P76" s="43"/>
      <c r="Q76" s="43"/>
      <c r="R76" s="3"/>
      <c r="S76" s="3"/>
      <c r="T76" s="3"/>
      <c r="U76" s="3"/>
      <c r="V76" s="3"/>
      <c r="W76" s="3"/>
      <c r="X76" s="3"/>
      <c r="Y76" s="3"/>
    </row>
    <row r="77" spans="1:25" ht="12" customHeight="1" x14ac:dyDescent="0.2">
      <c r="A77" s="35"/>
      <c r="B77" s="36"/>
      <c r="C77" s="36"/>
      <c r="D77" s="44"/>
      <c r="E77" s="38"/>
      <c r="F77" s="39" t="str">
        <f t="shared" si="0"/>
        <v/>
      </c>
      <c r="G77" s="3"/>
      <c r="H77" s="99" t="str">
        <f t="shared" ref="H77:K77" si="62">H45</f>
        <v>Bifreiðagjöld bíll 2</v>
      </c>
      <c r="I77" s="151">
        <f t="shared" si="62"/>
        <v>0</v>
      </c>
      <c r="J77" s="99" t="str">
        <f t="shared" si="62"/>
        <v>Gæludýr</v>
      </c>
      <c r="K77" s="151">
        <f t="shared" si="62"/>
        <v>0</v>
      </c>
      <c r="L77" s="99" t="str">
        <f>P52</f>
        <v>Samtals</v>
      </c>
      <c r="M77" s="151">
        <f>SUM(M66:M76)</f>
        <v>0</v>
      </c>
      <c r="N77" s="43"/>
      <c r="O77" s="43"/>
      <c r="P77" s="43"/>
      <c r="Q77" s="43"/>
      <c r="R77" s="3"/>
      <c r="S77" s="3"/>
      <c r="T77" s="3"/>
      <c r="U77" s="3"/>
      <c r="V77" s="3"/>
      <c r="W77" s="3"/>
      <c r="X77" s="3"/>
      <c r="Y77" s="3"/>
    </row>
    <row r="78" spans="1:25" ht="12" customHeight="1" x14ac:dyDescent="0.2">
      <c r="A78" s="35"/>
      <c r="B78" s="36"/>
      <c r="C78" s="36"/>
      <c r="D78" s="44"/>
      <c r="E78" s="38"/>
      <c r="F78" s="39" t="str">
        <f t="shared" si="0"/>
        <v/>
      </c>
      <c r="G78" s="3"/>
      <c r="H78" s="99" t="str">
        <f t="shared" ref="H78:K78" si="63">H46</f>
        <v>Bifreiðaskoðun bíll 1</v>
      </c>
      <c r="I78" s="151">
        <f t="shared" si="63"/>
        <v>0</v>
      </c>
      <c r="J78" s="99" t="str">
        <f t="shared" si="63"/>
        <v>Afmæli</v>
      </c>
      <c r="K78" s="151">
        <f t="shared" si="63"/>
        <v>0</v>
      </c>
      <c r="L78" s="99"/>
      <c r="M78" s="99"/>
      <c r="N78" s="43"/>
      <c r="O78" s="43"/>
      <c r="P78" s="43"/>
      <c r="Q78" s="43"/>
      <c r="R78" s="3"/>
      <c r="S78" s="3"/>
      <c r="T78" s="3"/>
      <c r="U78" s="3"/>
      <c r="V78" s="3"/>
      <c r="W78" s="3"/>
      <c r="X78" s="3"/>
      <c r="Y78" s="3"/>
    </row>
    <row r="79" spans="1:25" ht="12" customHeight="1" x14ac:dyDescent="0.2">
      <c r="A79" s="35"/>
      <c r="B79" s="36"/>
      <c r="C79" s="36"/>
      <c r="D79" s="44"/>
      <c r="E79" s="38"/>
      <c r="F79" s="39" t="str">
        <f t="shared" si="0"/>
        <v/>
      </c>
      <c r="G79" s="3"/>
      <c r="H79" s="99" t="str">
        <f t="shared" ref="H79:K79" si="64">H47</f>
        <v>Bifreiðaskoðun bíll 2</v>
      </c>
      <c r="I79" s="151">
        <f t="shared" si="64"/>
        <v>0</v>
      </c>
      <c r="J79" s="99" t="str">
        <f t="shared" si="64"/>
        <v>Jól</v>
      </c>
      <c r="K79" s="151">
        <f t="shared" si="64"/>
        <v>0</v>
      </c>
      <c r="L79" s="43"/>
      <c r="M79" s="43"/>
      <c r="N79" s="43"/>
      <c r="O79" s="43"/>
      <c r="P79" s="43"/>
      <c r="Q79" s="43"/>
      <c r="R79" s="3"/>
      <c r="S79" s="3"/>
      <c r="T79" s="3"/>
      <c r="U79" s="3"/>
      <c r="V79" s="3"/>
      <c r="W79" s="3"/>
      <c r="X79" s="3"/>
      <c r="Y79" s="3"/>
    </row>
    <row r="80" spans="1:25" ht="12" customHeight="1" x14ac:dyDescent="0.2">
      <c r="A80" s="35"/>
      <c r="B80" s="36"/>
      <c r="C80" s="36"/>
      <c r="D80" s="44"/>
      <c r="E80" s="38"/>
      <c r="F80" s="39" t="str">
        <f t="shared" si="0"/>
        <v/>
      </c>
      <c r="G80" s="3"/>
      <c r="H80" s="99" t="str">
        <f t="shared" ref="H80:I80" si="65">H51</f>
        <v>Óflokkað samgöngur</v>
      </c>
      <c r="I80" s="151">
        <f t="shared" si="65"/>
        <v>0</v>
      </c>
      <c r="J80" s="99" t="str">
        <f t="shared" ref="J80:K80" si="66">J48</f>
        <v>Tækifærisgjafir</v>
      </c>
      <c r="K80" s="151">
        <f t="shared" si="66"/>
        <v>0</v>
      </c>
      <c r="L80" s="43"/>
      <c r="M80" s="43"/>
      <c r="N80" s="43"/>
      <c r="O80" s="43"/>
      <c r="P80" s="43"/>
      <c r="Q80" s="43"/>
      <c r="R80" s="3"/>
      <c r="S80" s="3"/>
      <c r="T80" s="3"/>
      <c r="U80" s="3"/>
      <c r="V80" s="3"/>
      <c r="W80" s="3"/>
      <c r="X80" s="3"/>
      <c r="Y80" s="3"/>
    </row>
    <row r="81" spans="1:25" ht="12" customHeight="1" x14ac:dyDescent="0.2">
      <c r="A81" s="35"/>
      <c r="B81" s="36"/>
      <c r="C81" s="36"/>
      <c r="D81" s="44"/>
      <c r="E81" s="38"/>
      <c r="F81" s="39" t="str">
        <f t="shared" si="0"/>
        <v/>
      </c>
      <c r="G81" s="3"/>
      <c r="H81" s="163" t="str">
        <f t="shared" ref="H81:I81" si="67">H52</f>
        <v>Samtals</v>
      </c>
      <c r="I81" s="164">
        <f t="shared" si="67"/>
        <v>14308</v>
      </c>
      <c r="J81" s="99" t="str">
        <f t="shared" ref="J81:K81" si="68">J49</f>
        <v>Óflokkað afþreying</v>
      </c>
      <c r="K81" s="151">
        <f t="shared" si="68"/>
        <v>0</v>
      </c>
      <c r="L81" s="43"/>
      <c r="M81" s="43"/>
      <c r="N81" s="43"/>
      <c r="O81" s="43"/>
      <c r="P81" s="43"/>
      <c r="Q81" s="43"/>
      <c r="R81" s="3"/>
      <c r="S81" s="3"/>
      <c r="T81" s="3"/>
      <c r="U81" s="3"/>
      <c r="V81" s="3"/>
      <c r="W81" s="3"/>
      <c r="X81" s="3"/>
      <c r="Y81" s="3"/>
    </row>
    <row r="82" spans="1:25" ht="12" customHeight="1" x14ac:dyDescent="0.2">
      <c r="A82" s="35"/>
      <c r="B82" s="36"/>
      <c r="C82" s="36"/>
      <c r="D82" s="44"/>
      <c r="E82" s="38"/>
      <c r="F82" s="39" t="str">
        <f t="shared" si="0"/>
        <v/>
      </c>
      <c r="G82" s="3"/>
      <c r="H82" s="99"/>
      <c r="I82" s="151"/>
      <c r="J82" s="99" t="str">
        <f>J50</f>
        <v>Samtals</v>
      </c>
      <c r="K82" s="151">
        <f>SUM(K67:K81)</f>
        <v>0</v>
      </c>
      <c r="L82" s="43"/>
      <c r="M82" s="43"/>
      <c r="N82" s="43"/>
      <c r="O82" s="43"/>
      <c r="P82" s="43"/>
      <c r="Q82" s="43"/>
      <c r="R82" s="3"/>
      <c r="S82" s="3"/>
      <c r="T82" s="3"/>
      <c r="U82" s="3"/>
      <c r="V82" s="3"/>
      <c r="W82" s="3"/>
      <c r="X82" s="3"/>
      <c r="Y82" s="3"/>
    </row>
    <row r="83" spans="1:25" ht="12" customHeight="1" x14ac:dyDescent="0.2">
      <c r="A83" s="35"/>
      <c r="B83" s="36"/>
      <c r="C83" s="36"/>
      <c r="D83" s="44"/>
      <c r="E83" s="38"/>
      <c r="F83" s="39" t="str">
        <f t="shared" si="0"/>
        <v/>
      </c>
      <c r="G83" s="3"/>
      <c r="H83" s="43"/>
      <c r="I83" s="151"/>
      <c r="J83" s="43"/>
      <c r="K83" s="151"/>
      <c r="L83" s="43"/>
      <c r="M83" s="43"/>
      <c r="N83" s="43"/>
      <c r="O83" s="43"/>
      <c r="P83" s="43"/>
      <c r="Q83" s="43"/>
      <c r="R83" s="3"/>
      <c r="S83" s="3"/>
      <c r="T83" s="3"/>
      <c r="U83" s="3"/>
      <c r="V83" s="3"/>
      <c r="W83" s="3"/>
      <c r="X83" s="3"/>
      <c r="Y83" s="3"/>
    </row>
    <row r="84" spans="1:25" ht="12" customHeight="1" x14ac:dyDescent="0.2">
      <c r="A84" s="35"/>
      <c r="B84" s="36"/>
      <c r="C84" s="36"/>
      <c r="D84" s="44"/>
      <c r="E84" s="38"/>
      <c r="F84" s="39" t="str">
        <f t="shared" si="0"/>
        <v/>
      </c>
      <c r="G84" s="3"/>
      <c r="H84" s="99" t="str">
        <f t="shared" ref="H84:K84" si="69">L24</f>
        <v>Heimasími</v>
      </c>
      <c r="I84" s="151">
        <f t="shared" si="69"/>
        <v>0</v>
      </c>
      <c r="J84" s="99" t="str">
        <f t="shared" si="69"/>
        <v>Rafmagn</v>
      </c>
      <c r="K84" s="151">
        <f t="shared" si="69"/>
        <v>0</v>
      </c>
      <c r="L84" s="43"/>
      <c r="M84" s="43"/>
      <c r="N84" s="43"/>
      <c r="O84" s="43"/>
      <c r="P84" s="43"/>
      <c r="Q84" s="43"/>
      <c r="R84" s="3"/>
      <c r="S84" s="3"/>
      <c r="T84" s="3"/>
      <c r="U84" s="3"/>
      <c r="V84" s="3"/>
      <c r="W84" s="3"/>
      <c r="X84" s="3"/>
      <c r="Y84" s="3"/>
    </row>
    <row r="85" spans="1:25" ht="12" customHeight="1" x14ac:dyDescent="0.2">
      <c r="A85" s="35"/>
      <c r="B85" s="36"/>
      <c r="C85" s="36"/>
      <c r="D85" s="44"/>
      <c r="E85" s="38"/>
      <c r="F85" s="39" t="str">
        <f t="shared" si="0"/>
        <v/>
      </c>
      <c r="G85" s="3"/>
      <c r="H85" s="99" t="str">
        <f t="shared" ref="H85:K85" si="70">L25</f>
        <v>GSM-sími 1</v>
      </c>
      <c r="I85" s="151">
        <f t="shared" si="70"/>
        <v>0</v>
      </c>
      <c r="J85" s="99" t="str">
        <f t="shared" si="70"/>
        <v>Hiti</v>
      </c>
      <c r="K85" s="151">
        <f t="shared" si="70"/>
        <v>0</v>
      </c>
      <c r="L85" s="43"/>
      <c r="M85" s="43"/>
      <c r="N85" s="43"/>
      <c r="O85" s="43"/>
      <c r="P85" s="43"/>
      <c r="Q85" s="43"/>
      <c r="R85" s="3"/>
      <c r="S85" s="3"/>
      <c r="T85" s="3"/>
      <c r="U85" s="3"/>
      <c r="V85" s="3"/>
      <c r="W85" s="3"/>
      <c r="X85" s="3"/>
      <c r="Y85" s="3"/>
    </row>
    <row r="86" spans="1:25" ht="12" customHeight="1" x14ac:dyDescent="0.2">
      <c r="A86" s="35"/>
      <c r="B86" s="36"/>
      <c r="C86" s="36"/>
      <c r="D86" s="44"/>
      <c r="E86" s="38"/>
      <c r="F86" s="39" t="str">
        <f t="shared" si="0"/>
        <v/>
      </c>
      <c r="G86" s="3"/>
      <c r="H86" s="99" t="str">
        <f t="shared" ref="H86:K86" si="71">L26</f>
        <v>GSM-sími 2</v>
      </c>
      <c r="I86" s="151">
        <f t="shared" si="71"/>
        <v>0</v>
      </c>
      <c r="J86" s="99" t="str">
        <f t="shared" si="71"/>
        <v>Hússjóður</v>
      </c>
      <c r="K86" s="151">
        <f t="shared" si="71"/>
        <v>0</v>
      </c>
      <c r="L86" s="43"/>
      <c r="M86" s="43"/>
      <c r="N86" s="43"/>
      <c r="O86" s="43"/>
      <c r="P86" s="43"/>
      <c r="Q86" s="43"/>
      <c r="R86" s="3"/>
      <c r="S86" s="3"/>
      <c r="T86" s="3"/>
      <c r="U86" s="3"/>
      <c r="V86" s="3"/>
      <c r="W86" s="3"/>
      <c r="X86" s="3"/>
      <c r="Y86" s="3"/>
    </row>
    <row r="87" spans="1:25" ht="12" customHeight="1" x14ac:dyDescent="0.2">
      <c r="A87" s="35"/>
      <c r="B87" s="36"/>
      <c r="C87" s="36"/>
      <c r="D87" s="44"/>
      <c r="E87" s="38"/>
      <c r="F87" s="39" t="str">
        <f t="shared" si="0"/>
        <v/>
      </c>
      <c r="G87" s="3"/>
      <c r="H87" s="99" t="str">
        <f t="shared" ref="H87:K87" si="72">L27</f>
        <v>Internet</v>
      </c>
      <c r="I87" s="151">
        <f t="shared" si="72"/>
        <v>0</v>
      </c>
      <c r="J87" s="99" t="str">
        <f t="shared" si="72"/>
        <v>Fasteignagjöld</v>
      </c>
      <c r="K87" s="151">
        <f t="shared" si="72"/>
        <v>0</v>
      </c>
      <c r="L87" s="43"/>
      <c r="M87" s="43"/>
      <c r="N87" s="43"/>
      <c r="O87" s="43"/>
      <c r="P87" s="43"/>
      <c r="Q87" s="43"/>
      <c r="R87" s="3"/>
      <c r="S87" s="3"/>
      <c r="T87" s="3"/>
      <c r="U87" s="3"/>
      <c r="V87" s="3"/>
      <c r="W87" s="3"/>
      <c r="X87" s="3"/>
      <c r="Y87" s="3"/>
    </row>
    <row r="88" spans="1:25" ht="12" customHeight="1" x14ac:dyDescent="0.2">
      <c r="A88" s="35"/>
      <c r="B88" s="36"/>
      <c r="C88" s="36"/>
      <c r="D88" s="44"/>
      <c r="E88" s="38"/>
      <c r="F88" s="39" t="str">
        <f t="shared" si="0"/>
        <v/>
      </c>
      <c r="G88" s="3"/>
      <c r="H88" s="99" t="str">
        <f t="shared" ref="H88:K88" si="73">L28</f>
        <v>Sjónvarpsáskriftir</v>
      </c>
      <c r="I88" s="151">
        <f t="shared" si="73"/>
        <v>0</v>
      </c>
      <c r="J88" s="99" t="str">
        <f t="shared" si="73"/>
        <v>Húsaleiga</v>
      </c>
      <c r="K88" s="151">
        <f t="shared" si="73"/>
        <v>260000</v>
      </c>
      <c r="L88" s="43"/>
      <c r="M88" s="43"/>
      <c r="N88" s="43"/>
      <c r="O88" s="43"/>
      <c r="P88" s="43"/>
      <c r="Q88" s="43"/>
      <c r="R88" s="3"/>
      <c r="S88" s="3"/>
      <c r="T88" s="3"/>
      <c r="U88" s="3"/>
      <c r="V88" s="3"/>
      <c r="W88" s="3"/>
      <c r="X88" s="3"/>
      <c r="Y88" s="3"/>
    </row>
    <row r="89" spans="1:25" ht="12" customHeight="1" x14ac:dyDescent="0.2">
      <c r="A89" s="35"/>
      <c r="B89" s="36"/>
      <c r="C89" s="36"/>
      <c r="D89" s="44"/>
      <c r="E89" s="38"/>
      <c r="F89" s="39" t="str">
        <f t="shared" si="0"/>
        <v/>
      </c>
      <c r="G89" s="3"/>
      <c r="H89" s="99" t="str">
        <f t="shared" ref="H89:K89" si="74">L29</f>
        <v>Dagblöð</v>
      </c>
      <c r="I89" s="151">
        <f t="shared" si="74"/>
        <v>0</v>
      </c>
      <c r="J89" s="99" t="str">
        <f t="shared" si="74"/>
        <v>Brunatrygging</v>
      </c>
      <c r="K89" s="151">
        <f t="shared" si="74"/>
        <v>0</v>
      </c>
      <c r="L89" s="43"/>
      <c r="M89" s="43"/>
      <c r="N89" s="43"/>
      <c r="O89" s="43"/>
      <c r="P89" s="43"/>
      <c r="Q89" s="43"/>
      <c r="R89" s="3"/>
      <c r="S89" s="3"/>
      <c r="T89" s="3"/>
      <c r="U89" s="3"/>
      <c r="V89" s="3"/>
      <c r="W89" s="3"/>
      <c r="X89" s="3"/>
      <c r="Y89" s="3"/>
    </row>
    <row r="90" spans="1:25" ht="12" customHeight="1" x14ac:dyDescent="0.2">
      <c r="A90" s="35"/>
      <c r="B90" s="36"/>
      <c r="C90" s="36"/>
      <c r="D90" s="44"/>
      <c r="E90" s="38"/>
      <c r="F90" s="39" t="str">
        <f t="shared" si="0"/>
        <v/>
      </c>
      <c r="G90" s="3"/>
      <c r="H90" s="99" t="str">
        <f t="shared" ref="H90:K90" si="75">L30</f>
        <v>Tímarit</v>
      </c>
      <c r="I90" s="151">
        <f t="shared" si="75"/>
        <v>0</v>
      </c>
      <c r="J90" s="99" t="str">
        <f t="shared" si="75"/>
        <v>Fasteignatrygging</v>
      </c>
      <c r="K90" s="151">
        <f t="shared" si="75"/>
        <v>54000</v>
      </c>
      <c r="L90" s="43"/>
      <c r="M90" s="43"/>
      <c r="N90" s="43"/>
      <c r="O90" s="43"/>
      <c r="P90" s="43"/>
      <c r="Q90" s="43"/>
      <c r="R90" s="3"/>
      <c r="S90" s="3"/>
      <c r="T90" s="3"/>
      <c r="U90" s="3"/>
      <c r="V90" s="3"/>
      <c r="W90" s="3"/>
      <c r="X90" s="3"/>
      <c r="Y90" s="3"/>
    </row>
    <row r="91" spans="1:25" ht="12" customHeight="1" x14ac:dyDescent="0.2">
      <c r="A91" s="35"/>
      <c r="B91" s="36"/>
      <c r="C91" s="36"/>
      <c r="D91" s="44"/>
      <c r="E91" s="38"/>
      <c r="F91" s="39" t="str">
        <f t="shared" si="0"/>
        <v/>
      </c>
      <c r="G91" s="3"/>
      <c r="H91" s="99" t="str">
        <f t="shared" ref="H91:K91" si="76">L31</f>
        <v>Bifreiðatryggingar bíll 1</v>
      </c>
      <c r="I91" s="151">
        <f t="shared" si="76"/>
        <v>0</v>
      </c>
      <c r="J91" s="99" t="str">
        <f t="shared" si="76"/>
        <v>Innbústrygging</v>
      </c>
      <c r="K91" s="151">
        <f t="shared" si="76"/>
        <v>0</v>
      </c>
      <c r="L91" s="43"/>
      <c r="M91" s="43"/>
      <c r="N91" s="43"/>
      <c r="O91" s="43"/>
      <c r="P91" s="43"/>
      <c r="Q91" s="43"/>
      <c r="R91" s="3"/>
      <c r="S91" s="3"/>
      <c r="T91" s="3"/>
      <c r="U91" s="3"/>
      <c r="V91" s="3"/>
      <c r="W91" s="3"/>
      <c r="X91" s="3"/>
      <c r="Y91" s="3"/>
    </row>
    <row r="92" spans="1:25" ht="12" customHeight="1" x14ac:dyDescent="0.2">
      <c r="A92" s="35"/>
      <c r="B92" s="36"/>
      <c r="C92" s="36"/>
      <c r="D92" s="44"/>
      <c r="E92" s="38"/>
      <c r="F92" s="39" t="str">
        <f t="shared" si="0"/>
        <v/>
      </c>
      <c r="G92" s="3"/>
      <c r="H92" s="99" t="str">
        <f t="shared" ref="H92:K92" si="77">L32</f>
        <v>Bifreiðatryggingar bíll 2</v>
      </c>
      <c r="I92" s="151">
        <f t="shared" si="77"/>
        <v>0</v>
      </c>
      <c r="J92" s="99" t="str">
        <f t="shared" si="77"/>
        <v>Húsgögn</v>
      </c>
      <c r="K92" s="151">
        <f t="shared" si="77"/>
        <v>36810</v>
      </c>
      <c r="L92" s="43"/>
      <c r="M92" s="43"/>
      <c r="N92" s="43"/>
      <c r="O92" s="43"/>
      <c r="P92" s="43"/>
      <c r="Q92" s="43"/>
      <c r="R92" s="3"/>
      <c r="S92" s="3"/>
      <c r="T92" s="3"/>
      <c r="U92" s="3"/>
      <c r="V92" s="3"/>
      <c r="W92" s="3"/>
      <c r="X92" s="3"/>
      <c r="Y92" s="3"/>
    </row>
    <row r="93" spans="1:25" ht="12" customHeight="1" x14ac:dyDescent="0.2">
      <c r="A93" s="35"/>
      <c r="B93" s="36"/>
      <c r="C93" s="36"/>
      <c r="D93" s="62"/>
      <c r="E93" s="38"/>
      <c r="F93" s="39" t="str">
        <f t="shared" si="0"/>
        <v/>
      </c>
      <c r="G93" s="3"/>
      <c r="H93" s="99" t="str">
        <f t="shared" ref="H93:K93" si="78">L33</f>
        <v>Líftrygging</v>
      </c>
      <c r="I93" s="151">
        <f t="shared" si="78"/>
        <v>0</v>
      </c>
      <c r="J93" s="99" t="str">
        <f t="shared" si="78"/>
        <v>Heimilistæki</v>
      </c>
      <c r="K93" s="151">
        <f t="shared" si="78"/>
        <v>0</v>
      </c>
      <c r="L93" s="43"/>
      <c r="M93" s="43"/>
      <c r="N93" s="43"/>
      <c r="O93" s="43"/>
      <c r="P93" s="43"/>
      <c r="Q93" s="43"/>
      <c r="R93" s="3"/>
      <c r="S93" s="3"/>
      <c r="T93" s="3"/>
      <c r="U93" s="3"/>
      <c r="V93" s="3"/>
      <c r="W93" s="3"/>
      <c r="X93" s="3"/>
      <c r="Y93" s="3"/>
    </row>
    <row r="94" spans="1:25" ht="12" customHeight="1" x14ac:dyDescent="0.2">
      <c r="A94" s="35"/>
      <c r="B94" s="36"/>
      <c r="C94" s="36"/>
      <c r="D94" s="62"/>
      <c r="E94" s="38"/>
      <c r="F94" s="39" t="str">
        <f t="shared" si="0"/>
        <v/>
      </c>
      <c r="G94" s="3"/>
      <c r="H94" s="99" t="str">
        <f t="shared" ref="H94:K94" si="79">L34</f>
        <v>Sjúkdómatrygging</v>
      </c>
      <c r="I94" s="151">
        <f t="shared" si="79"/>
        <v>5123</v>
      </c>
      <c r="J94" s="99" t="str">
        <f t="shared" si="79"/>
        <v>Viðgerðir og viðhald</v>
      </c>
      <c r="K94" s="151">
        <f t="shared" si="79"/>
        <v>0</v>
      </c>
      <c r="L94" s="43"/>
      <c r="M94" s="43"/>
      <c r="N94" s="43"/>
      <c r="O94" s="43"/>
      <c r="P94" s="43"/>
      <c r="Q94" s="43"/>
      <c r="R94" s="3"/>
      <c r="S94" s="3"/>
      <c r="T94" s="3"/>
      <c r="U94" s="3"/>
      <c r="V94" s="3"/>
      <c r="W94" s="3"/>
      <c r="X94" s="3"/>
      <c r="Y94" s="3"/>
    </row>
    <row r="95" spans="1:25" ht="12" customHeight="1" x14ac:dyDescent="0.2">
      <c r="A95" s="35"/>
      <c r="B95" s="36"/>
      <c r="C95" s="36"/>
      <c r="D95" s="62"/>
      <c r="E95" s="38"/>
      <c r="F95" s="39" t="str">
        <f t="shared" si="0"/>
        <v/>
      </c>
      <c r="G95" s="3"/>
      <c r="H95" s="99" t="str">
        <f t="shared" ref="H95:K95" si="80">L35</f>
        <v>Aðrar tryggingar</v>
      </c>
      <c r="I95" s="151">
        <f t="shared" si="80"/>
        <v>6000</v>
      </c>
      <c r="J95" s="99" t="str">
        <f t="shared" si="80"/>
        <v>Þrif</v>
      </c>
      <c r="K95" s="151">
        <f t="shared" si="80"/>
        <v>0</v>
      </c>
      <c r="L95" s="43"/>
      <c r="M95" s="43"/>
      <c r="N95" s="43"/>
      <c r="O95" s="43"/>
      <c r="P95" s="43"/>
      <c r="Q95" s="43"/>
      <c r="R95" s="3"/>
      <c r="S95" s="3"/>
      <c r="T95" s="3"/>
      <c r="U95" s="3"/>
      <c r="V95" s="3"/>
      <c r="W95" s="3"/>
      <c r="X95" s="3"/>
      <c r="Y95" s="3"/>
    </row>
    <row r="96" spans="1:25" ht="12" customHeight="1" x14ac:dyDescent="0.2">
      <c r="A96" s="35"/>
      <c r="B96" s="36"/>
      <c r="C96" s="36"/>
      <c r="D96" s="62"/>
      <c r="E96" s="38"/>
      <c r="F96" s="39" t="str">
        <f t="shared" si="0"/>
        <v/>
      </c>
      <c r="G96" s="3"/>
      <c r="H96" s="99" t="str">
        <f t="shared" ref="H96:I96" si="81">L36</f>
        <v>Öryggisgæsla</v>
      </c>
      <c r="I96" s="151">
        <f t="shared" si="81"/>
        <v>0</v>
      </c>
      <c r="J96" s="99" t="str">
        <f t="shared" ref="J96:K96" si="82">N39</f>
        <v>Óflokkað húsnæði</v>
      </c>
      <c r="K96" s="151">
        <f t="shared" si="82"/>
        <v>0</v>
      </c>
      <c r="L96" s="43"/>
      <c r="M96" s="43"/>
      <c r="N96" s="43"/>
      <c r="O96" s="43"/>
      <c r="P96" s="43"/>
      <c r="Q96" s="43"/>
      <c r="R96" s="3"/>
      <c r="S96" s="3"/>
      <c r="T96" s="3"/>
      <c r="U96" s="3"/>
      <c r="V96" s="3"/>
      <c r="W96" s="3"/>
      <c r="X96" s="3"/>
      <c r="Y96" s="3"/>
    </row>
    <row r="97" spans="1:25" ht="12" customHeight="1" x14ac:dyDescent="0.2">
      <c r="A97" s="35"/>
      <c r="B97" s="36"/>
      <c r="C97" s="36"/>
      <c r="D97" s="62"/>
      <c r="E97" s="38"/>
      <c r="F97" s="39" t="str">
        <f t="shared" si="0"/>
        <v/>
      </c>
      <c r="G97" s="3"/>
      <c r="H97" s="99" t="str">
        <f t="shared" ref="H97:I97" si="83">L37</f>
        <v>Greiðsluþjónusta</v>
      </c>
      <c r="I97" s="151">
        <f t="shared" si="83"/>
        <v>0</v>
      </c>
      <c r="J97" s="99" t="str">
        <f>N40</f>
        <v>Samtals</v>
      </c>
      <c r="K97" s="151">
        <f>SUM(K84:K96)</f>
        <v>350810</v>
      </c>
      <c r="L97" s="43"/>
      <c r="M97" s="43"/>
      <c r="N97" s="43"/>
      <c r="O97" s="43"/>
      <c r="P97" s="43"/>
      <c r="Q97" s="43"/>
      <c r="R97" s="3"/>
      <c r="S97" s="3"/>
      <c r="T97" s="3"/>
      <c r="U97" s="3"/>
      <c r="V97" s="3"/>
      <c r="W97" s="3"/>
      <c r="X97" s="3"/>
      <c r="Y97" s="3"/>
    </row>
    <row r="98" spans="1:25" ht="12" customHeight="1" x14ac:dyDescent="0.2">
      <c r="A98" s="35"/>
      <c r="B98" s="36"/>
      <c r="C98" s="36"/>
      <c r="D98" s="62"/>
      <c r="E98" s="38"/>
      <c r="F98" s="39" t="str">
        <f t="shared" si="0"/>
        <v/>
      </c>
      <c r="G98" s="3"/>
      <c r="H98" s="99" t="str">
        <f t="shared" ref="H98:I98" si="84">L38</f>
        <v>Meðlag</v>
      </c>
      <c r="I98" s="151">
        <f t="shared" si="84"/>
        <v>0</v>
      </c>
      <c r="J98" s="99"/>
      <c r="K98" s="99"/>
      <c r="L98" s="43"/>
      <c r="M98" s="43"/>
      <c r="N98" s="43"/>
      <c r="O98" s="43"/>
      <c r="P98" s="43"/>
      <c r="Q98" s="43"/>
      <c r="R98" s="3"/>
      <c r="S98" s="3"/>
      <c r="T98" s="3"/>
      <c r="U98" s="3"/>
      <c r="V98" s="3"/>
      <c r="W98" s="3"/>
      <c r="X98" s="3"/>
      <c r="Y98" s="3"/>
    </row>
    <row r="99" spans="1:25" ht="12" customHeight="1" x14ac:dyDescent="0.2">
      <c r="A99" s="35"/>
      <c r="B99" s="36"/>
      <c r="C99" s="36"/>
      <c r="D99" s="62"/>
      <c r="E99" s="38"/>
      <c r="F99" s="39" t="str">
        <f t="shared" si="0"/>
        <v/>
      </c>
      <c r="G99" s="3"/>
      <c r="H99" s="99" t="str">
        <f t="shared" ref="H99:I99" si="85">L39</f>
        <v>Óflokkað fastur kostnaður</v>
      </c>
      <c r="I99" s="151">
        <f t="shared" si="85"/>
        <v>2500</v>
      </c>
      <c r="J99" s="99"/>
      <c r="K99" s="99"/>
      <c r="L99" s="43"/>
      <c r="M99" s="43"/>
      <c r="N99" s="43"/>
      <c r="O99" s="43"/>
      <c r="P99" s="43"/>
      <c r="Q99" s="43"/>
      <c r="R99" s="3"/>
      <c r="S99" s="3"/>
      <c r="T99" s="3"/>
      <c r="U99" s="3"/>
      <c r="V99" s="3"/>
      <c r="W99" s="3"/>
      <c r="X99" s="3"/>
      <c r="Y99" s="3"/>
    </row>
    <row r="100" spans="1:25" ht="12" customHeight="1" x14ac:dyDescent="0.2">
      <c r="A100" s="35"/>
      <c r="B100" s="36"/>
      <c r="C100" s="36"/>
      <c r="D100" s="62"/>
      <c r="E100" s="38"/>
      <c r="F100" s="39" t="str">
        <f t="shared" si="0"/>
        <v/>
      </c>
      <c r="G100" s="3"/>
      <c r="H100" s="99" t="str">
        <f t="shared" ref="H100:I100" si="86">L40</f>
        <v>Samtals</v>
      </c>
      <c r="I100" s="151">
        <f t="shared" si="86"/>
        <v>13623</v>
      </c>
      <c r="J100" s="99"/>
      <c r="K100" s="99"/>
      <c r="L100" s="43"/>
      <c r="M100" s="43"/>
      <c r="N100" s="43"/>
      <c r="O100" s="43"/>
      <c r="P100" s="43"/>
      <c r="Q100" s="43"/>
      <c r="R100" s="3"/>
      <c r="S100" s="3"/>
      <c r="T100" s="3"/>
      <c r="U100" s="3"/>
      <c r="V100" s="3"/>
      <c r="W100" s="3"/>
      <c r="X100" s="3"/>
      <c r="Y100" s="3"/>
    </row>
    <row r="101" spans="1:25" ht="12" customHeight="1" x14ac:dyDescent="0.2">
      <c r="A101" s="35"/>
      <c r="B101" s="36"/>
      <c r="C101" s="36"/>
      <c r="D101" s="62"/>
      <c r="E101" s="38"/>
      <c r="F101" s="39" t="str">
        <f t="shared" si="0"/>
        <v/>
      </c>
      <c r="G101" s="3"/>
      <c r="H101" s="99"/>
      <c r="I101" s="151"/>
      <c r="J101" s="99"/>
      <c r="K101" s="99"/>
      <c r="L101" s="43"/>
      <c r="M101" s="43"/>
      <c r="N101" s="43"/>
      <c r="O101" s="43"/>
      <c r="P101" s="43"/>
      <c r="Q101" s="43"/>
      <c r="R101" s="3"/>
      <c r="S101" s="3"/>
      <c r="T101" s="3"/>
      <c r="U101" s="3"/>
      <c r="V101" s="3"/>
      <c r="W101" s="3"/>
      <c r="X101" s="3"/>
      <c r="Y101" s="3"/>
    </row>
    <row r="102" spans="1:25" ht="12" customHeight="1" x14ac:dyDescent="0.2">
      <c r="A102" s="35"/>
      <c r="B102" s="36"/>
      <c r="C102" s="36"/>
      <c r="D102" s="62"/>
      <c r="E102" s="38"/>
      <c r="F102" s="39" t="str">
        <f t="shared" si="0"/>
        <v/>
      </c>
      <c r="G102" s="3"/>
      <c r="H102" s="99" t="str">
        <f t="shared" ref="H102:I102" si="87">L42</f>
        <v>LYF OG HEILSA</v>
      </c>
      <c r="I102" s="151">
        <f t="shared" si="87"/>
        <v>0</v>
      </c>
      <c r="J102" s="99"/>
      <c r="K102" s="99"/>
      <c r="L102" s="43"/>
      <c r="M102" s="43"/>
      <c r="N102" s="43"/>
      <c r="O102" s="43"/>
      <c r="P102" s="43"/>
      <c r="Q102" s="43"/>
      <c r="R102" s="3"/>
      <c r="S102" s="3"/>
      <c r="T102" s="3"/>
      <c r="U102" s="3"/>
      <c r="V102" s="3"/>
      <c r="W102" s="3"/>
      <c r="X102" s="3"/>
      <c r="Y102" s="3"/>
    </row>
    <row r="103" spans="1:25" ht="12" customHeight="1" x14ac:dyDescent="0.2">
      <c r="A103" s="35"/>
      <c r="B103" s="36"/>
      <c r="C103" s="36"/>
      <c r="D103" s="62"/>
      <c r="E103" s="38"/>
      <c r="F103" s="39" t="str">
        <f t="shared" si="0"/>
        <v/>
      </c>
      <c r="G103" s="3"/>
      <c r="H103" s="99" t="str">
        <f t="shared" ref="H103:I103" si="88">L43</f>
        <v>Lækniskostnaður</v>
      </c>
      <c r="I103" s="151">
        <f t="shared" si="88"/>
        <v>0</v>
      </c>
      <c r="J103" s="99"/>
      <c r="K103" s="99"/>
      <c r="L103" s="43"/>
      <c r="M103" s="43"/>
      <c r="N103" s="43"/>
      <c r="O103" s="43"/>
      <c r="P103" s="43"/>
      <c r="Q103" s="43"/>
      <c r="R103" s="3"/>
      <c r="S103" s="3"/>
      <c r="T103" s="3"/>
      <c r="U103" s="3"/>
      <c r="V103" s="3"/>
      <c r="W103" s="3"/>
      <c r="X103" s="3"/>
      <c r="Y103" s="3"/>
    </row>
    <row r="104" spans="1:25" ht="12" customHeight="1" x14ac:dyDescent="0.2">
      <c r="A104" s="35"/>
      <c r="B104" s="36"/>
      <c r="C104" s="36"/>
      <c r="D104" s="62"/>
      <c r="E104" s="38"/>
      <c r="F104" s="39" t="str">
        <f t="shared" si="0"/>
        <v/>
      </c>
      <c r="G104" s="3"/>
      <c r="H104" s="99" t="str">
        <f t="shared" ref="H104:I104" si="89">L44</f>
        <v>Tannlæknakostnaður</v>
      </c>
      <c r="I104" s="151">
        <f t="shared" si="89"/>
        <v>16980</v>
      </c>
      <c r="J104" s="99"/>
      <c r="K104" s="99"/>
      <c r="L104" s="43"/>
      <c r="M104" s="43"/>
      <c r="N104" s="43"/>
      <c r="O104" s="43"/>
      <c r="P104" s="43"/>
      <c r="Q104" s="43"/>
      <c r="R104" s="3"/>
      <c r="S104" s="3"/>
      <c r="T104" s="3"/>
      <c r="U104" s="3"/>
      <c r="V104" s="3"/>
      <c r="W104" s="3"/>
      <c r="X104" s="3"/>
      <c r="Y104" s="3"/>
    </row>
    <row r="105" spans="1:25" ht="12" customHeight="1" x14ac:dyDescent="0.2">
      <c r="A105" s="35"/>
      <c r="B105" s="36"/>
      <c r="C105" s="36"/>
      <c r="D105" s="62"/>
      <c r="E105" s="38"/>
      <c r="F105" s="39" t="str">
        <f t="shared" si="0"/>
        <v/>
      </c>
      <c r="G105" s="3"/>
      <c r="H105" s="99" t="str">
        <f t="shared" ref="H105:I105" si="90">L45</f>
        <v>Sjúkrameðferð</v>
      </c>
      <c r="I105" s="151">
        <f t="shared" si="90"/>
        <v>0</v>
      </c>
      <c r="J105" s="99"/>
      <c r="K105" s="99"/>
      <c r="L105" s="43"/>
      <c r="M105" s="43"/>
      <c r="N105" s="43"/>
      <c r="O105" s="43"/>
      <c r="P105" s="43"/>
      <c r="Q105" s="43"/>
      <c r="R105" s="3"/>
      <c r="S105" s="3"/>
      <c r="T105" s="3"/>
      <c r="U105" s="3"/>
      <c r="V105" s="3"/>
      <c r="W105" s="3"/>
      <c r="X105" s="3"/>
      <c r="Y105" s="3"/>
    </row>
    <row r="106" spans="1:25" ht="12" customHeight="1" x14ac:dyDescent="0.2">
      <c r="A106" s="35"/>
      <c r="B106" s="36"/>
      <c r="C106" s="36"/>
      <c r="D106" s="62"/>
      <c r="E106" s="38"/>
      <c r="F106" s="39" t="str">
        <f t="shared" si="0"/>
        <v/>
      </c>
      <c r="G106" s="3"/>
      <c r="H106" s="99" t="str">
        <f t="shared" ref="H106:I106" si="91">L46</f>
        <v>Lyfjakostnaður</v>
      </c>
      <c r="I106" s="151">
        <f t="shared" si="91"/>
        <v>0</v>
      </c>
      <c r="J106" s="99"/>
      <c r="K106" s="99"/>
      <c r="L106" s="43"/>
      <c r="M106" s="43"/>
      <c r="N106" s="43"/>
      <c r="O106" s="43"/>
      <c r="P106" s="43"/>
      <c r="Q106" s="43"/>
      <c r="R106" s="3"/>
      <c r="S106" s="3"/>
      <c r="T106" s="3"/>
      <c r="U106" s="3"/>
      <c r="V106" s="3"/>
      <c r="W106" s="3"/>
      <c r="X106" s="3"/>
      <c r="Y106" s="3"/>
    </row>
    <row r="107" spans="1:25" ht="12" customHeight="1" x14ac:dyDescent="0.2">
      <c r="A107" s="35"/>
      <c r="B107" s="36"/>
      <c r="C107" s="36"/>
      <c r="D107" s="62"/>
      <c r="E107" s="38"/>
      <c r="F107" s="39" t="str">
        <f t="shared" si="0"/>
        <v/>
      </c>
      <c r="G107" s="3"/>
      <c r="H107" s="99" t="str">
        <f t="shared" ref="H107:I107" si="92">L47</f>
        <v>Líkamsrækt</v>
      </c>
      <c r="I107" s="151">
        <f t="shared" si="92"/>
        <v>0</v>
      </c>
      <c r="J107" s="43"/>
      <c r="K107" s="43"/>
      <c r="L107" s="43"/>
      <c r="M107" s="43"/>
      <c r="N107" s="43"/>
      <c r="O107" s="43"/>
      <c r="P107" s="43"/>
      <c r="Q107" s="43"/>
      <c r="R107" s="3"/>
      <c r="S107" s="3"/>
      <c r="T107" s="3"/>
      <c r="U107" s="3"/>
      <c r="V107" s="3"/>
      <c r="W107" s="3"/>
      <c r="X107" s="3"/>
      <c r="Y107" s="3"/>
    </row>
    <row r="108" spans="1:25" ht="12" customHeight="1" x14ac:dyDescent="0.2">
      <c r="A108" s="35"/>
      <c r="B108" s="36"/>
      <c r="C108" s="36"/>
      <c r="D108" s="62"/>
      <c r="E108" s="38"/>
      <c r="F108" s="39" t="str">
        <f t="shared" si="0"/>
        <v/>
      </c>
      <c r="G108" s="3"/>
      <c r="H108" s="99" t="str">
        <f t="shared" ref="H108:I108" si="93">L48</f>
        <v>Fæðubótarefni</v>
      </c>
      <c r="I108" s="151">
        <f t="shared" si="93"/>
        <v>0</v>
      </c>
      <c r="J108" s="43"/>
      <c r="K108" s="43"/>
      <c r="L108" s="43"/>
      <c r="M108" s="43"/>
      <c r="N108" s="43"/>
      <c r="O108" s="43"/>
      <c r="P108" s="43"/>
      <c r="Q108" s="43"/>
      <c r="R108" s="3"/>
      <c r="S108" s="3"/>
      <c r="T108" s="3"/>
      <c r="U108" s="3"/>
      <c r="V108" s="3"/>
      <c r="W108" s="3"/>
      <c r="X108" s="3"/>
      <c r="Y108" s="3"/>
    </row>
    <row r="109" spans="1:25" ht="12" customHeight="1" x14ac:dyDescent="0.2">
      <c r="A109" s="35"/>
      <c r="B109" s="36"/>
      <c r="C109" s="36"/>
      <c r="D109" s="62"/>
      <c r="E109" s="38"/>
      <c r="F109" s="39" t="str">
        <f t="shared" si="0"/>
        <v/>
      </c>
      <c r="G109" s="3"/>
      <c r="H109" s="99" t="str">
        <f t="shared" ref="H109:I109" si="94">L49</f>
        <v>Hársnyrting</v>
      </c>
      <c r="I109" s="151">
        <f t="shared" si="94"/>
        <v>0</v>
      </c>
      <c r="J109" s="43"/>
      <c r="K109" s="43"/>
      <c r="L109" s="43"/>
      <c r="M109" s="43"/>
      <c r="N109" s="43"/>
      <c r="O109" s="43"/>
      <c r="P109" s="43"/>
      <c r="Q109" s="43"/>
      <c r="R109" s="3"/>
      <c r="S109" s="3"/>
      <c r="T109" s="3"/>
      <c r="U109" s="3"/>
      <c r="V109" s="3"/>
      <c r="W109" s="3"/>
      <c r="X109" s="3"/>
      <c r="Y109" s="3"/>
    </row>
    <row r="110" spans="1:25" ht="12" customHeight="1" x14ac:dyDescent="0.2">
      <c r="A110" s="35"/>
      <c r="B110" s="36"/>
      <c r="C110" s="36"/>
      <c r="D110" s="62"/>
      <c r="E110" s="38"/>
      <c r="F110" s="39" t="str">
        <f t="shared" si="0"/>
        <v/>
      </c>
      <c r="G110" s="3"/>
      <c r="H110" s="99" t="str">
        <f t="shared" ref="H110:I110" si="95">L50</f>
        <v>Aðrar snyrtimeðferðir</v>
      </c>
      <c r="I110" s="151">
        <f t="shared" si="95"/>
        <v>0</v>
      </c>
      <c r="J110" s="99"/>
      <c r="K110" s="99"/>
      <c r="L110" s="43"/>
      <c r="M110" s="43"/>
      <c r="N110" s="43"/>
      <c r="O110" s="43"/>
      <c r="P110" s="43"/>
      <c r="Q110" s="43"/>
      <c r="R110" s="3"/>
      <c r="S110" s="3"/>
      <c r="T110" s="3"/>
      <c r="U110" s="3"/>
      <c r="V110" s="3"/>
      <c r="W110" s="3"/>
      <c r="X110" s="3"/>
      <c r="Y110" s="3"/>
    </row>
    <row r="111" spans="1:25" ht="12" customHeight="1" x14ac:dyDescent="0.2">
      <c r="A111" s="35"/>
      <c r="B111" s="36"/>
      <c r="C111" s="36"/>
      <c r="D111" s="62"/>
      <c r="E111" s="38"/>
      <c r="F111" s="39" t="str">
        <f t="shared" si="0"/>
        <v/>
      </c>
      <c r="G111" s="3"/>
      <c r="H111" s="99" t="str">
        <f t="shared" ref="H111:I111" si="96">L51</f>
        <v>Snyrtivörur</v>
      </c>
      <c r="I111" s="151">
        <f t="shared" si="96"/>
        <v>0</v>
      </c>
      <c r="J111" s="99"/>
      <c r="K111" s="99"/>
      <c r="L111" s="43"/>
      <c r="M111" s="43"/>
      <c r="N111" s="43"/>
      <c r="O111" s="43"/>
      <c r="P111" s="43"/>
      <c r="Q111" s="43"/>
      <c r="R111" s="3"/>
      <c r="S111" s="3"/>
      <c r="T111" s="3"/>
      <c r="U111" s="3"/>
      <c r="V111" s="3"/>
      <c r="W111" s="3"/>
      <c r="X111" s="3"/>
      <c r="Y111" s="3"/>
    </row>
    <row r="112" spans="1:25" ht="12" customHeight="1" x14ac:dyDescent="0.2">
      <c r="A112" s="35"/>
      <c r="B112" s="36"/>
      <c r="C112" s="36"/>
      <c r="D112" s="62"/>
      <c r="E112" s="38"/>
      <c r="F112" s="39" t="str">
        <f t="shared" si="0"/>
        <v/>
      </c>
      <c r="G112" s="3"/>
      <c r="H112" s="99" t="str">
        <f t="shared" ref="H112:I112" si="97">L52</f>
        <v>Óflokkað lyf og heilsa</v>
      </c>
      <c r="I112" s="151">
        <f t="shared" si="97"/>
        <v>0</v>
      </c>
      <c r="J112" s="99"/>
      <c r="K112" s="99"/>
      <c r="L112" s="43"/>
      <c r="M112" s="43"/>
      <c r="N112" s="43"/>
      <c r="O112" s="43"/>
      <c r="P112" s="43"/>
      <c r="Q112" s="43"/>
      <c r="R112" s="3"/>
      <c r="S112" s="3"/>
      <c r="T112" s="3"/>
      <c r="U112" s="3"/>
      <c r="V112" s="3"/>
      <c r="W112" s="3"/>
      <c r="X112" s="3"/>
      <c r="Y112" s="3"/>
    </row>
    <row r="113" spans="1:25" ht="12" customHeight="1" x14ac:dyDescent="0.2">
      <c r="A113" s="35"/>
      <c r="B113" s="36"/>
      <c r="C113" s="36"/>
      <c r="D113" s="62"/>
      <c r="E113" s="38"/>
      <c r="F113" s="39" t="str">
        <f t="shared" si="0"/>
        <v/>
      </c>
      <c r="G113" s="3"/>
      <c r="H113" s="99" t="str">
        <f t="shared" ref="H113:I113" si="98">L53</f>
        <v>Samtals</v>
      </c>
      <c r="I113" s="151">
        <f t="shared" si="98"/>
        <v>16980</v>
      </c>
      <c r="J113" s="99"/>
      <c r="K113" s="99"/>
      <c r="L113" s="43"/>
      <c r="M113" s="43"/>
      <c r="N113" s="43"/>
      <c r="O113" s="43"/>
      <c r="P113" s="43"/>
      <c r="Q113" s="43"/>
      <c r="R113" s="3"/>
      <c r="S113" s="3"/>
      <c r="T113" s="3"/>
      <c r="U113" s="3"/>
      <c r="V113" s="3"/>
      <c r="W113" s="3"/>
      <c r="X113" s="3"/>
      <c r="Y113" s="3"/>
    </row>
    <row r="114" spans="1:25" ht="12" customHeight="1" x14ac:dyDescent="0.2">
      <c r="A114" s="35"/>
      <c r="B114" s="36"/>
      <c r="C114" s="36"/>
      <c r="D114" s="62"/>
      <c r="E114" s="38"/>
      <c r="F114" s="39" t="str">
        <f t="shared" si="0"/>
        <v/>
      </c>
      <c r="G114" s="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3"/>
      <c r="S114" s="3"/>
      <c r="T114" s="3"/>
      <c r="U114" s="3"/>
      <c r="V114" s="3"/>
      <c r="W114" s="3"/>
      <c r="X114" s="3"/>
      <c r="Y114" s="3"/>
    </row>
    <row r="115" spans="1:25" ht="12" customHeight="1" x14ac:dyDescent="0.2">
      <c r="A115" s="35"/>
      <c r="B115" s="36"/>
      <c r="C115" s="36"/>
      <c r="D115" s="62"/>
      <c r="E115" s="38"/>
      <c r="F115" s="39" t="str">
        <f t="shared" si="0"/>
        <v/>
      </c>
      <c r="G115" s="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3"/>
      <c r="S115" s="3"/>
      <c r="T115" s="3"/>
      <c r="U115" s="3"/>
      <c r="V115" s="3"/>
      <c r="W115" s="3"/>
      <c r="X115" s="3"/>
      <c r="Y115" s="3"/>
    </row>
    <row r="116" spans="1:25" ht="12" customHeight="1" x14ac:dyDescent="0.2">
      <c r="A116" s="35"/>
      <c r="B116" s="36"/>
      <c r="C116" s="36"/>
      <c r="D116" s="62"/>
      <c r="E116" s="38"/>
      <c r="F116" s="39" t="str">
        <f t="shared" si="0"/>
        <v/>
      </c>
      <c r="G116" s="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3"/>
      <c r="S116" s="3"/>
      <c r="T116" s="3"/>
      <c r="U116" s="3"/>
      <c r="V116" s="3"/>
      <c r="W116" s="3"/>
      <c r="X116" s="3"/>
      <c r="Y116" s="3"/>
    </row>
    <row r="117" spans="1:25" ht="12" customHeight="1" x14ac:dyDescent="0.2">
      <c r="A117" s="35"/>
      <c r="B117" s="36"/>
      <c r="C117" s="36"/>
      <c r="D117" s="62"/>
      <c r="E117" s="38"/>
      <c r="F117" s="39" t="str">
        <f t="shared" si="0"/>
        <v/>
      </c>
      <c r="G117" s="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3"/>
      <c r="S117" s="3"/>
      <c r="T117" s="3"/>
      <c r="U117" s="3"/>
      <c r="V117" s="3"/>
      <c r="W117" s="3"/>
      <c r="X117" s="3"/>
      <c r="Y117" s="3"/>
    </row>
    <row r="118" spans="1:25" ht="12" customHeight="1" x14ac:dyDescent="0.2">
      <c r="A118" s="35"/>
      <c r="B118" s="36"/>
      <c r="C118" s="36"/>
      <c r="D118" s="62"/>
      <c r="E118" s="38"/>
      <c r="F118" s="39" t="str">
        <f t="shared" si="0"/>
        <v/>
      </c>
      <c r="G118" s="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3"/>
      <c r="S118" s="3"/>
      <c r="T118" s="3"/>
      <c r="U118" s="3"/>
      <c r="V118" s="3"/>
      <c r="W118" s="3"/>
      <c r="X118" s="3"/>
      <c r="Y118" s="3"/>
    </row>
    <row r="119" spans="1:25" ht="12" customHeight="1" x14ac:dyDescent="0.2">
      <c r="A119" s="35"/>
      <c r="B119" s="36"/>
      <c r="C119" s="36"/>
      <c r="D119" s="62"/>
      <c r="E119" s="38"/>
      <c r="F119" s="39" t="str">
        <f t="shared" si="0"/>
        <v/>
      </c>
      <c r="G119" s="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3"/>
      <c r="S119" s="3"/>
      <c r="T119" s="3"/>
      <c r="U119" s="3"/>
      <c r="V119" s="3"/>
      <c r="W119" s="3"/>
      <c r="X119" s="3"/>
      <c r="Y119" s="3"/>
    </row>
    <row r="120" spans="1:25" ht="12" customHeight="1" x14ac:dyDescent="0.2">
      <c r="A120" s="35"/>
      <c r="B120" s="36"/>
      <c r="C120" s="36"/>
      <c r="D120" s="62"/>
      <c r="E120" s="38"/>
      <c r="F120" s="39" t="str">
        <f t="shared" si="0"/>
        <v/>
      </c>
      <c r="G120" s="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3"/>
      <c r="S120" s="3"/>
      <c r="T120" s="3"/>
      <c r="U120" s="3"/>
      <c r="V120" s="3"/>
      <c r="W120" s="3"/>
      <c r="X120" s="3"/>
      <c r="Y120" s="3"/>
    </row>
    <row r="121" spans="1:25" ht="12" customHeight="1" x14ac:dyDescent="0.2">
      <c r="A121" s="35"/>
      <c r="B121" s="36"/>
      <c r="C121" s="36"/>
      <c r="D121" s="62"/>
      <c r="E121" s="38"/>
      <c r="F121" s="39" t="str">
        <f t="shared" si="0"/>
        <v/>
      </c>
      <c r="G121" s="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3"/>
      <c r="S121" s="3"/>
      <c r="T121" s="3"/>
      <c r="U121" s="3"/>
      <c r="V121" s="3"/>
      <c r="W121" s="3"/>
      <c r="X121" s="3"/>
      <c r="Y121" s="3"/>
    </row>
    <row r="122" spans="1:25" ht="12" customHeight="1" x14ac:dyDescent="0.2">
      <c r="A122" s="35"/>
      <c r="B122" s="36"/>
      <c r="C122" s="36"/>
      <c r="D122" s="62"/>
      <c r="E122" s="38"/>
      <c r="F122" s="39" t="str">
        <f t="shared" si="0"/>
        <v/>
      </c>
      <c r="G122" s="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3"/>
      <c r="S122" s="3"/>
      <c r="T122" s="3"/>
      <c r="U122" s="3"/>
      <c r="V122" s="3"/>
      <c r="W122" s="3"/>
      <c r="X122" s="3"/>
      <c r="Y122" s="3"/>
    </row>
    <row r="123" spans="1:25" ht="12" customHeight="1" x14ac:dyDescent="0.2">
      <c r="A123" s="35"/>
      <c r="B123" s="36"/>
      <c r="C123" s="36"/>
      <c r="D123" s="62"/>
      <c r="E123" s="38"/>
      <c r="F123" s="39" t="str">
        <f t="shared" si="0"/>
        <v/>
      </c>
      <c r="G123" s="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3"/>
      <c r="S123" s="3"/>
      <c r="T123" s="3"/>
      <c r="U123" s="3"/>
      <c r="V123" s="3"/>
      <c r="W123" s="3"/>
      <c r="X123" s="3"/>
      <c r="Y123" s="3"/>
    </row>
    <row r="124" spans="1:25" ht="12" customHeight="1" x14ac:dyDescent="0.2">
      <c r="A124" s="35"/>
      <c r="B124" s="36"/>
      <c r="C124" s="36"/>
      <c r="D124" s="62"/>
      <c r="E124" s="38"/>
      <c r="F124" s="39" t="str">
        <f t="shared" si="0"/>
        <v/>
      </c>
      <c r="G124" s="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3"/>
      <c r="S124" s="3"/>
      <c r="T124" s="3"/>
      <c r="U124" s="3"/>
      <c r="V124" s="3"/>
      <c r="W124" s="3"/>
      <c r="X124" s="3"/>
      <c r="Y124" s="3"/>
    </row>
    <row r="125" spans="1:25" ht="12" customHeight="1" x14ac:dyDescent="0.2">
      <c r="A125" s="35"/>
      <c r="B125" s="36"/>
      <c r="C125" s="36"/>
      <c r="D125" s="62"/>
      <c r="E125" s="38"/>
      <c r="F125" s="39" t="str">
        <f t="shared" si="0"/>
        <v/>
      </c>
      <c r="G125" s="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3"/>
      <c r="S125" s="3"/>
      <c r="T125" s="3"/>
      <c r="U125" s="3"/>
      <c r="V125" s="3"/>
      <c r="W125" s="3"/>
      <c r="X125" s="3"/>
      <c r="Y125" s="3"/>
    </row>
    <row r="126" spans="1:25" ht="12" customHeight="1" x14ac:dyDescent="0.2">
      <c r="A126" s="35"/>
      <c r="B126" s="36"/>
      <c r="C126" s="36"/>
      <c r="D126" s="62"/>
      <c r="E126" s="38"/>
      <c r="F126" s="39" t="str">
        <f t="shared" si="0"/>
        <v/>
      </c>
      <c r="G126" s="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3"/>
      <c r="S126" s="3"/>
      <c r="T126" s="3"/>
      <c r="U126" s="3"/>
      <c r="V126" s="3"/>
      <c r="W126" s="3"/>
      <c r="X126" s="3"/>
      <c r="Y126" s="3"/>
    </row>
    <row r="127" spans="1:25" ht="12" customHeight="1" x14ac:dyDescent="0.2">
      <c r="A127" s="35"/>
      <c r="B127" s="36"/>
      <c r="C127" s="36"/>
      <c r="D127" s="62"/>
      <c r="E127" s="38"/>
      <c r="F127" s="39" t="str">
        <f t="shared" si="0"/>
        <v/>
      </c>
      <c r="G127" s="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3"/>
      <c r="S127" s="3"/>
      <c r="T127" s="3"/>
      <c r="U127" s="3"/>
      <c r="V127" s="3"/>
      <c r="W127" s="3"/>
      <c r="X127" s="3"/>
      <c r="Y127" s="3"/>
    </row>
    <row r="128" spans="1:25" ht="12" customHeight="1" x14ac:dyDescent="0.2">
      <c r="A128" s="35"/>
      <c r="B128" s="36"/>
      <c r="C128" s="36"/>
      <c r="D128" s="62"/>
      <c r="E128" s="38"/>
      <c r="F128" s="39" t="str">
        <f t="shared" si="0"/>
        <v/>
      </c>
      <c r="G128" s="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3"/>
      <c r="S128" s="3"/>
      <c r="T128" s="3"/>
      <c r="U128" s="3"/>
      <c r="V128" s="3"/>
      <c r="W128" s="3"/>
      <c r="X128" s="3"/>
      <c r="Y128" s="3"/>
    </row>
    <row r="129" spans="1:25" ht="12" customHeight="1" x14ac:dyDescent="0.2">
      <c r="A129" s="35"/>
      <c r="B129" s="36"/>
      <c r="C129" s="36"/>
      <c r="D129" s="62"/>
      <c r="E129" s="38"/>
      <c r="F129" s="39" t="str">
        <f t="shared" si="0"/>
        <v/>
      </c>
      <c r="G129" s="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3"/>
      <c r="S129" s="3"/>
      <c r="T129" s="3"/>
      <c r="U129" s="3"/>
      <c r="V129" s="3"/>
      <c r="W129" s="3"/>
      <c r="X129" s="3"/>
      <c r="Y129" s="3"/>
    </row>
    <row r="130" spans="1:25" ht="12" customHeight="1" x14ac:dyDescent="0.2">
      <c r="A130" s="35"/>
      <c r="B130" s="36"/>
      <c r="C130" s="36"/>
      <c r="D130" s="62"/>
      <c r="E130" s="38"/>
      <c r="F130" s="39" t="str">
        <f t="shared" si="0"/>
        <v/>
      </c>
      <c r="G130" s="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3"/>
      <c r="S130" s="3"/>
      <c r="T130" s="3"/>
      <c r="U130" s="3"/>
      <c r="V130" s="3"/>
      <c r="W130" s="3"/>
      <c r="X130" s="3"/>
      <c r="Y130" s="3"/>
    </row>
    <row r="131" spans="1:25" ht="12" customHeight="1" x14ac:dyDescent="0.2">
      <c r="A131" s="35"/>
      <c r="B131" s="36"/>
      <c r="C131" s="36"/>
      <c r="D131" s="62"/>
      <c r="E131" s="38"/>
      <c r="F131" s="39" t="str">
        <f t="shared" si="0"/>
        <v/>
      </c>
      <c r="G131" s="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3"/>
      <c r="S131" s="3"/>
      <c r="T131" s="3"/>
      <c r="U131" s="3"/>
      <c r="V131" s="3"/>
      <c r="W131" s="3"/>
      <c r="X131" s="3"/>
      <c r="Y131" s="3"/>
    </row>
    <row r="132" spans="1:25" ht="12" customHeight="1" x14ac:dyDescent="0.2">
      <c r="A132" s="35"/>
      <c r="B132" s="36"/>
      <c r="C132" s="36"/>
      <c r="D132" s="62"/>
      <c r="E132" s="38"/>
      <c r="F132" s="39" t="str">
        <f t="shared" si="0"/>
        <v/>
      </c>
      <c r="G132" s="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3"/>
      <c r="S132" s="3"/>
      <c r="T132" s="3"/>
      <c r="U132" s="3"/>
      <c r="V132" s="3"/>
      <c r="W132" s="3"/>
      <c r="X132" s="3"/>
      <c r="Y132" s="3"/>
    </row>
    <row r="133" spans="1:25" ht="12" customHeight="1" x14ac:dyDescent="0.2">
      <c r="A133" s="35"/>
      <c r="B133" s="36"/>
      <c r="C133" s="36"/>
      <c r="D133" s="62"/>
      <c r="E133" s="38"/>
      <c r="F133" s="39" t="str">
        <f t="shared" si="0"/>
        <v/>
      </c>
      <c r="G133" s="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3"/>
      <c r="S133" s="3"/>
      <c r="T133" s="3"/>
      <c r="U133" s="3"/>
      <c r="V133" s="3"/>
      <c r="W133" s="3"/>
      <c r="X133" s="3"/>
      <c r="Y133" s="3"/>
    </row>
    <row r="134" spans="1:25" ht="12" customHeight="1" x14ac:dyDescent="0.2">
      <c r="A134" s="35"/>
      <c r="B134" s="36"/>
      <c r="C134" s="36"/>
      <c r="D134" s="62"/>
      <c r="E134" s="38"/>
      <c r="F134" s="39" t="str">
        <f t="shared" si="0"/>
        <v/>
      </c>
      <c r="G134" s="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3"/>
      <c r="S134" s="3"/>
      <c r="T134" s="3"/>
      <c r="U134" s="3"/>
      <c r="V134" s="3"/>
      <c r="W134" s="3"/>
      <c r="X134" s="3"/>
      <c r="Y134" s="3"/>
    </row>
    <row r="135" spans="1:25" ht="12" customHeight="1" x14ac:dyDescent="0.2">
      <c r="A135" s="35"/>
      <c r="B135" s="36"/>
      <c r="C135" s="36"/>
      <c r="D135" s="62"/>
      <c r="E135" s="38"/>
      <c r="F135" s="39" t="str">
        <f t="shared" si="0"/>
        <v/>
      </c>
      <c r="G135" s="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3"/>
      <c r="S135" s="3"/>
      <c r="T135" s="3"/>
      <c r="U135" s="3"/>
      <c r="V135" s="3"/>
      <c r="W135" s="3"/>
      <c r="X135" s="3"/>
      <c r="Y135" s="3"/>
    </row>
    <row r="136" spans="1:25" ht="12" customHeight="1" x14ac:dyDescent="0.2">
      <c r="A136" s="35"/>
      <c r="B136" s="36"/>
      <c r="C136" s="36"/>
      <c r="D136" s="62"/>
      <c r="E136" s="38"/>
      <c r="F136" s="39" t="str">
        <f t="shared" si="0"/>
        <v/>
      </c>
      <c r="G136" s="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3"/>
      <c r="S136" s="3"/>
      <c r="T136" s="3"/>
      <c r="U136" s="3"/>
      <c r="V136" s="3"/>
      <c r="W136" s="3"/>
      <c r="X136" s="3"/>
      <c r="Y136" s="3"/>
    </row>
    <row r="137" spans="1:25" ht="12" customHeight="1" x14ac:dyDescent="0.2">
      <c r="A137" s="35"/>
      <c r="B137" s="36"/>
      <c r="C137" s="36"/>
      <c r="D137" s="62"/>
      <c r="E137" s="38"/>
      <c r="F137" s="39" t="str">
        <f t="shared" si="0"/>
        <v/>
      </c>
      <c r="G137" s="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3"/>
      <c r="S137" s="3"/>
      <c r="T137" s="3"/>
      <c r="U137" s="3"/>
      <c r="V137" s="3"/>
      <c r="W137" s="3"/>
      <c r="X137" s="3"/>
      <c r="Y137" s="3"/>
    </row>
    <row r="138" spans="1:25" ht="12" customHeight="1" x14ac:dyDescent="0.2">
      <c r="A138" s="35"/>
      <c r="B138" s="36"/>
      <c r="C138" s="36"/>
      <c r="D138" s="62"/>
      <c r="E138" s="38"/>
      <c r="F138" s="39" t="str">
        <f t="shared" si="0"/>
        <v/>
      </c>
      <c r="G138" s="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3"/>
      <c r="S138" s="3"/>
      <c r="T138" s="3"/>
      <c r="U138" s="3"/>
      <c r="V138" s="3"/>
      <c r="W138" s="3"/>
      <c r="X138" s="3"/>
      <c r="Y138" s="3"/>
    </row>
    <row r="139" spans="1:25" ht="12" customHeight="1" x14ac:dyDescent="0.2">
      <c r="A139" s="35"/>
      <c r="B139" s="36"/>
      <c r="C139" s="36"/>
      <c r="D139" s="62"/>
      <c r="E139" s="38"/>
      <c r="F139" s="39" t="str">
        <f t="shared" si="0"/>
        <v/>
      </c>
      <c r="G139" s="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3"/>
      <c r="S139" s="3"/>
      <c r="T139" s="3"/>
      <c r="U139" s="3"/>
      <c r="V139" s="3"/>
      <c r="W139" s="3"/>
      <c r="X139" s="3"/>
      <c r="Y139" s="3"/>
    </row>
    <row r="140" spans="1:25" ht="12" customHeight="1" x14ac:dyDescent="0.2">
      <c r="A140" s="35"/>
      <c r="B140" s="36"/>
      <c r="C140" s="36"/>
      <c r="D140" s="62"/>
      <c r="E140" s="38"/>
      <c r="F140" s="39" t="str">
        <f t="shared" si="0"/>
        <v/>
      </c>
      <c r="G140" s="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3"/>
      <c r="S140" s="3"/>
      <c r="T140" s="3"/>
      <c r="U140" s="3"/>
      <c r="V140" s="3"/>
      <c r="W140" s="3"/>
      <c r="X140" s="3"/>
      <c r="Y140" s="3"/>
    </row>
    <row r="141" spans="1:25" ht="12" customHeight="1" x14ac:dyDescent="0.2">
      <c r="A141" s="35"/>
      <c r="B141" s="36"/>
      <c r="C141" s="36"/>
      <c r="D141" s="62"/>
      <c r="E141" s="38"/>
      <c r="F141" s="39" t="str">
        <f t="shared" si="0"/>
        <v/>
      </c>
      <c r="G141" s="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3"/>
      <c r="S141" s="3"/>
      <c r="T141" s="3"/>
      <c r="U141" s="3"/>
      <c r="V141" s="3"/>
      <c r="W141" s="3"/>
      <c r="X141" s="3"/>
      <c r="Y141" s="3"/>
    </row>
    <row r="142" spans="1:25" ht="12" customHeight="1" x14ac:dyDescent="0.2">
      <c r="A142" s="35"/>
      <c r="B142" s="36"/>
      <c r="C142" s="36"/>
      <c r="D142" s="62"/>
      <c r="E142" s="38"/>
      <c r="F142" s="39" t="str">
        <f t="shared" si="0"/>
        <v/>
      </c>
      <c r="G142" s="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3"/>
      <c r="S142" s="3"/>
      <c r="T142" s="3"/>
      <c r="U142" s="3"/>
      <c r="V142" s="3"/>
      <c r="W142" s="3"/>
      <c r="X142" s="3"/>
      <c r="Y142" s="3"/>
    </row>
    <row r="143" spans="1:25" ht="12" customHeight="1" x14ac:dyDescent="0.2">
      <c r="A143" s="35"/>
      <c r="B143" s="36"/>
      <c r="C143" s="36"/>
      <c r="D143" s="62"/>
      <c r="E143" s="38"/>
      <c r="F143" s="39" t="str">
        <f t="shared" si="0"/>
        <v/>
      </c>
      <c r="G143" s="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3"/>
      <c r="S143" s="3"/>
      <c r="T143" s="3"/>
      <c r="U143" s="3"/>
      <c r="V143" s="3"/>
      <c r="W143" s="3"/>
      <c r="X143" s="3"/>
      <c r="Y143" s="3"/>
    </row>
    <row r="144" spans="1:25" ht="12" customHeight="1" x14ac:dyDescent="0.2">
      <c r="A144" s="35"/>
      <c r="B144" s="36"/>
      <c r="C144" s="36"/>
      <c r="D144" s="62"/>
      <c r="E144" s="38"/>
      <c r="F144" s="39" t="str">
        <f t="shared" si="0"/>
        <v/>
      </c>
      <c r="G144" s="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3"/>
      <c r="S144" s="3"/>
      <c r="T144" s="3"/>
      <c r="U144" s="3"/>
      <c r="V144" s="3"/>
      <c r="W144" s="3"/>
      <c r="X144" s="3"/>
      <c r="Y144" s="3"/>
    </row>
    <row r="145" spans="1:25" ht="12" customHeight="1" x14ac:dyDescent="0.2">
      <c r="A145" s="35"/>
      <c r="B145" s="36"/>
      <c r="C145" s="36"/>
      <c r="D145" s="62"/>
      <c r="E145" s="38"/>
      <c r="F145" s="39" t="str">
        <f t="shared" si="0"/>
        <v/>
      </c>
      <c r="G145" s="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3"/>
      <c r="S145" s="3"/>
      <c r="T145" s="3"/>
      <c r="U145" s="3"/>
      <c r="V145" s="3"/>
      <c r="W145" s="3"/>
      <c r="X145" s="3"/>
      <c r="Y145" s="3"/>
    </row>
    <row r="146" spans="1:25" ht="12" customHeight="1" x14ac:dyDescent="0.2">
      <c r="A146" s="35"/>
      <c r="B146" s="36"/>
      <c r="C146" s="36"/>
      <c r="D146" s="62"/>
      <c r="E146" s="38"/>
      <c r="F146" s="39" t="str">
        <f t="shared" si="0"/>
        <v/>
      </c>
      <c r="G146" s="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3"/>
      <c r="S146" s="3"/>
      <c r="T146" s="3"/>
      <c r="U146" s="3"/>
      <c r="V146" s="3"/>
      <c r="W146" s="3"/>
      <c r="X146" s="3"/>
      <c r="Y146" s="3"/>
    </row>
    <row r="147" spans="1:25" ht="12" customHeight="1" x14ac:dyDescent="0.2">
      <c r="A147" s="35"/>
      <c r="B147" s="36"/>
      <c r="C147" s="36"/>
      <c r="D147" s="62"/>
      <c r="E147" s="38"/>
      <c r="F147" s="39" t="str">
        <f t="shared" si="0"/>
        <v/>
      </c>
      <c r="G147" s="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3"/>
      <c r="S147" s="3"/>
      <c r="T147" s="3"/>
      <c r="U147" s="3"/>
      <c r="V147" s="3"/>
      <c r="W147" s="3"/>
      <c r="X147" s="3"/>
      <c r="Y147" s="3"/>
    </row>
    <row r="148" spans="1:25" ht="12" customHeight="1" x14ac:dyDescent="0.2">
      <c r="A148" s="35"/>
      <c r="B148" s="36"/>
      <c r="C148" s="36"/>
      <c r="D148" s="62"/>
      <c r="E148" s="38"/>
      <c r="F148" s="39" t="str">
        <f t="shared" si="0"/>
        <v/>
      </c>
      <c r="G148" s="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3"/>
      <c r="S148" s="3"/>
      <c r="T148" s="3"/>
      <c r="U148" s="3"/>
      <c r="V148" s="3"/>
      <c r="W148" s="3"/>
      <c r="X148" s="3"/>
      <c r="Y148" s="3"/>
    </row>
    <row r="149" spans="1:25" ht="12" customHeight="1" x14ac:dyDescent="0.2">
      <c r="A149" s="35"/>
      <c r="B149" s="36"/>
      <c r="C149" s="36"/>
      <c r="D149" s="62"/>
      <c r="E149" s="38"/>
      <c r="F149" s="39" t="str">
        <f t="shared" si="0"/>
        <v/>
      </c>
      <c r="G149" s="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3"/>
      <c r="S149" s="3"/>
      <c r="T149" s="3"/>
      <c r="U149" s="3"/>
      <c r="V149" s="3"/>
      <c r="W149" s="3"/>
      <c r="X149" s="3"/>
      <c r="Y149" s="3"/>
    </row>
    <row r="150" spans="1:25" ht="12" customHeight="1" x14ac:dyDescent="0.2">
      <c r="A150" s="35"/>
      <c r="B150" s="36"/>
      <c r="C150" s="36"/>
      <c r="D150" s="62"/>
      <c r="E150" s="38"/>
      <c r="F150" s="39" t="str">
        <f t="shared" si="0"/>
        <v/>
      </c>
      <c r="G150" s="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3"/>
      <c r="S150" s="3"/>
      <c r="T150" s="3"/>
      <c r="U150" s="3"/>
      <c r="V150" s="3"/>
      <c r="W150" s="3"/>
      <c r="X150" s="3"/>
      <c r="Y150" s="3"/>
    </row>
    <row r="151" spans="1:25" ht="12" customHeight="1" x14ac:dyDescent="0.2">
      <c r="A151" s="35"/>
      <c r="B151" s="36"/>
      <c r="C151" s="36"/>
      <c r="D151" s="62"/>
      <c r="E151" s="38"/>
      <c r="F151" s="39" t="str">
        <f t="shared" si="0"/>
        <v/>
      </c>
      <c r="G151" s="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3"/>
      <c r="S151" s="3"/>
      <c r="T151" s="3"/>
      <c r="U151" s="3"/>
      <c r="V151" s="3"/>
      <c r="W151" s="3"/>
      <c r="X151" s="3"/>
      <c r="Y151" s="3"/>
    </row>
    <row r="152" spans="1:25" ht="12" customHeight="1" x14ac:dyDescent="0.2">
      <c r="A152" s="35"/>
      <c r="B152" s="36"/>
      <c r="C152" s="36"/>
      <c r="D152" s="62"/>
      <c r="E152" s="38"/>
      <c r="F152" s="39" t="str">
        <f t="shared" si="0"/>
        <v/>
      </c>
      <c r="G152" s="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3"/>
      <c r="S152" s="3"/>
      <c r="T152" s="3"/>
      <c r="U152" s="3"/>
      <c r="V152" s="3"/>
      <c r="W152" s="3"/>
      <c r="X152" s="3"/>
      <c r="Y152" s="3"/>
    </row>
    <row r="153" spans="1:25" ht="12" customHeight="1" x14ac:dyDescent="0.2">
      <c r="A153" s="35"/>
      <c r="B153" s="36"/>
      <c r="C153" s="36"/>
      <c r="D153" s="62"/>
      <c r="E153" s="38"/>
      <c r="F153" s="39" t="str">
        <f t="shared" si="0"/>
        <v/>
      </c>
      <c r="G153" s="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3"/>
      <c r="S153" s="3"/>
      <c r="T153" s="3"/>
      <c r="U153" s="3"/>
      <c r="V153" s="3"/>
      <c r="W153" s="3"/>
      <c r="X153" s="3"/>
      <c r="Y153" s="3"/>
    </row>
    <row r="154" spans="1:25" ht="12" customHeight="1" x14ac:dyDescent="0.2">
      <c r="A154" s="35"/>
      <c r="B154" s="36"/>
      <c r="C154" s="36"/>
      <c r="D154" s="62"/>
      <c r="E154" s="38"/>
      <c r="F154" s="39" t="str">
        <f t="shared" si="0"/>
        <v/>
      </c>
      <c r="G154" s="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3"/>
      <c r="S154" s="3"/>
      <c r="T154" s="3"/>
      <c r="U154" s="3"/>
      <c r="V154" s="3"/>
      <c r="W154" s="3"/>
      <c r="X154" s="3"/>
      <c r="Y154" s="3"/>
    </row>
    <row r="155" spans="1:25" ht="12" customHeight="1" x14ac:dyDescent="0.2">
      <c r="A155" s="35"/>
      <c r="B155" s="36"/>
      <c r="C155" s="36"/>
      <c r="D155" s="62"/>
      <c r="E155" s="38"/>
      <c r="F155" s="39" t="str">
        <f t="shared" si="0"/>
        <v/>
      </c>
      <c r="G155" s="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3"/>
      <c r="S155" s="3"/>
      <c r="T155" s="3"/>
      <c r="U155" s="3"/>
      <c r="V155" s="3"/>
      <c r="W155" s="3"/>
      <c r="X155" s="3"/>
      <c r="Y155" s="3"/>
    </row>
    <row r="156" spans="1:25" ht="12" customHeight="1" x14ac:dyDescent="0.2">
      <c r="A156" s="35"/>
      <c r="B156" s="36"/>
      <c r="C156" s="36"/>
      <c r="D156" s="62"/>
      <c r="E156" s="38"/>
      <c r="F156" s="39" t="str">
        <f t="shared" si="0"/>
        <v/>
      </c>
      <c r="G156" s="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3"/>
      <c r="S156" s="3"/>
      <c r="T156" s="3"/>
      <c r="U156" s="3"/>
      <c r="V156" s="3"/>
      <c r="W156" s="3"/>
      <c r="X156" s="3"/>
      <c r="Y156" s="3"/>
    </row>
    <row r="157" spans="1:25" ht="12" customHeight="1" x14ac:dyDescent="0.2">
      <c r="A157" s="35"/>
      <c r="B157" s="36"/>
      <c r="C157" s="36"/>
      <c r="D157" s="62"/>
      <c r="E157" s="38"/>
      <c r="F157" s="39" t="str">
        <f t="shared" si="0"/>
        <v/>
      </c>
      <c r="G157" s="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3"/>
      <c r="S157" s="3"/>
      <c r="T157" s="3"/>
      <c r="U157" s="3"/>
      <c r="V157" s="3"/>
      <c r="W157" s="3"/>
      <c r="X157" s="3"/>
      <c r="Y157" s="3"/>
    </row>
    <row r="158" spans="1:25" ht="12" customHeight="1" x14ac:dyDescent="0.2">
      <c r="A158" s="35"/>
      <c r="B158" s="36"/>
      <c r="C158" s="36"/>
      <c r="D158" s="62"/>
      <c r="E158" s="38"/>
      <c r="F158" s="39" t="str">
        <f t="shared" si="0"/>
        <v/>
      </c>
      <c r="G158" s="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3"/>
      <c r="S158" s="3"/>
      <c r="T158" s="3"/>
      <c r="U158" s="3"/>
      <c r="V158" s="3"/>
      <c r="W158" s="3"/>
      <c r="X158" s="3"/>
      <c r="Y158" s="3"/>
    </row>
    <row r="159" spans="1:25" ht="12" customHeight="1" x14ac:dyDescent="0.2">
      <c r="A159" s="35"/>
      <c r="B159" s="36"/>
      <c r="C159" s="36"/>
      <c r="D159" s="62"/>
      <c r="E159" s="38"/>
      <c r="F159" s="39" t="str">
        <f t="shared" si="0"/>
        <v/>
      </c>
      <c r="G159" s="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3"/>
      <c r="S159" s="3"/>
      <c r="T159" s="3"/>
      <c r="U159" s="3"/>
      <c r="V159" s="3"/>
      <c r="W159" s="3"/>
      <c r="X159" s="3"/>
      <c r="Y159" s="3"/>
    </row>
    <row r="160" spans="1:25" ht="12" customHeight="1" x14ac:dyDescent="0.2">
      <c r="A160" s="35"/>
      <c r="B160" s="36"/>
      <c r="C160" s="36"/>
      <c r="D160" s="62"/>
      <c r="E160" s="38"/>
      <c r="F160" s="39" t="str">
        <f t="shared" si="0"/>
        <v/>
      </c>
      <c r="G160" s="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3"/>
      <c r="S160" s="3"/>
      <c r="T160" s="3"/>
      <c r="U160" s="3"/>
      <c r="V160" s="3"/>
      <c r="W160" s="3"/>
      <c r="X160" s="3"/>
      <c r="Y160" s="3"/>
    </row>
    <row r="161" spans="1:25" ht="12" customHeight="1" x14ac:dyDescent="0.2">
      <c r="A161" s="35"/>
      <c r="B161" s="36"/>
      <c r="C161" s="36"/>
      <c r="D161" s="62"/>
      <c r="E161" s="38"/>
      <c r="F161" s="39" t="str">
        <f t="shared" si="0"/>
        <v/>
      </c>
      <c r="G161" s="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3"/>
      <c r="S161" s="3"/>
      <c r="T161" s="3"/>
      <c r="U161" s="3"/>
      <c r="V161" s="3"/>
      <c r="W161" s="3"/>
      <c r="X161" s="3"/>
      <c r="Y161" s="3"/>
    </row>
    <row r="162" spans="1:25" ht="12" customHeight="1" x14ac:dyDescent="0.2">
      <c r="A162" s="35"/>
      <c r="B162" s="36"/>
      <c r="C162" s="36"/>
      <c r="D162" s="62"/>
      <c r="E162" s="38"/>
      <c r="F162" s="39" t="str">
        <f t="shared" si="0"/>
        <v/>
      </c>
      <c r="G162" s="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3"/>
      <c r="S162" s="3"/>
      <c r="T162" s="3"/>
      <c r="U162" s="3"/>
      <c r="V162" s="3"/>
      <c r="W162" s="3"/>
      <c r="X162" s="3"/>
      <c r="Y162" s="3"/>
    </row>
    <row r="163" spans="1:25" ht="12" customHeight="1" x14ac:dyDescent="0.2">
      <c r="A163" s="35"/>
      <c r="B163" s="36"/>
      <c r="C163" s="36"/>
      <c r="D163" s="62"/>
      <c r="E163" s="38"/>
      <c r="F163" s="39" t="str">
        <f t="shared" si="0"/>
        <v/>
      </c>
      <c r="G163" s="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3"/>
      <c r="S163" s="3"/>
      <c r="T163" s="3"/>
      <c r="U163" s="3"/>
      <c r="V163" s="3"/>
      <c r="W163" s="3"/>
      <c r="X163" s="3"/>
      <c r="Y163" s="3"/>
    </row>
    <row r="164" spans="1:25" ht="12" customHeight="1" x14ac:dyDescent="0.2">
      <c r="A164" s="35"/>
      <c r="B164" s="36"/>
      <c r="C164" s="36"/>
      <c r="D164" s="62"/>
      <c r="E164" s="38"/>
      <c r="F164" s="39" t="str">
        <f t="shared" si="0"/>
        <v/>
      </c>
      <c r="G164" s="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3"/>
      <c r="S164" s="3"/>
      <c r="T164" s="3"/>
      <c r="U164" s="3"/>
      <c r="V164" s="3"/>
      <c r="W164" s="3"/>
      <c r="X164" s="3"/>
      <c r="Y164" s="3"/>
    </row>
    <row r="165" spans="1:25" ht="12" customHeight="1" x14ac:dyDescent="0.2">
      <c r="A165" s="35"/>
      <c r="B165" s="36"/>
      <c r="C165" s="36"/>
      <c r="D165" s="62"/>
      <c r="E165" s="38"/>
      <c r="F165" s="39" t="str">
        <f t="shared" si="0"/>
        <v/>
      </c>
      <c r="G165" s="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3"/>
      <c r="S165" s="3"/>
      <c r="T165" s="3"/>
      <c r="U165" s="3"/>
      <c r="V165" s="3"/>
      <c r="W165" s="3"/>
      <c r="X165" s="3"/>
      <c r="Y165" s="3"/>
    </row>
    <row r="166" spans="1:25" ht="12" customHeight="1" x14ac:dyDescent="0.2">
      <c r="A166" s="35"/>
      <c r="B166" s="36"/>
      <c r="C166" s="36"/>
      <c r="D166" s="62"/>
      <c r="E166" s="38"/>
      <c r="F166" s="39" t="str">
        <f t="shared" si="0"/>
        <v/>
      </c>
      <c r="G166" s="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3"/>
      <c r="S166" s="3"/>
      <c r="T166" s="3"/>
      <c r="U166" s="3"/>
      <c r="V166" s="3"/>
      <c r="W166" s="3"/>
      <c r="X166" s="3"/>
      <c r="Y166" s="3"/>
    </row>
    <row r="167" spans="1:25" ht="12" customHeight="1" x14ac:dyDescent="0.2">
      <c r="A167" s="35"/>
      <c r="B167" s="36"/>
      <c r="C167" s="36"/>
      <c r="D167" s="62"/>
      <c r="E167" s="38"/>
      <c r="F167" s="39" t="str">
        <f t="shared" si="0"/>
        <v/>
      </c>
      <c r="G167" s="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3"/>
      <c r="S167" s="3"/>
      <c r="T167" s="3"/>
      <c r="U167" s="3"/>
      <c r="V167" s="3"/>
      <c r="W167" s="3"/>
      <c r="X167" s="3"/>
      <c r="Y167" s="3"/>
    </row>
    <row r="168" spans="1:25" ht="12" customHeight="1" x14ac:dyDescent="0.2">
      <c r="A168" s="35"/>
      <c r="B168" s="36"/>
      <c r="C168" s="36"/>
      <c r="D168" s="62"/>
      <c r="E168" s="38"/>
      <c r="F168" s="39" t="str">
        <f t="shared" si="0"/>
        <v/>
      </c>
      <c r="G168" s="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3"/>
      <c r="S168" s="3"/>
      <c r="T168" s="3"/>
      <c r="U168" s="3"/>
      <c r="V168" s="3"/>
      <c r="W168" s="3"/>
      <c r="X168" s="3"/>
      <c r="Y168" s="3"/>
    </row>
    <row r="169" spans="1:25" ht="12" customHeight="1" x14ac:dyDescent="0.2">
      <c r="A169" s="35"/>
      <c r="B169" s="36"/>
      <c r="C169" s="36"/>
      <c r="D169" s="62"/>
      <c r="E169" s="38"/>
      <c r="F169" s="39" t="str">
        <f t="shared" si="0"/>
        <v/>
      </c>
      <c r="G169" s="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3"/>
      <c r="S169" s="3"/>
      <c r="T169" s="3"/>
      <c r="U169" s="3"/>
      <c r="V169" s="3"/>
      <c r="W169" s="3"/>
      <c r="X169" s="3"/>
      <c r="Y169" s="3"/>
    </row>
    <row r="170" spans="1:25" ht="12" customHeight="1" x14ac:dyDescent="0.2">
      <c r="A170" s="35"/>
      <c r="B170" s="36"/>
      <c r="C170" s="36"/>
      <c r="D170" s="62"/>
      <c r="E170" s="38"/>
      <c r="F170" s="39" t="str">
        <f t="shared" si="0"/>
        <v/>
      </c>
      <c r="G170" s="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3"/>
      <c r="S170" s="3"/>
      <c r="T170" s="3"/>
      <c r="U170" s="3"/>
      <c r="V170" s="3"/>
      <c r="W170" s="3"/>
      <c r="X170" s="3"/>
      <c r="Y170" s="3"/>
    </row>
    <row r="171" spans="1:25" ht="12" customHeight="1" x14ac:dyDescent="0.2">
      <c r="A171" s="35"/>
      <c r="B171" s="36"/>
      <c r="C171" s="36"/>
      <c r="D171" s="62"/>
      <c r="E171" s="38"/>
      <c r="F171" s="39" t="str">
        <f t="shared" si="0"/>
        <v/>
      </c>
      <c r="G171" s="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3"/>
      <c r="S171" s="3"/>
      <c r="T171" s="3"/>
      <c r="U171" s="3"/>
      <c r="V171" s="3"/>
      <c r="W171" s="3"/>
      <c r="X171" s="3"/>
      <c r="Y171" s="3"/>
    </row>
    <row r="172" spans="1:25" ht="12" customHeight="1" x14ac:dyDescent="0.2">
      <c r="A172" s="35"/>
      <c r="B172" s="36"/>
      <c r="C172" s="36"/>
      <c r="D172" s="62"/>
      <c r="E172" s="38"/>
      <c r="F172" s="39" t="str">
        <f t="shared" si="0"/>
        <v/>
      </c>
      <c r="G172" s="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3"/>
      <c r="S172" s="3"/>
      <c r="T172" s="3"/>
      <c r="U172" s="3"/>
      <c r="V172" s="3"/>
      <c r="W172" s="3"/>
      <c r="X172" s="3"/>
      <c r="Y172" s="3"/>
    </row>
    <row r="173" spans="1:25" ht="12" customHeight="1" x14ac:dyDescent="0.2">
      <c r="A173" s="35"/>
      <c r="B173" s="36"/>
      <c r="C173" s="36"/>
      <c r="D173" s="62"/>
      <c r="E173" s="38"/>
      <c r="F173" s="39" t="str">
        <f t="shared" si="0"/>
        <v/>
      </c>
      <c r="G173" s="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3"/>
      <c r="S173" s="3"/>
      <c r="T173" s="3"/>
      <c r="U173" s="3"/>
      <c r="V173" s="3"/>
      <c r="W173" s="3"/>
      <c r="X173" s="3"/>
      <c r="Y173" s="3"/>
    </row>
    <row r="174" spans="1:25" ht="12" customHeight="1" x14ac:dyDescent="0.2">
      <c r="A174" s="35"/>
      <c r="B174" s="36"/>
      <c r="C174" s="36"/>
      <c r="D174" s="62"/>
      <c r="E174" s="38"/>
      <c r="F174" s="39" t="str">
        <f t="shared" si="0"/>
        <v/>
      </c>
      <c r="G174" s="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3"/>
      <c r="S174" s="3"/>
      <c r="T174" s="3"/>
      <c r="U174" s="3"/>
      <c r="V174" s="3"/>
      <c r="W174" s="3"/>
      <c r="X174" s="3"/>
      <c r="Y174" s="3"/>
    </row>
    <row r="175" spans="1:25" ht="12" customHeight="1" x14ac:dyDescent="0.2">
      <c r="A175" s="35"/>
      <c r="B175" s="36"/>
      <c r="C175" s="36"/>
      <c r="D175" s="62"/>
      <c r="E175" s="38"/>
      <c r="F175" s="39" t="str">
        <f t="shared" si="0"/>
        <v/>
      </c>
      <c r="G175" s="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3"/>
      <c r="S175" s="3"/>
      <c r="T175" s="3"/>
      <c r="U175" s="3"/>
      <c r="V175" s="3"/>
      <c r="W175" s="3"/>
      <c r="X175" s="3"/>
      <c r="Y175" s="3"/>
    </row>
    <row r="176" spans="1:25" ht="12" customHeight="1" x14ac:dyDescent="0.2">
      <c r="A176" s="35"/>
      <c r="B176" s="36"/>
      <c r="C176" s="36"/>
      <c r="D176" s="62"/>
      <c r="E176" s="38"/>
      <c r="F176" s="39" t="str">
        <f t="shared" si="0"/>
        <v/>
      </c>
      <c r="G176" s="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3"/>
      <c r="S176" s="3"/>
      <c r="T176" s="3"/>
      <c r="U176" s="3"/>
      <c r="V176" s="3"/>
      <c r="W176" s="3"/>
      <c r="X176" s="3"/>
      <c r="Y176" s="3"/>
    </row>
    <row r="177" spans="1:25" ht="12" customHeight="1" x14ac:dyDescent="0.2">
      <c r="A177" s="35"/>
      <c r="B177" s="36"/>
      <c r="C177" s="36"/>
      <c r="D177" s="62"/>
      <c r="E177" s="38"/>
      <c r="F177" s="39" t="str">
        <f t="shared" si="0"/>
        <v/>
      </c>
      <c r="G177" s="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3"/>
      <c r="S177" s="3"/>
      <c r="T177" s="3"/>
      <c r="U177" s="3"/>
      <c r="V177" s="3"/>
      <c r="W177" s="3"/>
      <c r="X177" s="3"/>
      <c r="Y177" s="3"/>
    </row>
    <row r="178" spans="1:25" ht="12" customHeight="1" x14ac:dyDescent="0.2">
      <c r="A178" s="35"/>
      <c r="B178" s="36"/>
      <c r="C178" s="36"/>
      <c r="D178" s="62"/>
      <c r="E178" s="38"/>
      <c r="F178" s="39" t="str">
        <f t="shared" si="0"/>
        <v/>
      </c>
      <c r="G178" s="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3"/>
      <c r="S178" s="3"/>
      <c r="T178" s="3"/>
      <c r="U178" s="3"/>
      <c r="V178" s="3"/>
      <c r="W178" s="3"/>
      <c r="X178" s="3"/>
      <c r="Y178" s="3"/>
    </row>
    <row r="179" spans="1:25" ht="12" customHeight="1" x14ac:dyDescent="0.2">
      <c r="A179" s="35"/>
      <c r="B179" s="36"/>
      <c r="C179" s="36"/>
      <c r="D179" s="62"/>
      <c r="E179" s="38"/>
      <c r="F179" s="39" t="str">
        <f t="shared" si="0"/>
        <v/>
      </c>
      <c r="G179" s="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3"/>
      <c r="S179" s="3"/>
      <c r="T179" s="3"/>
      <c r="U179" s="3"/>
      <c r="V179" s="3"/>
      <c r="W179" s="3"/>
      <c r="X179" s="3"/>
      <c r="Y179" s="3"/>
    </row>
    <row r="180" spans="1:25" ht="12" customHeight="1" x14ac:dyDescent="0.2">
      <c r="A180" s="35"/>
      <c r="B180" s="36"/>
      <c r="C180" s="36"/>
      <c r="D180" s="62"/>
      <c r="E180" s="38"/>
      <c r="F180" s="39" t="str">
        <f t="shared" si="0"/>
        <v/>
      </c>
      <c r="G180" s="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3"/>
      <c r="S180" s="3"/>
      <c r="T180" s="3"/>
      <c r="U180" s="3"/>
      <c r="V180" s="3"/>
      <c r="W180" s="3"/>
      <c r="X180" s="3"/>
      <c r="Y180" s="3"/>
    </row>
    <row r="181" spans="1:25" ht="12" customHeight="1" x14ac:dyDescent="0.2">
      <c r="A181" s="35"/>
      <c r="B181" s="36"/>
      <c r="C181" s="36"/>
      <c r="D181" s="62"/>
      <c r="E181" s="38"/>
      <c r="F181" s="39" t="str">
        <f t="shared" si="0"/>
        <v/>
      </c>
      <c r="G181" s="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3"/>
      <c r="S181" s="3"/>
      <c r="T181" s="3"/>
      <c r="U181" s="3"/>
      <c r="V181" s="3"/>
      <c r="W181" s="3"/>
      <c r="X181" s="3"/>
      <c r="Y181" s="3"/>
    </row>
    <row r="182" spans="1:25" ht="12" customHeight="1" x14ac:dyDescent="0.2">
      <c r="A182" s="35"/>
      <c r="B182" s="36"/>
      <c r="C182" s="36"/>
      <c r="D182" s="62"/>
      <c r="E182" s="38"/>
      <c r="F182" s="39" t="str">
        <f t="shared" si="0"/>
        <v/>
      </c>
      <c r="G182" s="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3"/>
      <c r="S182" s="3"/>
      <c r="T182" s="3"/>
      <c r="U182" s="3"/>
      <c r="V182" s="3"/>
      <c r="W182" s="3"/>
      <c r="X182" s="3"/>
      <c r="Y182" s="3"/>
    </row>
    <row r="183" spans="1:25" ht="12" customHeight="1" x14ac:dyDescent="0.2">
      <c r="A183" s="35"/>
      <c r="B183" s="36"/>
      <c r="C183" s="36"/>
      <c r="D183" s="62"/>
      <c r="E183" s="38"/>
      <c r="F183" s="39" t="str">
        <f t="shared" si="0"/>
        <v/>
      </c>
      <c r="G183" s="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3"/>
      <c r="S183" s="3"/>
      <c r="T183" s="3"/>
      <c r="U183" s="3"/>
      <c r="V183" s="3"/>
      <c r="W183" s="3"/>
      <c r="X183" s="3"/>
      <c r="Y183" s="3"/>
    </row>
    <row r="184" spans="1:25" ht="12" customHeight="1" x14ac:dyDescent="0.2">
      <c r="A184" s="35"/>
      <c r="B184" s="36"/>
      <c r="C184" s="36"/>
      <c r="D184" s="62"/>
      <c r="E184" s="38"/>
      <c r="F184" s="39" t="str">
        <f t="shared" si="0"/>
        <v/>
      </c>
      <c r="G184" s="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3"/>
      <c r="S184" s="3"/>
      <c r="T184" s="3"/>
      <c r="U184" s="3"/>
      <c r="V184" s="3"/>
      <c r="W184" s="3"/>
      <c r="X184" s="3"/>
      <c r="Y184" s="3"/>
    </row>
    <row r="185" spans="1:25" ht="12" customHeight="1" x14ac:dyDescent="0.2">
      <c r="A185" s="35"/>
      <c r="B185" s="36"/>
      <c r="C185" s="36"/>
      <c r="D185" s="62"/>
      <c r="E185" s="38"/>
      <c r="F185" s="39" t="str">
        <f t="shared" si="0"/>
        <v/>
      </c>
      <c r="G185" s="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3"/>
      <c r="S185" s="3"/>
      <c r="T185" s="3"/>
      <c r="U185" s="3"/>
      <c r="V185" s="3"/>
      <c r="W185" s="3"/>
      <c r="X185" s="3"/>
      <c r="Y185" s="3"/>
    </row>
    <row r="186" spans="1:25" ht="12" customHeight="1" x14ac:dyDescent="0.2">
      <c r="A186" s="35"/>
      <c r="B186" s="36"/>
      <c r="C186" s="36"/>
      <c r="D186" s="62"/>
      <c r="E186" s="38"/>
      <c r="F186" s="39" t="str">
        <f t="shared" si="0"/>
        <v/>
      </c>
      <c r="G186" s="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3"/>
      <c r="S186" s="3"/>
      <c r="T186" s="3"/>
      <c r="U186" s="3"/>
      <c r="V186" s="3"/>
      <c r="W186" s="3"/>
      <c r="X186" s="3"/>
      <c r="Y186" s="3"/>
    </row>
    <row r="187" spans="1:25" ht="12" customHeight="1" x14ac:dyDescent="0.2">
      <c r="A187" s="35"/>
      <c r="B187" s="36"/>
      <c r="C187" s="36"/>
      <c r="D187" s="62"/>
      <c r="E187" s="38"/>
      <c r="F187" s="39" t="str">
        <f t="shared" si="0"/>
        <v/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" customHeight="1" x14ac:dyDescent="0.2">
      <c r="A188" s="35"/>
      <c r="B188" s="36"/>
      <c r="C188" s="36"/>
      <c r="D188" s="62"/>
      <c r="E188" s="38"/>
      <c r="F188" s="39" t="str">
        <f t="shared" si="0"/>
        <v/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" customHeight="1" x14ac:dyDescent="0.2">
      <c r="A189" s="35"/>
      <c r="B189" s="36"/>
      <c r="C189" s="36"/>
      <c r="D189" s="62"/>
      <c r="E189" s="38"/>
      <c r="F189" s="39" t="str">
        <f t="shared" si="0"/>
        <v/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" customHeight="1" x14ac:dyDescent="0.2">
      <c r="A190" s="35"/>
      <c r="B190" s="36"/>
      <c r="C190" s="36"/>
      <c r="D190" s="62"/>
      <c r="E190" s="38"/>
      <c r="F190" s="39" t="str">
        <f t="shared" si="0"/>
        <v/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" customHeight="1" x14ac:dyDescent="0.2">
      <c r="A191" s="35"/>
      <c r="B191" s="36"/>
      <c r="C191" s="36"/>
      <c r="D191" s="62"/>
      <c r="E191" s="38"/>
      <c r="F191" s="39" t="str">
        <f t="shared" si="0"/>
        <v/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" customHeight="1" x14ac:dyDescent="0.2">
      <c r="A192" s="35"/>
      <c r="B192" s="36"/>
      <c r="C192" s="36"/>
      <c r="D192" s="62"/>
      <c r="E192" s="38"/>
      <c r="F192" s="39" t="str">
        <f t="shared" si="0"/>
        <v/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" customHeight="1" x14ac:dyDescent="0.2">
      <c r="A193" s="35"/>
      <c r="B193" s="36"/>
      <c r="C193" s="36"/>
      <c r="D193" s="62"/>
      <c r="E193" s="38"/>
      <c r="F193" s="39" t="str">
        <f t="shared" si="0"/>
        <v/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" customHeight="1" x14ac:dyDescent="0.2">
      <c r="A194" s="35"/>
      <c r="B194" s="36"/>
      <c r="C194" s="36"/>
      <c r="D194" s="62"/>
      <c r="E194" s="38"/>
      <c r="F194" s="39" t="str">
        <f t="shared" si="0"/>
        <v/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" customHeight="1" x14ac:dyDescent="0.2">
      <c r="A195" s="35"/>
      <c r="B195" s="36"/>
      <c r="C195" s="36"/>
      <c r="D195" s="62"/>
      <c r="E195" s="38"/>
      <c r="F195" s="39" t="str">
        <f t="shared" si="0"/>
        <v/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" customHeight="1" x14ac:dyDescent="0.2">
      <c r="A196" s="35"/>
      <c r="B196" s="36"/>
      <c r="C196" s="36"/>
      <c r="D196" s="62"/>
      <c r="E196" s="38"/>
      <c r="F196" s="39" t="str">
        <f t="shared" si="0"/>
        <v/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" customHeight="1" x14ac:dyDescent="0.2">
      <c r="A197" s="35"/>
      <c r="B197" s="36"/>
      <c r="C197" s="36"/>
      <c r="D197" s="62"/>
      <c r="E197" s="38"/>
      <c r="F197" s="39" t="str">
        <f t="shared" si="0"/>
        <v/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" customHeight="1" x14ac:dyDescent="0.2">
      <c r="A198" s="35"/>
      <c r="B198" s="36"/>
      <c r="C198" s="36"/>
      <c r="D198" s="62"/>
      <c r="E198" s="38"/>
      <c r="F198" s="39" t="str">
        <f t="shared" si="0"/>
        <v/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" customHeight="1" x14ac:dyDescent="0.2">
      <c r="A199" s="35"/>
      <c r="B199" s="36"/>
      <c r="C199" s="36"/>
      <c r="D199" s="62"/>
      <c r="E199" s="38"/>
      <c r="F199" s="39" t="str">
        <f t="shared" si="0"/>
        <v/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" customHeight="1" x14ac:dyDescent="0.2">
      <c r="A200" s="35"/>
      <c r="B200" s="36"/>
      <c r="C200" s="36"/>
      <c r="D200" s="62"/>
      <c r="E200" s="38"/>
      <c r="F200" s="39" t="str">
        <f t="shared" si="0"/>
        <v/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" customHeight="1" x14ac:dyDescent="0.2">
      <c r="A201" s="35"/>
      <c r="B201" s="36"/>
      <c r="C201" s="36"/>
      <c r="D201" s="62"/>
      <c r="E201" s="38"/>
      <c r="F201" s="39" t="str">
        <f t="shared" si="0"/>
        <v/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" customHeight="1" x14ac:dyDescent="0.2">
      <c r="A202" s="35"/>
      <c r="B202" s="36"/>
      <c r="C202" s="36"/>
      <c r="D202" s="62"/>
      <c r="E202" s="38"/>
      <c r="F202" s="39" t="str">
        <f t="shared" si="0"/>
        <v/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" customHeight="1" x14ac:dyDescent="0.2">
      <c r="A203" s="174"/>
      <c r="B203" s="175"/>
      <c r="C203" s="175"/>
      <c r="D203" s="176"/>
      <c r="E203" s="38"/>
      <c r="F203" s="39" t="str">
        <f t="shared" si="0"/>
        <v/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" customHeight="1" x14ac:dyDescent="0.2">
      <c r="A204" s="178"/>
      <c r="B204" s="180"/>
      <c r="C204" s="180"/>
      <c r="D204" s="149">
        <f>+SUM(D5:D203)</f>
        <v>464428</v>
      </c>
      <c r="E204" s="149"/>
      <c r="F204" s="18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dataValidations count="5">
    <dataValidation type="list" allowBlank="1" showErrorMessage="1" sqref="H5:H17">
      <formula1>tekjur</formula1>
    </dataValidation>
    <dataValidation type="decimal" operator="greaterThanOrEqual" allowBlank="1" showInputMessage="1" showErrorMessage="1" prompt="Innslegin gildi - Vinsamlegast sláið inn jákvæð gildi í bláu reitina." sqref="I5:I17 D5:D203">
      <formula1>0</formula1>
    </dataValidation>
    <dataValidation type="list" allowBlank="1" showErrorMessage="1" sqref="C5:C203">
      <formula1>INDIRECT(B5)</formula1>
    </dataValidation>
    <dataValidation type="list" allowBlank="1" showInputMessage="1" showErrorMessage="1" prompt="Velja gildi - Velja skal gildi úr fyrirfram _x000a_ákveðnum Lista" sqref="B5:B203">
      <formula1>listi</formula1>
    </dataValidation>
    <dataValidation type="list" allowBlank="1" showErrorMessage="1" sqref="A5:A203">
      <formula1>október</formula1>
    </dataValidation>
  </dataValidation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topLeftCell="A2" zoomScale="134" workbookViewId="0">
      <pane xSplit="1" topLeftCell="B1" activePane="topRight" state="frozen"/>
      <selection pane="topRight" activeCell="C5" sqref="C5:E7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ht="15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86</v>
      </c>
      <c r="C3" s="22"/>
      <c r="D3" s="22"/>
      <c r="E3" s="23"/>
      <c r="F3" s="23"/>
      <c r="G3" s="24"/>
      <c r="H3" s="3"/>
      <c r="I3" s="5" t="s">
        <v>88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40848</v>
      </c>
      <c r="C5" s="59" t="s">
        <v>131</v>
      </c>
      <c r="D5" s="59" t="s">
        <v>229</v>
      </c>
      <c r="E5" s="67">
        <v>6000</v>
      </c>
      <c r="F5" s="38"/>
      <c r="G5" s="39">
        <f>+J18-E5</f>
        <v>526984</v>
      </c>
      <c r="H5" s="3"/>
      <c r="I5" s="40" t="s">
        <v>92</v>
      </c>
      <c r="J5" s="41">
        <v>255425</v>
      </c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102">
        <v>40848</v>
      </c>
      <c r="C6" s="59" t="s">
        <v>131</v>
      </c>
      <c r="D6" s="59" t="s">
        <v>222</v>
      </c>
      <c r="E6" s="67">
        <v>5123</v>
      </c>
      <c r="F6" s="38"/>
      <c r="G6" s="39">
        <f t="shared" ref="G6:G203" si="0">+IF(E6="","",G5-E6)</f>
        <v>521861</v>
      </c>
      <c r="H6" s="3"/>
      <c r="I6" s="45" t="s">
        <v>94</v>
      </c>
      <c r="J6" s="49">
        <v>130000</v>
      </c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105196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102">
        <v>40848</v>
      </c>
      <c r="C7" s="59" t="s">
        <v>131</v>
      </c>
      <c r="D7" s="59" t="s">
        <v>162</v>
      </c>
      <c r="E7" s="67">
        <v>2500</v>
      </c>
      <c r="F7" s="38"/>
      <c r="G7" s="39">
        <f t="shared" si="0"/>
        <v>519361</v>
      </c>
      <c r="H7" s="3"/>
      <c r="I7" s="45" t="s">
        <v>147</v>
      </c>
      <c r="J7" s="49">
        <v>50000</v>
      </c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26310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102">
        <v>40848</v>
      </c>
      <c r="C8" s="36" t="s">
        <v>104</v>
      </c>
      <c r="D8" s="36" t="s">
        <v>137</v>
      </c>
      <c r="E8" s="44">
        <v>130000</v>
      </c>
      <c r="F8" s="38"/>
      <c r="G8" s="39">
        <f t="shared" si="0"/>
        <v>389361</v>
      </c>
      <c r="H8" s="3"/>
      <c r="I8" s="45" t="s">
        <v>225</v>
      </c>
      <c r="J8" s="49">
        <v>37559</v>
      </c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102">
        <v>40848</v>
      </c>
      <c r="C9" s="36" t="s">
        <v>138</v>
      </c>
      <c r="D9" s="36" t="s">
        <v>113</v>
      </c>
      <c r="E9" s="44">
        <v>29605</v>
      </c>
      <c r="F9" s="38" t="s">
        <v>281</v>
      </c>
      <c r="G9" s="39">
        <f t="shared" si="0"/>
        <v>359756</v>
      </c>
      <c r="H9" s="3"/>
      <c r="I9" s="45" t="s">
        <v>225</v>
      </c>
      <c r="J9" s="49">
        <v>30000</v>
      </c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6113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102">
        <v>40848</v>
      </c>
      <c r="C10" s="36" t="s">
        <v>138</v>
      </c>
      <c r="D10" s="36" t="s">
        <v>124</v>
      </c>
      <c r="E10" s="44">
        <v>9583</v>
      </c>
      <c r="F10" s="38" t="s">
        <v>282</v>
      </c>
      <c r="G10" s="39">
        <f t="shared" si="0"/>
        <v>350173</v>
      </c>
      <c r="H10" s="3"/>
      <c r="I10" s="45"/>
      <c r="J10" s="49">
        <v>30000</v>
      </c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13900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102">
        <v>40848</v>
      </c>
      <c r="C11" s="36" t="s">
        <v>134</v>
      </c>
      <c r="D11" s="36" t="s">
        <v>122</v>
      </c>
      <c r="E11" s="44">
        <v>35900</v>
      </c>
      <c r="F11" s="38" t="s">
        <v>283</v>
      </c>
      <c r="G11" s="39">
        <f t="shared" si="0"/>
        <v>314273</v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13623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102">
        <v>40848</v>
      </c>
      <c r="C12" s="36" t="s">
        <v>91</v>
      </c>
      <c r="D12" s="36" t="s">
        <v>59</v>
      </c>
      <c r="E12" s="44">
        <v>4707</v>
      </c>
      <c r="F12" s="38"/>
      <c r="G12" s="39">
        <f t="shared" si="0"/>
        <v>309566</v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35900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102">
        <v>40848</v>
      </c>
      <c r="C13" s="59" t="s">
        <v>91</v>
      </c>
      <c r="D13" s="59" t="s">
        <v>59</v>
      </c>
      <c r="E13" s="44">
        <v>6449</v>
      </c>
      <c r="F13" s="38" t="s">
        <v>284</v>
      </c>
      <c r="G13" s="39">
        <f t="shared" si="0"/>
        <v>303117</v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130000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102">
        <v>40848</v>
      </c>
      <c r="C14" s="59" t="s">
        <v>91</v>
      </c>
      <c r="D14" s="59" t="s">
        <v>59</v>
      </c>
      <c r="E14" s="44">
        <v>6943</v>
      </c>
      <c r="F14" s="47" t="s">
        <v>284</v>
      </c>
      <c r="G14" s="39">
        <f t="shared" si="0"/>
        <v>296174</v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39188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102">
        <v>40848</v>
      </c>
      <c r="C15" s="36" t="s">
        <v>136</v>
      </c>
      <c r="D15" s="36" t="s">
        <v>157</v>
      </c>
      <c r="E15" s="44">
        <v>3399</v>
      </c>
      <c r="F15" s="38"/>
      <c r="G15" s="39">
        <f t="shared" si="0"/>
        <v>292775</v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50000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>
        <v>40849</v>
      </c>
      <c r="C16" s="36" t="s">
        <v>91</v>
      </c>
      <c r="D16" s="36" t="s">
        <v>125</v>
      </c>
      <c r="E16" s="44">
        <v>170</v>
      </c>
      <c r="F16" s="38"/>
      <c r="G16" s="39">
        <f t="shared" si="0"/>
        <v>292605</v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>
        <v>40850</v>
      </c>
      <c r="C17" s="36" t="s">
        <v>133</v>
      </c>
      <c r="D17" s="36" t="s">
        <v>155</v>
      </c>
      <c r="E17" s="44">
        <v>20000</v>
      </c>
      <c r="F17" s="38" t="s">
        <v>285</v>
      </c>
      <c r="G17" s="39">
        <f t="shared" si="0"/>
        <v>272605</v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2" t="s">
        <v>30</v>
      </c>
      <c r="B18" s="35">
        <v>40850</v>
      </c>
      <c r="C18" s="36" t="s">
        <v>115</v>
      </c>
      <c r="D18" s="36" t="s">
        <v>240</v>
      </c>
      <c r="E18" s="44">
        <v>2000</v>
      </c>
      <c r="F18" s="38" t="s">
        <v>286</v>
      </c>
      <c r="G18" s="39">
        <f t="shared" si="0"/>
        <v>270605</v>
      </c>
      <c r="H18" s="3"/>
      <c r="I18" s="63"/>
      <c r="J18" s="64">
        <f>+SUM(J5:J17)</f>
        <v>532984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>
        <v>40850</v>
      </c>
      <c r="C19" s="36" t="s">
        <v>133</v>
      </c>
      <c r="D19" s="36" t="s">
        <v>143</v>
      </c>
      <c r="E19" s="44">
        <v>30000</v>
      </c>
      <c r="F19" s="38" t="s">
        <v>287</v>
      </c>
      <c r="G19" s="39">
        <f t="shared" si="0"/>
        <v>240605</v>
      </c>
      <c r="H19" s="3"/>
      <c r="I19" s="3"/>
      <c r="J19" s="3"/>
      <c r="K19" s="3"/>
      <c r="L19" s="3"/>
      <c r="M19" s="3"/>
      <c r="N19" s="3" t="e">
        <f t="array" aca="1" ref="N19" ca="1">SPARKLINE(Nóvember!E220,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>
        <v>40850</v>
      </c>
      <c r="C20" s="36" t="s">
        <v>115</v>
      </c>
      <c r="D20" s="36" t="s">
        <v>185</v>
      </c>
      <c r="E20" s="44">
        <v>12000</v>
      </c>
      <c r="F20" s="38" t="s">
        <v>288</v>
      </c>
      <c r="G20" s="39">
        <f t="shared" si="0"/>
        <v>228605</v>
      </c>
      <c r="H20" s="3"/>
      <c r="I20" s="3"/>
      <c r="J20" s="3"/>
      <c r="K20" s="3"/>
      <c r="L20" s="3"/>
      <c r="M20" s="3"/>
      <c r="N20" s="3" t="e">
        <f t="array" aca="1" ref="N20" ca="1">SPARKLINE(Nóvember!E221,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4"/>
      <c r="B21" s="35">
        <v>40850</v>
      </c>
      <c r="C21" s="36" t="s">
        <v>136</v>
      </c>
      <c r="D21" s="36" t="s">
        <v>157</v>
      </c>
      <c r="E21" s="44">
        <v>664</v>
      </c>
      <c r="F21" s="38"/>
      <c r="G21" s="39">
        <f t="shared" si="0"/>
        <v>227941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4"/>
      <c r="B22" s="35">
        <v>40856</v>
      </c>
      <c r="C22" s="36" t="s">
        <v>101</v>
      </c>
      <c r="D22" s="36" t="s">
        <v>161</v>
      </c>
      <c r="E22" s="44">
        <v>23900</v>
      </c>
      <c r="F22" s="38" t="s">
        <v>289</v>
      </c>
      <c r="G22" s="39">
        <f t="shared" si="0"/>
        <v>204041</v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4"/>
      <c r="B23" s="35">
        <v>40857</v>
      </c>
      <c r="C23" s="36" t="s">
        <v>91</v>
      </c>
      <c r="D23" s="36" t="s">
        <v>59</v>
      </c>
      <c r="E23" s="44">
        <v>1897</v>
      </c>
      <c r="F23" s="38"/>
      <c r="G23" s="39">
        <f t="shared" si="0"/>
        <v>202144</v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4"/>
      <c r="B24" s="35">
        <v>40852</v>
      </c>
      <c r="C24" s="36" t="s">
        <v>91</v>
      </c>
      <c r="D24" s="36" t="s">
        <v>148</v>
      </c>
      <c r="E24" s="44">
        <v>1050</v>
      </c>
      <c r="F24" s="38" t="s">
        <v>290</v>
      </c>
      <c r="G24" s="39">
        <f t="shared" si="0"/>
        <v>201094</v>
      </c>
      <c r="H24" s="3"/>
      <c r="I24" s="90" t="s">
        <v>59</v>
      </c>
      <c r="J24" s="92">
        <f t="shared" ref="J24:J32" si="1">+SUMIF($D$5:$D$203,I24,$E$5:$E$203)</f>
        <v>88440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29605</v>
      </c>
      <c r="S24" s="3"/>
      <c r="T24" s="95" t="s">
        <v>92</v>
      </c>
      <c r="U24" s="97">
        <f t="shared" ref="U24:U36" si="6">+SUMIF($I$5:$I$17,T24,$J$5:$J$17)</f>
        <v>255425</v>
      </c>
      <c r="V24" s="43"/>
      <c r="W24" s="43"/>
      <c r="X24" s="43"/>
      <c r="Y24" s="3"/>
      <c r="Z24" s="3"/>
    </row>
    <row r="25" spans="1:26" ht="12" customHeight="1" x14ac:dyDescent="0.2">
      <c r="A25" s="4"/>
      <c r="B25" s="35">
        <v>40848</v>
      </c>
      <c r="C25" s="36" t="s">
        <v>91</v>
      </c>
      <c r="D25" s="36" t="s">
        <v>59</v>
      </c>
      <c r="E25" s="44">
        <v>1112</v>
      </c>
      <c r="F25" s="38"/>
      <c r="G25" s="39">
        <f t="shared" si="0"/>
        <v>199982</v>
      </c>
      <c r="H25" s="3"/>
      <c r="I25" s="90" t="s">
        <v>114</v>
      </c>
      <c r="J25" s="92">
        <f t="shared" si="1"/>
        <v>657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9583</v>
      </c>
      <c r="S25" s="3"/>
      <c r="T25" s="95" t="s">
        <v>94</v>
      </c>
      <c r="U25" s="97">
        <f t="shared" si="6"/>
        <v>130000</v>
      </c>
      <c r="V25" s="43"/>
      <c r="W25" s="43"/>
      <c r="X25" s="43"/>
      <c r="Y25" s="3"/>
      <c r="Z25" s="3"/>
    </row>
    <row r="26" spans="1:26" ht="12" customHeight="1" x14ac:dyDescent="0.2">
      <c r="A26" s="4"/>
      <c r="B26" s="35">
        <v>40849</v>
      </c>
      <c r="C26" s="36" t="s">
        <v>91</v>
      </c>
      <c r="D26" s="36" t="s">
        <v>59</v>
      </c>
      <c r="E26" s="44">
        <v>733</v>
      </c>
      <c r="F26" s="38"/>
      <c r="G26" s="39">
        <f t="shared" si="0"/>
        <v>199249</v>
      </c>
      <c r="H26" s="3"/>
      <c r="I26" s="90" t="s">
        <v>125</v>
      </c>
      <c r="J26" s="92">
        <f t="shared" si="1"/>
        <v>6840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50000</v>
      </c>
      <c r="V26" s="43"/>
      <c r="W26" s="43"/>
      <c r="X26" s="43"/>
      <c r="Y26" s="3"/>
      <c r="Z26" s="3"/>
    </row>
    <row r="27" spans="1:26" ht="12" customHeight="1" x14ac:dyDescent="0.2">
      <c r="A27" s="4"/>
      <c r="B27" s="35">
        <v>40854</v>
      </c>
      <c r="C27" s="36" t="s">
        <v>91</v>
      </c>
      <c r="D27" s="36" t="s">
        <v>114</v>
      </c>
      <c r="E27" s="44">
        <v>657</v>
      </c>
      <c r="F27" s="38"/>
      <c r="G27" s="39">
        <f t="shared" si="0"/>
        <v>198592</v>
      </c>
      <c r="H27" s="3"/>
      <c r="I27" s="90" t="s">
        <v>148</v>
      </c>
      <c r="J27" s="92">
        <f t="shared" si="1"/>
        <v>4800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4"/>
      <c r="B28" s="35">
        <v>40848</v>
      </c>
      <c r="C28" s="36" t="s">
        <v>91</v>
      </c>
      <c r="D28" s="36" t="s">
        <v>59</v>
      </c>
      <c r="E28" s="44">
        <v>4928</v>
      </c>
      <c r="F28" s="38"/>
      <c r="G28" s="39">
        <f t="shared" si="0"/>
        <v>193664</v>
      </c>
      <c r="H28" s="3"/>
      <c r="I28" s="90" t="s">
        <v>160</v>
      </c>
      <c r="J28" s="92">
        <f t="shared" si="1"/>
        <v>2455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130000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4"/>
      <c r="B29" s="35">
        <v>40858</v>
      </c>
      <c r="C29" s="36" t="s">
        <v>91</v>
      </c>
      <c r="D29" s="36" t="s">
        <v>59</v>
      </c>
      <c r="E29" s="44">
        <v>1913</v>
      </c>
      <c r="F29" s="38" t="s">
        <v>291</v>
      </c>
      <c r="G29" s="39">
        <f t="shared" si="0"/>
        <v>191751</v>
      </c>
      <c r="H29" s="3"/>
      <c r="I29" s="90" t="s">
        <v>171</v>
      </c>
      <c r="J29" s="92">
        <f t="shared" si="1"/>
        <v>2004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4"/>
      <c r="B30" s="35">
        <v>40859</v>
      </c>
      <c r="C30" s="36" t="s">
        <v>91</v>
      </c>
      <c r="D30" s="36" t="s">
        <v>59</v>
      </c>
      <c r="E30" s="44">
        <v>3070</v>
      </c>
      <c r="F30" s="38"/>
      <c r="G30" s="39">
        <f t="shared" si="0"/>
        <v>188681</v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4"/>
      <c r="B31" s="35">
        <v>40854</v>
      </c>
      <c r="C31" s="36" t="s">
        <v>91</v>
      </c>
      <c r="D31" s="36" t="s">
        <v>59</v>
      </c>
      <c r="E31" s="44">
        <v>5114</v>
      </c>
      <c r="F31" s="38"/>
      <c r="G31" s="39">
        <f t="shared" si="0"/>
        <v>183567</v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4"/>
      <c r="B32" s="102">
        <v>40854</v>
      </c>
      <c r="C32" s="59" t="s">
        <v>91</v>
      </c>
      <c r="D32" s="59" t="s">
        <v>59</v>
      </c>
      <c r="E32" s="44">
        <v>797</v>
      </c>
      <c r="F32" s="38"/>
      <c r="G32" s="39">
        <f t="shared" si="0"/>
        <v>182770</v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4"/>
      <c r="B33" s="102">
        <v>40851</v>
      </c>
      <c r="C33" s="59" t="s">
        <v>91</v>
      </c>
      <c r="D33" s="59" t="s">
        <v>59</v>
      </c>
      <c r="E33" s="44">
        <v>1749</v>
      </c>
      <c r="F33" s="38"/>
      <c r="G33" s="39">
        <f t="shared" si="0"/>
        <v>181021</v>
      </c>
      <c r="H33" s="3"/>
      <c r="I33" s="113" t="s">
        <v>251</v>
      </c>
      <c r="J33" s="75">
        <f>+SUM(J24:J32)</f>
        <v>105196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4"/>
      <c r="B34" s="102">
        <v>40855</v>
      </c>
      <c r="C34" s="59" t="s">
        <v>91</v>
      </c>
      <c r="D34" s="59" t="s">
        <v>59</v>
      </c>
      <c r="E34" s="44">
        <v>9585</v>
      </c>
      <c r="F34" s="38"/>
      <c r="G34" s="39">
        <f t="shared" si="0"/>
        <v>171436</v>
      </c>
      <c r="H34" s="3"/>
      <c r="I34" s="117"/>
      <c r="J34" s="118"/>
      <c r="K34" s="119"/>
      <c r="L34" s="119"/>
      <c r="M34" s="69" t="s">
        <v>222</v>
      </c>
      <c r="N34" s="92">
        <f t="shared" si="3"/>
        <v>5123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67559</v>
      </c>
      <c r="V34" s="43"/>
      <c r="W34" s="43"/>
      <c r="X34" s="43"/>
      <c r="Y34" s="3"/>
      <c r="Z34" s="3"/>
    </row>
    <row r="35" spans="1:26" ht="12" customHeight="1" x14ac:dyDescent="0.2">
      <c r="A35" s="4"/>
      <c r="B35" s="35">
        <v>40850</v>
      </c>
      <c r="C35" s="36" t="s">
        <v>91</v>
      </c>
      <c r="D35" s="36" t="s">
        <v>59</v>
      </c>
      <c r="E35" s="44">
        <v>720</v>
      </c>
      <c r="F35" s="38" t="s">
        <v>292</v>
      </c>
      <c r="G35" s="39">
        <f t="shared" si="0"/>
        <v>170716</v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6000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4"/>
      <c r="B36" s="35">
        <v>40852</v>
      </c>
      <c r="C36" s="36" t="s">
        <v>91</v>
      </c>
      <c r="D36" s="36" t="s">
        <v>171</v>
      </c>
      <c r="E36" s="44">
        <v>228</v>
      </c>
      <c r="F36" s="38"/>
      <c r="G36" s="39">
        <f t="shared" si="0"/>
        <v>170488</v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1900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4"/>
      <c r="B37" s="102">
        <v>40852</v>
      </c>
      <c r="C37" s="36" t="s">
        <v>136</v>
      </c>
      <c r="D37" s="36" t="s">
        <v>157</v>
      </c>
      <c r="E37" s="44">
        <v>620</v>
      </c>
      <c r="F37" s="38"/>
      <c r="G37" s="39">
        <f t="shared" si="0"/>
        <v>169868</v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102">
        <v>40852</v>
      </c>
      <c r="C38" s="59" t="s">
        <v>136</v>
      </c>
      <c r="D38" s="59" t="s">
        <v>157</v>
      </c>
      <c r="E38" s="44">
        <v>994</v>
      </c>
      <c r="F38" s="38"/>
      <c r="G38" s="39">
        <f t="shared" si="0"/>
        <v>168874</v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39188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>
        <v>40859</v>
      </c>
      <c r="C39" s="36" t="s">
        <v>91</v>
      </c>
      <c r="D39" s="36" t="s">
        <v>160</v>
      </c>
      <c r="E39" s="44">
        <v>710</v>
      </c>
      <c r="F39" s="38" t="s">
        <v>296</v>
      </c>
      <c r="G39" s="39">
        <f t="shared" si="0"/>
        <v>168164</v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2500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>
        <v>40860</v>
      </c>
      <c r="C40" s="59" t="s">
        <v>91</v>
      </c>
      <c r="D40" s="36" t="s">
        <v>59</v>
      </c>
      <c r="E40" s="44">
        <v>8684</v>
      </c>
      <c r="F40" s="38" t="s">
        <v>295</v>
      </c>
      <c r="G40" s="39">
        <f t="shared" si="0"/>
        <v>159480</v>
      </c>
      <c r="H40" s="3"/>
      <c r="I40" s="122" t="s">
        <v>161</v>
      </c>
      <c r="J40" s="92">
        <f t="shared" si="7"/>
        <v>23900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13623</v>
      </c>
      <c r="O40" s="115" t="s">
        <v>251</v>
      </c>
      <c r="P40" s="75">
        <f>+SUM(P24:P39)</f>
        <v>130000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>
        <v>40868</v>
      </c>
      <c r="C41" s="59" t="s">
        <v>91</v>
      </c>
      <c r="D41" s="36" t="s">
        <v>59</v>
      </c>
      <c r="E41" s="44">
        <v>6298</v>
      </c>
      <c r="F41" s="38" t="s">
        <v>294</v>
      </c>
      <c r="G41" s="39">
        <f t="shared" si="0"/>
        <v>153182</v>
      </c>
      <c r="H41" s="3"/>
      <c r="I41" s="122" t="s">
        <v>172</v>
      </c>
      <c r="J41" s="92">
        <f t="shared" si="7"/>
        <v>2410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>
        <v>40867</v>
      </c>
      <c r="C42" s="36" t="s">
        <v>91</v>
      </c>
      <c r="D42" s="36" t="s">
        <v>148</v>
      </c>
      <c r="E42" s="44">
        <v>3750</v>
      </c>
      <c r="F42" s="38" t="s">
        <v>293</v>
      </c>
      <c r="G42" s="39">
        <f t="shared" si="0"/>
        <v>149432</v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12000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35900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>
        <v>40867</v>
      </c>
      <c r="C43" s="36" t="s">
        <v>91</v>
      </c>
      <c r="D43" s="36" t="s">
        <v>160</v>
      </c>
      <c r="E43" s="44">
        <v>1745</v>
      </c>
      <c r="F43" s="38" t="s">
        <v>297</v>
      </c>
      <c r="G43" s="39">
        <f t="shared" si="0"/>
        <v>147687</v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>
        <v>40869</v>
      </c>
      <c r="C44" s="36" t="s">
        <v>115</v>
      </c>
      <c r="D44" s="36" t="s">
        <v>107</v>
      </c>
      <c r="E44" s="44">
        <v>1900</v>
      </c>
      <c r="F44" s="38" t="s">
        <v>298</v>
      </c>
      <c r="G44" s="39">
        <f t="shared" si="0"/>
        <v>145787</v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102">
        <v>40869</v>
      </c>
      <c r="C45" s="36" t="s">
        <v>91</v>
      </c>
      <c r="D45" s="36" t="s">
        <v>125</v>
      </c>
      <c r="E45" s="44">
        <v>6670</v>
      </c>
      <c r="F45" s="38" t="s">
        <v>299</v>
      </c>
      <c r="G45" s="39">
        <f t="shared" si="0"/>
        <v>139117</v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>
        <v>40869</v>
      </c>
      <c r="C46" s="36" t="s">
        <v>91</v>
      </c>
      <c r="D46" s="36" t="s">
        <v>171</v>
      </c>
      <c r="E46" s="44">
        <v>1776</v>
      </c>
      <c r="F46" s="38" t="s">
        <v>298</v>
      </c>
      <c r="G46" s="39">
        <f t="shared" si="0"/>
        <v>137341</v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5677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>
        <v>40868</v>
      </c>
      <c r="C47" s="36" t="s">
        <v>101</v>
      </c>
      <c r="D47" s="36" t="s">
        <v>172</v>
      </c>
      <c r="E47" s="44">
        <v>2410</v>
      </c>
      <c r="F47" s="38"/>
      <c r="G47" s="39">
        <f t="shared" si="0"/>
        <v>134931</v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30000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>
        <v>40870</v>
      </c>
      <c r="C48" s="36" t="s">
        <v>300</v>
      </c>
      <c r="D48" s="36" t="s">
        <v>301</v>
      </c>
      <c r="E48" s="44">
        <v>1211</v>
      </c>
      <c r="F48" s="38" t="s">
        <v>302</v>
      </c>
      <c r="G48" s="39">
        <f t="shared" si="0"/>
        <v>133720</v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20000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>
        <v>40871</v>
      </c>
      <c r="C49" s="59" t="s">
        <v>300</v>
      </c>
      <c r="D49" s="59" t="s">
        <v>301</v>
      </c>
      <c r="E49" s="44">
        <v>3210</v>
      </c>
      <c r="F49" s="38" t="s">
        <v>294</v>
      </c>
      <c r="G49" s="39">
        <f t="shared" si="0"/>
        <v>130510</v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50000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>
        <v>40873</v>
      </c>
      <c r="C50" s="59" t="s">
        <v>300</v>
      </c>
      <c r="D50" s="59" t="s">
        <v>301</v>
      </c>
      <c r="E50" s="44">
        <v>364</v>
      </c>
      <c r="F50" s="38" t="s">
        <v>302</v>
      </c>
      <c r="G50" s="39">
        <f t="shared" si="0"/>
        <v>130146</v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13900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>
        <v>40873</v>
      </c>
      <c r="C51" s="59" t="s">
        <v>300</v>
      </c>
      <c r="D51" s="59" t="s">
        <v>301</v>
      </c>
      <c r="E51" s="44">
        <v>6769</v>
      </c>
      <c r="F51" s="38" t="s">
        <v>302</v>
      </c>
      <c r="G51" s="39">
        <f t="shared" si="0"/>
        <v>123377</v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436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>
        <v>40876</v>
      </c>
      <c r="C52" s="36" t="s">
        <v>300</v>
      </c>
      <c r="D52" s="36" t="s">
        <v>301</v>
      </c>
      <c r="E52" s="44">
        <v>2800</v>
      </c>
      <c r="F52" s="38" t="s">
        <v>302</v>
      </c>
      <c r="G52" s="39">
        <f t="shared" si="0"/>
        <v>120577</v>
      </c>
      <c r="H52" s="3"/>
      <c r="I52" s="113" t="s">
        <v>251</v>
      </c>
      <c r="J52" s="75">
        <f>+SUM(J36:J51)</f>
        <v>26310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35900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>
        <v>40867</v>
      </c>
      <c r="C53" s="36" t="s">
        <v>136</v>
      </c>
      <c r="D53" s="36" t="s">
        <v>208</v>
      </c>
      <c r="E53" s="44">
        <v>436</v>
      </c>
      <c r="F53" s="38"/>
      <c r="G53" s="39">
        <f t="shared" si="0"/>
        <v>120141</v>
      </c>
      <c r="H53" s="3"/>
      <c r="I53" s="143"/>
      <c r="J53" s="145"/>
      <c r="K53" s="148"/>
      <c r="L53" s="148"/>
      <c r="M53" s="145" t="s">
        <v>251</v>
      </c>
      <c r="N53" s="149">
        <f>+SUM(N43:N52)</f>
        <v>6113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>
        <v>40874</v>
      </c>
      <c r="C54" s="36" t="s">
        <v>91</v>
      </c>
      <c r="D54" s="36" t="s">
        <v>59</v>
      </c>
      <c r="E54" s="44">
        <v>4948</v>
      </c>
      <c r="F54" s="38"/>
      <c r="G54" s="39">
        <f t="shared" si="0"/>
        <v>115193</v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>
        <v>40876</v>
      </c>
      <c r="C55" s="36" t="s">
        <v>91</v>
      </c>
      <c r="D55" s="36" t="s">
        <v>59</v>
      </c>
      <c r="E55" s="44">
        <v>4439</v>
      </c>
      <c r="F55" s="38" t="s">
        <v>303</v>
      </c>
      <c r="G55" s="39">
        <f t="shared" si="0"/>
        <v>110754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88440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29605</v>
      </c>
      <c r="Q56" s="43" t="s">
        <v>249</v>
      </c>
      <c r="R56" s="51">
        <f>J18</f>
        <v>532984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657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9583</v>
      </c>
      <c r="Q57" s="43" t="s">
        <v>259</v>
      </c>
      <c r="R57" s="99">
        <f>R58+R59</f>
        <v>370230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6840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39188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4800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331042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2455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2004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105196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35900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1900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39188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23900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2410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12000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35900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26310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13900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130000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5123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6000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130000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2500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13623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5677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436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6113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422230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nóvember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tabSelected="1" topLeftCell="A2" zoomScale="134" workbookViewId="0">
      <pane xSplit="1" topLeftCell="B1" activePane="topRight" state="frozen"/>
      <selection pane="topRight" activeCell="F6" sqref="C6:F6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75</v>
      </c>
      <c r="C3" s="22"/>
      <c r="D3" s="22"/>
      <c r="E3" s="23"/>
      <c r="F3" s="23"/>
      <c r="G3" s="24"/>
      <c r="H3" s="3"/>
      <c r="I3" s="5" t="s">
        <v>77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40878</v>
      </c>
      <c r="C5" s="36" t="s">
        <v>91</v>
      </c>
      <c r="D5" s="36" t="s">
        <v>59</v>
      </c>
      <c r="E5" s="37">
        <v>10000</v>
      </c>
      <c r="F5" s="38" t="s">
        <v>305</v>
      </c>
      <c r="G5" s="39">
        <f>+J18-E5</f>
        <v>637115</v>
      </c>
      <c r="H5" s="3"/>
      <c r="I5" s="40" t="s">
        <v>92</v>
      </c>
      <c r="J5" s="41">
        <v>162000</v>
      </c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>
        <v>40878</v>
      </c>
      <c r="C6" s="59" t="s">
        <v>104</v>
      </c>
      <c r="D6" s="59" t="s">
        <v>137</v>
      </c>
      <c r="E6" s="67">
        <v>130000</v>
      </c>
      <c r="F6" s="38"/>
      <c r="G6" s="39">
        <f t="shared" ref="G6:G203" si="0">+IF(E6="","",G5-E6)</f>
        <v>507115</v>
      </c>
      <c r="H6" s="3"/>
      <c r="I6" s="45" t="s">
        <v>94</v>
      </c>
      <c r="J6" s="49">
        <v>241000</v>
      </c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54787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>
        <v>40878</v>
      </c>
      <c r="C7" s="59" t="s">
        <v>138</v>
      </c>
      <c r="D7" s="59" t="s">
        <v>113</v>
      </c>
      <c r="E7" s="67">
        <v>29605</v>
      </c>
      <c r="F7" s="38" t="s">
        <v>281</v>
      </c>
      <c r="G7" s="39">
        <f t="shared" si="0"/>
        <v>477510</v>
      </c>
      <c r="H7" s="3"/>
      <c r="I7" s="45" t="s">
        <v>218</v>
      </c>
      <c r="J7" s="49">
        <v>26575</v>
      </c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>
        <v>40878</v>
      </c>
      <c r="C8" s="59" t="s">
        <v>138</v>
      </c>
      <c r="D8" s="59" t="s">
        <v>124</v>
      </c>
      <c r="E8" s="67">
        <v>9583</v>
      </c>
      <c r="F8" s="38" t="s">
        <v>313</v>
      </c>
      <c r="G8" s="39">
        <f t="shared" si="0"/>
        <v>467927</v>
      </c>
      <c r="H8" s="3"/>
      <c r="I8" s="45" t="s">
        <v>218</v>
      </c>
      <c r="J8" s="49">
        <v>12000</v>
      </c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>
        <v>40878</v>
      </c>
      <c r="C9" s="36" t="s">
        <v>131</v>
      </c>
      <c r="D9" s="36" t="s">
        <v>214</v>
      </c>
      <c r="E9" s="44">
        <v>3371</v>
      </c>
      <c r="F9" s="38"/>
      <c r="G9" s="39">
        <f t="shared" si="0"/>
        <v>464556</v>
      </c>
      <c r="H9" s="3"/>
      <c r="I9" s="45" t="s">
        <v>147</v>
      </c>
      <c r="J9" s="49">
        <v>91000</v>
      </c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10677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>
        <v>40878</v>
      </c>
      <c r="C10" s="36" t="s">
        <v>131</v>
      </c>
      <c r="D10" s="76" t="s">
        <v>229</v>
      </c>
      <c r="E10" s="44">
        <v>1919</v>
      </c>
      <c r="F10" s="38" t="s">
        <v>304</v>
      </c>
      <c r="G10" s="39">
        <f t="shared" si="0"/>
        <v>462637</v>
      </c>
      <c r="H10" s="3"/>
      <c r="I10" s="45" t="s">
        <v>147</v>
      </c>
      <c r="J10" s="49">
        <v>93000</v>
      </c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20510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>
        <v>40878</v>
      </c>
      <c r="C11" s="36" t="s">
        <v>133</v>
      </c>
      <c r="D11" s="36" t="s">
        <v>155</v>
      </c>
      <c r="E11" s="44">
        <v>50000</v>
      </c>
      <c r="F11" s="38"/>
      <c r="G11" s="39">
        <f t="shared" si="0"/>
        <v>412637</v>
      </c>
      <c r="H11" s="3"/>
      <c r="I11" s="45" t="s">
        <v>159</v>
      </c>
      <c r="J11" s="49">
        <v>21540</v>
      </c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29480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102">
        <v>40878</v>
      </c>
      <c r="C12" s="59" t="s">
        <v>131</v>
      </c>
      <c r="D12" s="59" t="s">
        <v>229</v>
      </c>
      <c r="E12" s="67">
        <v>6000</v>
      </c>
      <c r="F12" s="38" t="s">
        <v>310</v>
      </c>
      <c r="G12" s="39">
        <f t="shared" si="0"/>
        <v>406637</v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102">
        <v>40878</v>
      </c>
      <c r="C13" s="59" t="s">
        <v>131</v>
      </c>
      <c r="D13" s="59" t="s">
        <v>222</v>
      </c>
      <c r="E13" s="67">
        <v>4800</v>
      </c>
      <c r="F13" s="38" t="s">
        <v>311</v>
      </c>
      <c r="G13" s="39">
        <f t="shared" si="0"/>
        <v>401837</v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130000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102">
        <v>40878</v>
      </c>
      <c r="C14" s="59" t="s">
        <v>131</v>
      </c>
      <c r="D14" s="59" t="s">
        <v>162</v>
      </c>
      <c r="E14" s="67">
        <v>2500</v>
      </c>
      <c r="F14" s="38" t="s">
        <v>312</v>
      </c>
      <c r="G14" s="39">
        <f t="shared" si="0"/>
        <v>399337</v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39188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102">
        <v>40878</v>
      </c>
      <c r="C15" s="36" t="s">
        <v>115</v>
      </c>
      <c r="D15" s="36" t="s">
        <v>129</v>
      </c>
      <c r="E15" s="44">
        <v>10000</v>
      </c>
      <c r="F15" s="38" t="s">
        <v>306</v>
      </c>
      <c r="G15" s="39">
        <f t="shared" si="0"/>
        <v>389337</v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143000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>
        <v>40879</v>
      </c>
      <c r="C16" s="36" t="s">
        <v>91</v>
      </c>
      <c r="D16" s="36" t="s">
        <v>59</v>
      </c>
      <c r="E16" s="44">
        <v>850</v>
      </c>
      <c r="F16" s="38"/>
      <c r="G16" s="39">
        <f t="shared" si="0"/>
        <v>388487</v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102">
        <v>40879</v>
      </c>
      <c r="C17" s="59" t="s">
        <v>91</v>
      </c>
      <c r="D17" s="59" t="s">
        <v>59</v>
      </c>
      <c r="E17" s="44">
        <v>8824</v>
      </c>
      <c r="F17" s="38"/>
      <c r="G17" s="39">
        <f t="shared" si="0"/>
        <v>379663</v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102">
        <v>40881</v>
      </c>
      <c r="C18" s="59" t="s">
        <v>91</v>
      </c>
      <c r="D18" s="59" t="s">
        <v>59</v>
      </c>
      <c r="E18" s="44">
        <v>2138</v>
      </c>
      <c r="F18" s="38"/>
      <c r="G18" s="39">
        <f t="shared" si="0"/>
        <v>377525</v>
      </c>
      <c r="H18" s="3"/>
      <c r="I18" s="63"/>
      <c r="J18" s="64">
        <f>+SUM(J5:J17)</f>
        <v>647115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2" t="s">
        <v>31</v>
      </c>
      <c r="B19" s="35">
        <v>40884</v>
      </c>
      <c r="C19" s="36" t="s">
        <v>131</v>
      </c>
      <c r="D19" s="36" t="s">
        <v>162</v>
      </c>
      <c r="E19" s="44">
        <v>9000</v>
      </c>
      <c r="F19" s="38" t="s">
        <v>307</v>
      </c>
      <c r="G19" s="39">
        <f t="shared" si="0"/>
        <v>368525</v>
      </c>
      <c r="H19" s="3"/>
      <c r="I19" s="3"/>
      <c r="J19" s="3"/>
      <c r="K19" s="3"/>
      <c r="L19" s="3"/>
      <c r="M19" s="3"/>
      <c r="N19" s="3" t="e">
        <f t="array" aca="1" ref="N19" ca="1">SPARKLINE(Desember!E220,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>
        <v>40885</v>
      </c>
      <c r="C20" s="59" t="s">
        <v>91</v>
      </c>
      <c r="D20" s="59" t="s">
        <v>59</v>
      </c>
      <c r="E20" s="44">
        <v>11075</v>
      </c>
      <c r="F20" s="38"/>
      <c r="G20" s="39">
        <f t="shared" si="0"/>
        <v>357450</v>
      </c>
      <c r="H20" s="3"/>
      <c r="I20" s="3"/>
      <c r="J20" s="3"/>
      <c r="K20" s="3"/>
      <c r="L20" s="3"/>
      <c r="M20" s="3"/>
      <c r="N20" s="3" t="e">
        <f t="array" aca="1" ref="N20" ca="1">SPARKLINE(Desember!E221,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>
        <v>40886</v>
      </c>
      <c r="C21" s="59" t="s">
        <v>91</v>
      </c>
      <c r="D21" s="59" t="s">
        <v>59</v>
      </c>
      <c r="E21" s="44">
        <v>557</v>
      </c>
      <c r="F21" s="38"/>
      <c r="G21" s="39">
        <f t="shared" si="0"/>
        <v>356893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102">
        <v>40886</v>
      </c>
      <c r="C22" s="36" t="s">
        <v>131</v>
      </c>
      <c r="D22" s="36" t="s">
        <v>120</v>
      </c>
      <c r="E22" s="44">
        <v>1890</v>
      </c>
      <c r="F22" s="38"/>
      <c r="G22" s="39">
        <f t="shared" si="0"/>
        <v>355003</v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>
        <v>40888</v>
      </c>
      <c r="C23" s="36" t="s">
        <v>115</v>
      </c>
      <c r="D23" s="36" t="s">
        <v>153</v>
      </c>
      <c r="E23" s="44">
        <v>10510</v>
      </c>
      <c r="F23" s="38" t="s">
        <v>308</v>
      </c>
      <c r="G23" s="39">
        <f t="shared" si="0"/>
        <v>344493</v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>
        <v>40891</v>
      </c>
      <c r="C24" s="59" t="s">
        <v>91</v>
      </c>
      <c r="D24" s="59" t="s">
        <v>59</v>
      </c>
      <c r="E24" s="44">
        <v>8000</v>
      </c>
      <c r="F24" s="38"/>
      <c r="G24" s="39">
        <f t="shared" si="0"/>
        <v>336493</v>
      </c>
      <c r="H24" s="3"/>
      <c r="I24" s="90" t="s">
        <v>59</v>
      </c>
      <c r="J24" s="92">
        <f t="shared" ref="J24:J32" si="1">+SUMIF($D$5:$D$203,I24,$E$5:$E$203)</f>
        <v>48892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29605</v>
      </c>
      <c r="S24" s="3"/>
      <c r="T24" s="95" t="s">
        <v>92</v>
      </c>
      <c r="U24" s="97">
        <f t="shared" ref="U24:U36" si="6">+SUMIF($I$5:$I$17,T24,$J$5:$J$17)</f>
        <v>162000</v>
      </c>
      <c r="V24" s="43"/>
      <c r="W24" s="43"/>
      <c r="X24" s="3"/>
      <c r="Y24" s="3"/>
      <c r="Z24" s="3"/>
    </row>
    <row r="25" spans="1:26" ht="12" customHeight="1" x14ac:dyDescent="0.2">
      <c r="A25" s="4"/>
      <c r="B25" s="102">
        <v>40882</v>
      </c>
      <c r="C25" s="59" t="s">
        <v>91</v>
      </c>
      <c r="D25" s="59" t="s">
        <v>59</v>
      </c>
      <c r="E25" s="44">
        <v>2359</v>
      </c>
      <c r="F25" s="38"/>
      <c r="G25" s="39">
        <f t="shared" si="0"/>
        <v>334134</v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1890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9583</v>
      </c>
      <c r="S25" s="3"/>
      <c r="T25" s="95" t="s">
        <v>94</v>
      </c>
      <c r="U25" s="97">
        <f t="shared" si="6"/>
        <v>241000</v>
      </c>
      <c r="V25" s="43"/>
      <c r="W25" s="43"/>
      <c r="X25" s="3"/>
      <c r="Y25" s="3"/>
      <c r="Z25" s="3"/>
    </row>
    <row r="26" spans="1:26" ht="12" customHeight="1" x14ac:dyDescent="0.2">
      <c r="A26" s="4"/>
      <c r="B26" s="102">
        <v>40878</v>
      </c>
      <c r="C26" s="59" t="s">
        <v>91</v>
      </c>
      <c r="D26" s="59" t="s">
        <v>59</v>
      </c>
      <c r="E26" s="44">
        <v>4439</v>
      </c>
      <c r="F26" s="38" t="s">
        <v>309</v>
      </c>
      <c r="G26" s="39">
        <f t="shared" si="0"/>
        <v>329695</v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184000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>
        <v>40883</v>
      </c>
      <c r="C27" s="36" t="s">
        <v>136</v>
      </c>
      <c r="D27" s="36" t="s">
        <v>157</v>
      </c>
      <c r="E27" s="44">
        <v>10677</v>
      </c>
      <c r="F27" s="38"/>
      <c r="G27" s="39">
        <f t="shared" si="0"/>
        <v>319018</v>
      </c>
      <c r="H27" s="3"/>
      <c r="I27" s="90" t="s">
        <v>148</v>
      </c>
      <c r="J27" s="92">
        <f t="shared" si="1"/>
        <v>5000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21540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>
        <v>40882</v>
      </c>
      <c r="C28" s="36" t="s">
        <v>91</v>
      </c>
      <c r="D28" s="36" t="s">
        <v>160</v>
      </c>
      <c r="E28" s="44">
        <v>895</v>
      </c>
      <c r="F28" s="38"/>
      <c r="G28" s="39">
        <f t="shared" si="0"/>
        <v>318123</v>
      </c>
      <c r="H28" s="3"/>
      <c r="I28" s="90" t="s">
        <v>160</v>
      </c>
      <c r="J28" s="92">
        <f t="shared" si="1"/>
        <v>895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130000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>
        <v>40882</v>
      </c>
      <c r="C29" s="36" t="s">
        <v>91</v>
      </c>
      <c r="D29" s="36" t="s">
        <v>59</v>
      </c>
      <c r="E29" s="44">
        <v>650</v>
      </c>
      <c r="F29" s="38"/>
      <c r="G29" s="39">
        <f t="shared" si="0"/>
        <v>317473</v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>
        <v>40891</v>
      </c>
      <c r="C30" s="36" t="s">
        <v>133</v>
      </c>
      <c r="D30" s="36" t="s">
        <v>155</v>
      </c>
      <c r="E30" s="44">
        <v>93000</v>
      </c>
      <c r="F30" s="38"/>
      <c r="G30" s="39">
        <f t="shared" si="0"/>
        <v>224473</v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>
        <v>40889</v>
      </c>
      <c r="C31" s="36" t="s">
        <v>91</v>
      </c>
      <c r="D31" s="36" t="s">
        <v>148</v>
      </c>
      <c r="E31" s="44">
        <v>5000</v>
      </c>
      <c r="F31" s="38"/>
      <c r="G31" s="39">
        <f t="shared" si="0"/>
        <v>219473</v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54787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3371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38575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4800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7919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10000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39188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10510</v>
      </c>
      <c r="M39" s="69" t="s">
        <v>162</v>
      </c>
      <c r="N39" s="92">
        <f t="shared" si="3"/>
        <v>11500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29480</v>
      </c>
      <c r="O40" s="115" t="s">
        <v>251</v>
      </c>
      <c r="P40" s="75">
        <f>+SUM(P24:P39)</f>
        <v>130000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10677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143000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143000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20510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10677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48892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29605</v>
      </c>
      <c r="Q56" s="43" t="s">
        <v>249</v>
      </c>
      <c r="R56" s="51">
        <f>J18</f>
        <v>647115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9583</v>
      </c>
      <c r="Q57" s="43" t="s">
        <v>259</v>
      </c>
      <c r="R57" s="99">
        <f>R58+R59</f>
        <v>284642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39188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5000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245454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895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54787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10000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39188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10510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20510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1890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130000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3371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4800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7919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130000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11500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29480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10677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10677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427642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desember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Listi</vt:lpstr>
      <vt:lpstr>Leiðbeiningar</vt:lpstr>
      <vt:lpstr>Ársyfirlit</vt:lpstr>
      <vt:lpstr>Áætlun</vt:lpstr>
      <vt:lpstr>Janúar</vt:lpstr>
      <vt:lpstr>Febrúar</vt:lpstr>
      <vt:lpstr>Mars</vt:lpstr>
      <vt:lpstr>Apríl</vt:lpstr>
      <vt:lpstr>Maí</vt:lpstr>
      <vt:lpstr>Júní</vt:lpstr>
      <vt:lpstr>Júlí</vt:lpstr>
      <vt:lpstr>Ágúst</vt:lpstr>
      <vt:lpstr>September</vt:lpstr>
      <vt:lpstr>Október</vt:lpstr>
      <vt:lpstr>Nóvember</vt:lpstr>
      <vt:lpstr>Desember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2015-12-14T18:59:27Z</dcterms:modified>
</cp:coreProperties>
</file>