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heimilisbokhald\"/>
    </mc:Choice>
  </mc:AlternateContent>
  <bookViews>
    <workbookView xWindow="0" yWindow="465" windowWidth="20220" windowHeight="7020" tabRatio="500" firstSheet="7" activeTab="14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apríl">Listi!$H$36:$H$65</definedName>
    <definedName name="ágúst">Listi!$L$36:$L$66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14" l="1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38" i="15"/>
  <c r="G37" i="15"/>
  <c r="U36" i="15"/>
  <c r="G36" i="15"/>
  <c r="U35" i="15"/>
  <c r="G35" i="15"/>
  <c r="U34" i="15"/>
  <c r="G34" i="15"/>
  <c r="U33" i="15"/>
  <c r="L33" i="15"/>
  <c r="J33" i="15"/>
  <c r="G33" i="15"/>
  <c r="U32" i="15"/>
  <c r="G32" i="15"/>
  <c r="U31" i="15"/>
  <c r="G31" i="15"/>
  <c r="U30" i="15"/>
  <c r="G30" i="15"/>
  <c r="U29" i="15"/>
  <c r="G29" i="15"/>
  <c r="U28" i="15"/>
  <c r="G28" i="15"/>
  <c r="U27" i="15"/>
  <c r="G27" i="15"/>
  <c r="U26" i="15"/>
  <c r="G26" i="15"/>
  <c r="U25" i="15"/>
  <c r="G25" i="15"/>
  <c r="U24" i="15"/>
  <c r="G24" i="15"/>
  <c r="G23" i="15"/>
  <c r="G22" i="15"/>
  <c r="G21" i="15"/>
  <c r="N20" i="15" a="1"/>
  <c r="N20" i="15"/>
  <c r="G20" i="15"/>
  <c r="N19" i="15" a="1"/>
  <c r="N19" i="15"/>
  <c r="G19" i="15"/>
  <c r="G18" i="15"/>
  <c r="G17" i="15"/>
  <c r="G16" i="15"/>
  <c r="W15" i="15"/>
  <c r="G15" i="15"/>
  <c r="W14" i="15"/>
  <c r="G14" i="15"/>
  <c r="W13" i="15"/>
  <c r="G13" i="15"/>
  <c r="W12" i="15"/>
  <c r="G12" i="15"/>
  <c r="W11" i="15"/>
  <c r="G11" i="15"/>
  <c r="W10" i="15"/>
  <c r="G5" i="15"/>
  <c r="G6" i="15"/>
  <c r="G7" i="15"/>
  <c r="G8" i="15"/>
  <c r="G9" i="15"/>
  <c r="G10" i="15"/>
  <c r="W9" i="15"/>
  <c r="W8" i="15"/>
  <c r="W7" i="15"/>
  <c r="W6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I18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20" i="14"/>
  <c r="M19" i="14" a="1"/>
  <c r="M19" i="14"/>
  <c r="F19" i="14"/>
  <c r="F18" i="14"/>
  <c r="F16" i="14"/>
  <c r="V15" i="14"/>
  <c r="F15" i="14"/>
  <c r="V14" i="14"/>
  <c r="F5" i="14"/>
  <c r="F6" i="14"/>
  <c r="F7" i="14"/>
  <c r="F8" i="14"/>
  <c r="F9" i="14"/>
  <c r="F10" i="14"/>
  <c r="F11" i="14"/>
  <c r="F12" i="14"/>
  <c r="F13" i="14"/>
  <c r="F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<sst xmlns="http://schemas.openxmlformats.org/spreadsheetml/2006/main" count="3494" uniqueCount="283">
  <si>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</si>
  <si>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</si>
  <si>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</si>
  <si>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</si>
  <si>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</si>
  <si>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</si>
  <si>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</si>
  <si>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</si>
  <si>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</si>
  <si>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</si>
  <si>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</si>
  <si>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</si>
  <si>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</si>
  <si>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</si>
  <si>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</si>
  <si>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</si>
  <si>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</si>
  <si>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</si>
  <si>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</si>
  <si>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</si>
  <si>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</si>
  <si>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</si>
  <si>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</si>
  <si>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</si>
  <si>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</si>
  <si>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</si>
  <si>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</si>
  <si>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</si>
  <si>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</si>
  <si>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</si>
  <si>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</si>
  <si>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</si>
  <si>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</si>
  <si>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</si>
  <si>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</si>
  <si>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</si>
  <si>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</si>
  <si>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</si>
  <si>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</si>
  <si>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</si>
  <si>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</si>
  <si>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</si>
  <si>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</si>
  <si>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</si>
  <si>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</si>
  <si>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</si>
  <si>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</si>
  <si>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</si>
  <si>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</si>
  <si>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</si>
  <si>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</si>
  <si>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</si>
  <si>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</si>
  <si>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</si>
  <si>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</si>
  <si>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</si>
  <si>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</si>
  <si>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</si>
  <si>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</si>
  <si>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</si>
  <si>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</si>
  <si>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</si>
  <si>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</si>
  <si>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</si>
  <si>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</si>
  <si>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</si>
  <si>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</si>
  <si>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</si>
  <si>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</si>
  <si>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</si>
  <si>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</si>
  <si>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</si>
  <si>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</si>
  <si>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</si>
  <si>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</si>
  <si>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</si>
  <si>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</si>
  <si>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</si>
  <si>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</si>
  <si>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</si>
  <si>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</si>
  <si>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</si>
  <si>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</si>
  <si>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</si>
  <si>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</si>
  <si>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</si>
  <si>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</si>
  <si>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</si>
  <si>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</si>
  <si>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</si>
  <si>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</si>
  <si>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</si>
  <si>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</si>
  <si>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</si>
  <si>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</si>
  <si>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</si>
  <si>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</si>
  <si>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</si>
  <si>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</si>
  <si>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</si>
  <si>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</si>
  <si>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</si>
  <si>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</si>
  <si>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</si>
  <si>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</si>
  <si>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</si>
  <si>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</si>
  <si>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</si>
  <si>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</si>
  <si>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</si>
  <si>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</si>
  <si>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</si>
  <si>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</si>
  <si>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</si>
  <si>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</si>
  <si>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</si>
  <si>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</si>
  <si>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</si>
  <si>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</si>
  <si>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</si>
  <si>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</si>
  <si>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</si>
  <si>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</si>
  <si>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</si>
  <si>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</si>
  <si>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</si>
  <si>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</si>
  <si>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</si>
  <si>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</si>
  <si>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</si>
  <si>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</si>
  <si>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</si>
  <si>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</si>
  <si>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</si>
  <si>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</si>
  <si>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</si>
  <si>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</si>
  <si>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</si>
  <si>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</si>
  <si>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</si>
  <si>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</si>
  <si>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</si>
  <si>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</si>
  <si>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</si>
  <si>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</si>
  <si>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</si>
  <si>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</si>
  <si>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</si>
  <si>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</si>
  <si>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</si>
  <si>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</si>
  <si>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</si>
  <si>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</si>
  <si>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</si>
  <si>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</si>
  <si>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</si>
  <si>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</si>
  <si>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</si>
  <si>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</si>
  <si>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</si>
  <si>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</si>
  <si>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</si>
  <si>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</si>
  <si>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</si>
  <si>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</si>
  <si>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</si>
  <si>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</si>
  <si>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</si>
  <si>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</si>
  <si>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</si>
  <si>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</si>
  <si>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</si>
  <si>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</si>
  <si>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</si>
  <si>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</si>
  <si>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</si>
  <si>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</si>
  <si>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</si>
  <si>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</si>
  <si>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</si>
  <si>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</si>
  <si>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</si>
  <si>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</si>
  <si>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</si>
  <si>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</si>
  <si>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</si>
  <si>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</si>
  <si>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</si>
  <si>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</si>
  <si>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</si>
  <si>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</si>
  <si>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</si>
  <si>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</si>
  <si>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</si>
  <si>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</si>
  <si>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</si>
  <si>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</si>
  <si>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</si>
  <si>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</si>
  <si>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</si>
  <si>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</si>
  <si>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</si>
  <si>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</si>
  <si>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</si>
  <si>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</si>
  <si>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</si>
  <si>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</si>
  <si>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</si>
  <si>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</si>
  <si>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</si>
  <si>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</si>
  <si>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</si>
  <si>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</si>
  <si>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</si>
  <si>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</si>
  <si>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</si>
  <si>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</si>
  <si>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</si>
  <si>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</si>
  <si>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</si>
  <si>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</si>
  <si>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</si>
  <si>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</si>
  <si>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</si>
  <si>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</si>
  <si>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</si>
  <si>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</si>
  <si>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</si>
  <si>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</si>
  <si>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</si>
  <si>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</si>
  <si>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</si>
  <si>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</si>
  <si>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</si>
  <si>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</si>
  <si>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</si>
  <si>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</si>
  <si>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</si>
  <si>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</si>
  <si>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</si>
  <si>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</si>
  <si>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</si>
  <si>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</si>
  <si>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</si>
  <si>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</si>
  <si>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</si>
  <si>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</si>
  <si>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</si>
  <si>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</si>
  <si>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</si>
  <si>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</si>
  <si>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</si>
  <si>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</si>
  <si>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</si>
  <si>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</si>
  <si>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</si>
  <si>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</si>
  <si>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</si>
  <si>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</si>
  <si>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</si>
  <si>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</si>
  <si>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</si>
  <si>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</si>
  <si>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</si>
  <si>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</si>
  <si>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</si>
  <si>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</si>
  <si>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</si>
  <si>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</si>
  <si>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</si>
  <si>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</si>
  <si>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</si>
  <si>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</si>
  <si>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</si>
  <si>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</si>
  <si>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</si>
  <si>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</si>
  <si>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</si>
  <si>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p</t>
  </si>
  <si>
    <t>j</t>
  </si>
  <si>
    <t>J&amp;P</t>
  </si>
  <si>
    <t>rúm</t>
  </si>
  <si>
    <t>ísskápur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</si>
</sst>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556869</c:v>
                </c:pt>
                <c:pt idx="10">
                  <c:v>385425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464428</c:v>
                </c:pt>
                <c:pt idx="10">
                  <c:v>182811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32068432"/>
        <c:axId val="-732058096"/>
      </c:lineChart>
      <c:catAx>
        <c:axId val="-73206843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732058096"/>
        <c:crosses val="autoZero"/>
        <c:auto val="1"/>
        <c:lblAlgn val="ctr"/>
        <c:lblOffset val="100"/>
        <c:noMultiLvlLbl val="1"/>
      </c:catAx>
      <c:valAx>
        <c:axId val="-73205809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73206843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is-I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32062448"/>
        <c:axId val="-732061360"/>
      </c:barChart>
      <c:catAx>
        <c:axId val="-7320624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732061360"/>
        <c:crosses val="autoZero"/>
        <c:auto val="1"/>
        <c:lblAlgn val="ctr"/>
        <c:lblOffset val="100"/>
        <c:noMultiLvlLbl val="1"/>
      </c:catAx>
      <c:valAx>
        <c:axId val="-7320613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7320624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32057008"/>
        <c:axId val="-732060816"/>
      </c:barChart>
      <c:catAx>
        <c:axId val="-73205700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732060816"/>
        <c:crosses val="autoZero"/>
        <c:auto val="1"/>
        <c:lblAlgn val="ctr"/>
        <c:lblOffset val="100"/>
        <c:noMultiLvlLbl val="1"/>
      </c:catAx>
      <c:valAx>
        <c:axId val="-732060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73205700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32071152"/>
        <c:axId val="-903668704"/>
      </c:barChart>
      <c:catAx>
        <c:axId val="-73207115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903668704"/>
        <c:crosses val="autoZero"/>
        <c:auto val="1"/>
        <c:lblAlgn val="ctr"/>
        <c:lblOffset val="100"/>
        <c:noMultiLvlLbl val="1"/>
      </c:catAx>
      <c:valAx>
        <c:axId val="-90366870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73207115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03664352"/>
        <c:axId val="-903676320"/>
      </c:barChart>
      <c:catAx>
        <c:axId val="-9036643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903676320"/>
        <c:crosses val="autoZero"/>
        <c:auto val="1"/>
        <c:lblAlgn val="ctr"/>
        <c:lblOffset val="100"/>
        <c:noMultiLvlLbl val="1"/>
      </c:catAx>
      <c:valAx>
        <c:axId val="-9036763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90366435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224864"/>
        <c:axId val="-675228672"/>
      </c:barChart>
      <c:catAx>
        <c:axId val="-67522486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28672"/>
        <c:crosses val="autoZero"/>
        <c:auto val="1"/>
        <c:lblAlgn val="ctr"/>
        <c:lblOffset val="100"/>
        <c:noMultiLvlLbl val="1"/>
      </c:catAx>
      <c:valAx>
        <c:axId val="-67522867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2486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224320"/>
        <c:axId val="-675229760"/>
      </c:barChart>
      <c:catAx>
        <c:axId val="-67522432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5229760"/>
        <c:crosses val="autoZero"/>
        <c:auto val="1"/>
        <c:lblAlgn val="ctr"/>
        <c:lblOffset val="100"/>
        <c:noMultiLvlLbl val="1"/>
      </c:catAx>
      <c:valAx>
        <c:axId val="-6752297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522432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232480"/>
        <c:axId val="-675233568"/>
      </c:barChart>
      <c:catAx>
        <c:axId val="-67523248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33568"/>
        <c:crosses val="autoZero"/>
        <c:auto val="1"/>
        <c:lblAlgn val="ctr"/>
        <c:lblOffset val="100"/>
        <c:noMultiLvlLbl val="1"/>
      </c:catAx>
      <c:valAx>
        <c:axId val="-67523356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3248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231936"/>
        <c:axId val="-675235200"/>
      </c:barChart>
      <c:catAx>
        <c:axId val="-67523193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5235200"/>
        <c:crosses val="autoZero"/>
        <c:auto val="1"/>
        <c:lblAlgn val="ctr"/>
        <c:lblOffset val="100"/>
        <c:noMultiLvlLbl val="1"/>
      </c:catAx>
      <c:valAx>
        <c:axId val="-675235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523193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230304"/>
        <c:axId val="-675227584"/>
      </c:barChart>
      <c:catAx>
        <c:axId val="-67523030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27584"/>
        <c:crosses val="autoZero"/>
        <c:auto val="1"/>
        <c:lblAlgn val="ctr"/>
        <c:lblOffset val="100"/>
        <c:noMultiLvlLbl val="1"/>
      </c:catAx>
      <c:valAx>
        <c:axId val="-67522758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3030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235744"/>
        <c:axId val="-675225952"/>
      </c:barChart>
      <c:catAx>
        <c:axId val="-67523574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5225952"/>
        <c:crosses val="autoZero"/>
        <c:auto val="1"/>
        <c:lblAlgn val="ctr"/>
        <c:lblOffset val="100"/>
        <c:noMultiLvlLbl val="1"/>
      </c:catAx>
      <c:valAx>
        <c:axId val="-6752259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523574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221600"/>
        <c:axId val="-675234656"/>
      </c:barChart>
      <c:catAx>
        <c:axId val="-67522160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34656"/>
        <c:crosses val="autoZero"/>
        <c:auto val="1"/>
        <c:lblAlgn val="ctr"/>
        <c:lblOffset val="100"/>
        <c:noMultiLvlLbl val="1"/>
      </c:catAx>
      <c:valAx>
        <c:axId val="-6752346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22160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182208"/>
        <c:axId val="-675187104"/>
      </c:barChart>
      <c:catAx>
        <c:axId val="-67518220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5187104"/>
        <c:crosses val="autoZero"/>
        <c:auto val="1"/>
        <c:lblAlgn val="ctr"/>
        <c:lblOffset val="100"/>
        <c:noMultiLvlLbl val="1"/>
      </c:catAx>
      <c:valAx>
        <c:axId val="-6751871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518220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183840"/>
        <c:axId val="-675186016"/>
      </c:barChart>
      <c:catAx>
        <c:axId val="-67518384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186016"/>
        <c:crosses val="autoZero"/>
        <c:auto val="1"/>
        <c:lblAlgn val="ctr"/>
        <c:lblOffset val="100"/>
        <c:noMultiLvlLbl val="1"/>
      </c:catAx>
      <c:valAx>
        <c:axId val="-67518601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18384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185472"/>
        <c:axId val="-675184928"/>
      </c:barChart>
      <c:catAx>
        <c:axId val="-6751854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5184928"/>
        <c:crosses val="autoZero"/>
        <c:auto val="1"/>
        <c:lblAlgn val="ctr"/>
        <c:lblOffset val="100"/>
        <c:noMultiLvlLbl val="1"/>
      </c:catAx>
      <c:valAx>
        <c:axId val="-6751849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51854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5184384"/>
        <c:axId val="-670141520"/>
      </c:barChart>
      <c:catAx>
        <c:axId val="-67518438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0141520"/>
        <c:crosses val="autoZero"/>
        <c:auto val="1"/>
        <c:lblAlgn val="ctr"/>
        <c:lblOffset val="100"/>
        <c:noMultiLvlLbl val="1"/>
      </c:catAx>
      <c:valAx>
        <c:axId val="-67014152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518438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0142608"/>
        <c:axId val="-670134448"/>
      </c:barChart>
      <c:catAx>
        <c:axId val="-67014260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0134448"/>
        <c:crosses val="autoZero"/>
        <c:auto val="1"/>
        <c:lblAlgn val="ctr"/>
        <c:lblOffset val="100"/>
        <c:noMultiLvlLbl val="1"/>
      </c:catAx>
      <c:valAx>
        <c:axId val="-6701344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014260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0143696"/>
        <c:axId val="-670133904"/>
      </c:barChart>
      <c:catAx>
        <c:axId val="-67014369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0133904"/>
        <c:crosses val="autoZero"/>
        <c:auto val="1"/>
        <c:lblAlgn val="ctr"/>
        <c:lblOffset val="100"/>
        <c:noMultiLvlLbl val="1"/>
      </c:catAx>
      <c:valAx>
        <c:axId val="-67013390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014369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0137168"/>
        <c:axId val="-670146416"/>
      </c:barChart>
      <c:catAx>
        <c:axId val="-67013716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0146416"/>
        <c:crosses val="autoZero"/>
        <c:auto val="1"/>
        <c:lblAlgn val="ctr"/>
        <c:lblOffset val="100"/>
        <c:noMultiLvlLbl val="1"/>
      </c:catAx>
      <c:valAx>
        <c:axId val="-670146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013716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68707</c:v>
                </c:pt>
                <c:pt idx="1">
                  <c:v>14308</c:v>
                </c:pt>
                <c:pt idx="2">
                  <c:v>0</c:v>
                </c:pt>
                <c:pt idx="3">
                  <c:v>16980</c:v>
                </c:pt>
                <c:pt idx="4">
                  <c:v>0</c:v>
                </c:pt>
                <c:pt idx="5">
                  <c:v>13623</c:v>
                </c:pt>
                <c:pt idx="6">
                  <c:v>0</c:v>
                </c:pt>
                <c:pt idx="7">
                  <c:v>350810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0144784"/>
        <c:axId val="-670139888"/>
      </c:barChart>
      <c:catAx>
        <c:axId val="-67014478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0139888"/>
        <c:crosses val="autoZero"/>
        <c:auto val="1"/>
        <c:lblAlgn val="ctr"/>
        <c:lblOffset val="100"/>
        <c:noMultiLvlLbl val="1"/>
      </c:catAx>
      <c:valAx>
        <c:axId val="-6701398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014478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</c:v>
                </c:pt>
                <c:pt idx="1">
                  <c:v>464428</c:v>
                </c:pt>
                <c:pt idx="2" formatCode="0">
                  <c:v>0</c:v>
                </c:pt>
                <c:pt idx="3">
                  <c:v>464428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0142064"/>
        <c:axId val="-670136624"/>
      </c:barChart>
      <c:catAx>
        <c:axId val="-6701420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0136624"/>
        <c:crosses val="autoZero"/>
        <c:auto val="1"/>
        <c:lblAlgn val="ctr"/>
        <c:lblOffset val="100"/>
        <c:noMultiLvlLbl val="1"/>
      </c:catAx>
      <c:valAx>
        <c:axId val="-670136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01420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13623</c:v>
                </c:pt>
                <c:pt idx="6">
                  <c:v>0</c:v>
                </c:pt>
                <c:pt idx="7">
                  <c:v>130000</c:v>
                </c:pt>
                <c:pt idx="8">
                  <c:v>39188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0140976"/>
        <c:axId val="-670140432"/>
      </c:barChart>
      <c:catAx>
        <c:axId val="-6701409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0140432"/>
        <c:crosses val="autoZero"/>
        <c:auto val="1"/>
        <c:lblAlgn val="ctr"/>
        <c:lblOffset val="100"/>
        <c:noMultiLvlLbl val="1"/>
      </c:catAx>
      <c:valAx>
        <c:axId val="-6701404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701409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385425</c:v>
                </c:pt>
                <c:pt idx="1">
                  <c:v>182811</c:v>
                </c:pt>
                <c:pt idx="2" formatCode="0">
                  <c:v>39188</c:v>
                </c:pt>
                <c:pt idx="3">
                  <c:v>143623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70131728"/>
        <c:axId val="-670131184"/>
      </c:barChart>
      <c:catAx>
        <c:axId val="-67013172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70131184"/>
        <c:crosses val="autoZero"/>
        <c:auto val="1"/>
        <c:lblAlgn val="ctr"/>
        <c:lblOffset val="100"/>
        <c:noMultiLvlLbl val="1"/>
      </c:catAx>
      <c:valAx>
        <c:axId val="-6701311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7013172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69116336"/>
        <c:axId val="-669111440"/>
      </c:barChart>
      <c:catAx>
        <c:axId val="-66911633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69111440"/>
        <c:crosses val="autoZero"/>
        <c:auto val="1"/>
        <c:lblAlgn val="ctr"/>
        <c:lblOffset val="100"/>
        <c:noMultiLvlLbl val="1"/>
      </c:catAx>
      <c:valAx>
        <c:axId val="-66911144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66911633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69116880"/>
        <c:axId val="-669107088"/>
      </c:barChart>
      <c:catAx>
        <c:axId val="-6691168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669107088"/>
        <c:crosses val="autoZero"/>
        <c:auto val="1"/>
        <c:lblAlgn val="ctr"/>
        <c:lblOffset val="100"/>
        <c:noMultiLvlLbl val="1"/>
      </c:catAx>
      <c:valAx>
        <c:axId val="-669107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66911688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defaultColWidth="15.140625" defaultRowHeight="15" customHeight="1"/>
  <cols>
    <col min="1" max="1" width="14.85546875" customWidth="1"/>
    <col min="2" max="2" width="18.7109375" customWidth="1"/>
    <col min="3" max="3" width="19.28515625" customWidth="1"/>
    <col min="4" max="4" width="22.28515625" customWidth="1"/>
    <col min="5" max="6" width="16.140625" customWidth="1"/>
    <col min="7" max="7" width="21.140625" customWidth="1"/>
    <col min="8" max="8" width="19.85546875" customWidth="1"/>
    <col min="9" max="9" width="26.28515625" customWidth="1"/>
    <col min="10" max="10" width="25.7109375" customWidth="1"/>
    <col min="11" max="11" width="30.28515625" customWidth="1"/>
    <col min="12" max="12" width="8" customWidth="1"/>
    <col min="13" max="13" width="30.140625" customWidth="1"/>
    <col min="14" max="16" width="8" customWidth="1"/>
    <col min="17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defaultColWidth="15.140625" defaultRowHeight="15" customHeight="1"/>
  <cols>
    <col min="1" max="1" width="12.42578125" customWidth="1"/>
    <col min="2" max="2" width="14.140625" customWidth="1"/>
    <col min="3" max="3" width="22.42578125" customWidth="1"/>
    <col min="4" max="4" width="28.28515625" customWidth="1"/>
    <col min="5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22.28515625" customWidth="1"/>
    <col min="3" max="26" width="9.2851562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92441</v>
      </c>
      <c r="M5" s="66">
        <f>X38</f>
        <v>202614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385425</v>
      </c>
      <c r="Y23" s="104">
        <f>Áætlun!Y19</f>
        <v>0</v>
      </c>
      <c r="Z23" s="107">
        <f>Desember!J18</f>
        <v>0</v>
      </c>
    </row>
    <row r="24" spans="1:26" ht="12" customHeight="1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68707</v>
      </c>
      <c r="W26" s="114">
        <f>Áætlun!W33</f>
        <v>0</v>
      </c>
      <c r="X26" s="116">
        <f>Nóvember!W6</f>
        <v>0</v>
      </c>
      <c r="Y26" s="114">
        <f>Áætlun!Y33</f>
        <v>0</v>
      </c>
      <c r="Z26" s="121">
        <f>Desember!W6</f>
        <v>0</v>
      </c>
    </row>
    <row r="27" spans="1:26" ht="12" customHeight="1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14308</v>
      </c>
      <c r="W27" s="108">
        <f>Áætlun!W52</f>
        <v>0</v>
      </c>
      <c r="X27" s="116">
        <f>Nóvember!W7</f>
        <v>0</v>
      </c>
      <c r="Y27" s="108">
        <f>Áætlun!Y52</f>
        <v>0</v>
      </c>
      <c r="Z27" s="121">
        <f>Desember!W7</f>
        <v>0</v>
      </c>
    </row>
    <row r="28" spans="1:26" ht="12" customHeight="1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16980</v>
      </c>
      <c r="W29" s="108">
        <f>Áætlun!W77</f>
        <v>0</v>
      </c>
      <c r="X29" s="116">
        <f>Nóvember!W9</f>
        <v>0</v>
      </c>
      <c r="Y29" s="108">
        <f>Áætlun!Y77</f>
        <v>0</v>
      </c>
      <c r="Z29" s="121">
        <f>Desember!W9</f>
        <v>0</v>
      </c>
    </row>
    <row r="30" spans="1:26" ht="12" customHeight="1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0</v>
      </c>
      <c r="Y30" s="108">
        <f>Áætlun!Y94</f>
        <v>0</v>
      </c>
      <c r="Z30" s="121">
        <f>Desember!W10</f>
        <v>0</v>
      </c>
    </row>
    <row r="31" spans="1:26" ht="12" customHeight="1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13623</v>
      </c>
      <c r="Y31" s="108">
        <f>Áætlun!Y146</f>
        <v>0</v>
      </c>
      <c r="Z31" s="121">
        <f>Desember!W11</f>
        <v>0</v>
      </c>
    </row>
    <row r="32" spans="1:26" ht="12" customHeight="1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0</v>
      </c>
      <c r="Y32" s="108">
        <f>Áætlun!Y127</f>
        <v>0</v>
      </c>
      <c r="Z32" s="121">
        <f>Desember!W12</f>
        <v>0</v>
      </c>
    </row>
    <row r="33" spans="1:26" ht="12" customHeight="1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130000</v>
      </c>
      <c r="Y33" s="108">
        <f>Áætlun!Y113</f>
        <v>0</v>
      </c>
      <c r="Z33" s="121">
        <f>Desember!W13</f>
        <v>0</v>
      </c>
    </row>
    <row r="34" spans="1:26" ht="12" customHeight="1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0</v>
      </c>
    </row>
    <row r="35" spans="1:26" ht="12" customHeight="1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0</v>
      </c>
      <c r="Y35" s="146">
        <f>Áætlun!Y170</f>
        <v>0</v>
      </c>
      <c r="Z35" s="121">
        <f>Desember!W15</f>
        <v>0</v>
      </c>
    </row>
    <row r="36" spans="1:26" ht="12" customHeight="1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464428</v>
      </c>
      <c r="W36" s="154">
        <f t="shared" si="0"/>
        <v>0</v>
      </c>
      <c r="X36" s="116">
        <f t="shared" si="0"/>
        <v>182811</v>
      </c>
      <c r="Y36" s="155">
        <f t="shared" si="0"/>
        <v>0</v>
      </c>
      <c r="Z36" s="121">
        <f t="shared" si="0"/>
        <v>0</v>
      </c>
    </row>
    <row r="37" spans="1:26" ht="12" customHeight="1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92441</v>
      </c>
      <c r="W38" s="157">
        <f t="shared" si="1"/>
        <v>0</v>
      </c>
      <c r="X38" s="158">
        <f t="shared" si="1"/>
        <v>202614</v>
      </c>
      <c r="Y38" s="159">
        <f t="shared" si="1"/>
        <v>0</v>
      </c>
      <c r="Z38" s="160">
        <f t="shared" si="1"/>
        <v>0</v>
      </c>
    </row>
    <row r="39" spans="1:26" ht="12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942294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385425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464428</v>
      </c>
      <c r="P46" s="165">
        <f>X36</f>
        <v>182811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68707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14308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16980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92441</v>
      </c>
      <c r="P51" s="167">
        <f>X38</f>
        <v>202614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27246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480810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39188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153" t="s">
        <v>258</v>
      </c>
      <c r="C58" s="154">
        <f t="shared" ref="C58:D58" si="13">+SUM(C48:C57)</f>
        <v>0</v>
      </c>
      <c r="D58" s="116">
        <f t="shared" si="13"/>
        <v>647239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156" t="s">
        <v>261</v>
      </c>
      <c r="C60" s="157">
        <f t="shared" ref="C60:D60" si="14">+C45-C58</f>
        <v>0</v>
      </c>
      <c r="D60" s="158">
        <f t="shared" si="14"/>
        <v>295055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31" customWidth="1"/>
    <col min="3" max="26" width="9.28515625" customWidth="1"/>
    <col min="27" max="27" width="4.7109375" customWidth="1"/>
    <col min="28" max="28" width="10.7109375" customWidth="1"/>
  </cols>
  <sheetData>
    <row r="1" spans="1:28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255425</v>
      </c>
      <c r="Y6" s="17"/>
      <c r="Z6" s="103">
        <f>Desember!U24</f>
        <v>0</v>
      </c>
      <c r="AA6" s="3"/>
      <c r="AB6" s="3"/>
    </row>
    <row r="7" spans="1:28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130000</v>
      </c>
      <c r="Y7" s="17"/>
      <c r="Z7" s="103">
        <f>Desember!U25</f>
        <v>0</v>
      </c>
      <c r="AA7" s="3"/>
      <c r="AB7" s="3"/>
    </row>
    <row r="8" spans="1:28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0</v>
      </c>
      <c r="Y8" s="17"/>
      <c r="Z8" s="103">
        <f>Desember!U26</f>
        <v>0</v>
      </c>
      <c r="AA8" s="3"/>
      <c r="AB8" s="3"/>
    </row>
    <row r="9" spans="1:28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0</v>
      </c>
      <c r="Y16" s="17"/>
      <c r="Z16" s="103">
        <f>Desember!U34</f>
        <v>0</v>
      </c>
      <c r="AA16" s="3"/>
      <c r="AB16" s="3"/>
    </row>
    <row r="17" spans="1:28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385425</v>
      </c>
      <c r="Y19" s="132">
        <f>SUM(Y6:Y18)</f>
        <v>0</v>
      </c>
      <c r="Z19" s="136">
        <f>+SUM(Z6:Z18)</f>
        <v>0</v>
      </c>
      <c r="AA19" s="3"/>
      <c r="AB19" s="3"/>
    </row>
    <row r="20" spans="1:28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31307</v>
      </c>
      <c r="W24" s="141"/>
      <c r="X24" s="142">
        <f>Nóvember!J24</f>
        <v>0</v>
      </c>
      <c r="Y24" s="141"/>
      <c r="Z24" s="147">
        <f>Desember!J24</f>
        <v>0</v>
      </c>
      <c r="AA24" s="3"/>
      <c r="AB24" s="3"/>
    </row>
    <row r="25" spans="1:28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0</v>
      </c>
      <c r="Y25" s="141"/>
      <c r="Z25" s="147">
        <f>Desember!J25</f>
        <v>0</v>
      </c>
      <c r="AA25" s="3"/>
      <c r="AB25" s="3"/>
    </row>
    <row r="26" spans="1:28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0</v>
      </c>
      <c r="Y26" s="141"/>
      <c r="Z26" s="147">
        <f>Desember!J26</f>
        <v>0</v>
      </c>
      <c r="AA26" s="3"/>
      <c r="AB26" s="3"/>
    </row>
    <row r="27" spans="1:28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0</v>
      </c>
      <c r="Y27" s="141"/>
      <c r="Z27" s="147">
        <f>Desember!J27</f>
        <v>0</v>
      </c>
      <c r="AA27" s="3"/>
      <c r="AB27" s="3"/>
    </row>
    <row r="28" spans="1:28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0</v>
      </c>
      <c r="Y29" s="141"/>
      <c r="Z29" s="147">
        <f>Desember!J29</f>
        <v>0</v>
      </c>
      <c r="AA29" s="3"/>
      <c r="AB29" s="3"/>
    </row>
    <row r="30" spans="1:28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68707</v>
      </c>
      <c r="W33" s="172">
        <f t="shared" si="0"/>
        <v>0</v>
      </c>
      <c r="X33" s="172">
        <f t="shared" si="0"/>
        <v>0</v>
      </c>
      <c r="Y33" s="172">
        <f t="shared" si="0"/>
        <v>0</v>
      </c>
      <c r="Z33" s="172">
        <f t="shared" si="0"/>
        <v>0</v>
      </c>
      <c r="AA33" s="3"/>
      <c r="AB33" s="3"/>
    </row>
    <row r="34" spans="1:28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2408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0</v>
      </c>
      <c r="Y40" s="141"/>
      <c r="Z40" s="147">
        <f>Desember!J40</f>
        <v>0</v>
      </c>
      <c r="AA40" s="3"/>
      <c r="AB40" s="3"/>
    </row>
    <row r="41" spans="1:28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14308</v>
      </c>
      <c r="W52" s="179">
        <f t="shared" si="1"/>
        <v>0</v>
      </c>
      <c r="X52" s="179">
        <f t="shared" si="1"/>
        <v>0</v>
      </c>
      <c r="Y52" s="179">
        <f t="shared" si="1"/>
        <v>0</v>
      </c>
      <c r="Z52" s="179">
        <f t="shared" si="1"/>
        <v>0</v>
      </c>
      <c r="AA52" s="3"/>
      <c r="AB52" s="3"/>
    </row>
    <row r="53" spans="1:28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16980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0</v>
      </c>
      <c r="Y70" s="141"/>
      <c r="Z70" s="147">
        <f>Desember!N46</f>
        <v>0</v>
      </c>
      <c r="AA70" s="3"/>
      <c r="AB70" s="3"/>
    </row>
    <row r="71" spans="1:28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16980</v>
      </c>
      <c r="W77" s="179">
        <f t="shared" si="3"/>
        <v>0</v>
      </c>
      <c r="X77" s="179">
        <f t="shared" si="3"/>
        <v>0</v>
      </c>
      <c r="Y77" s="179">
        <f t="shared" si="3"/>
        <v>0</v>
      </c>
      <c r="Z77" s="179">
        <f t="shared" si="3"/>
        <v>0</v>
      </c>
      <c r="AA77" s="3"/>
      <c r="AB77" s="3"/>
    </row>
    <row r="78" spans="1:28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0</v>
      </c>
      <c r="Y86" s="141"/>
      <c r="Z86" s="147">
        <f>Desember!L42</f>
        <v>0</v>
      </c>
      <c r="AA86" s="3"/>
      <c r="AB86" s="3"/>
    </row>
    <row r="87" spans="1:28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0</v>
      </c>
      <c r="Y94" s="179">
        <f t="shared" si="4"/>
        <v>0</v>
      </c>
      <c r="Z94" s="179">
        <f t="shared" si="4"/>
        <v>0</v>
      </c>
      <c r="AA94" s="3"/>
      <c r="AB94" s="3"/>
    </row>
    <row r="95" spans="1:28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130000</v>
      </c>
      <c r="Y101" s="141"/>
      <c r="Z101" s="147">
        <f>Desember!P28</f>
        <v>0</v>
      </c>
      <c r="AA101" s="3"/>
      <c r="AB101" s="3"/>
    </row>
    <row r="102" spans="1:28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130000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0</v>
      </c>
      <c r="Y117" s="141"/>
      <c r="Z117" s="147">
        <f>Desember!R42</f>
        <v>0</v>
      </c>
      <c r="AA117" s="3"/>
      <c r="AB117" s="3"/>
    </row>
    <row r="118" spans="1:28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5123</v>
      </c>
      <c r="Y140" s="141"/>
      <c r="Z140" s="147">
        <f>Desember!N34</f>
        <v>0</v>
      </c>
      <c r="AA140" s="3"/>
      <c r="AB140" s="3"/>
    </row>
    <row r="141" spans="1:28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6000</v>
      </c>
      <c r="Y141" s="141"/>
      <c r="Z141" s="147">
        <f>Desember!N35</f>
        <v>0</v>
      </c>
      <c r="AA141" s="3"/>
      <c r="AB141" s="3"/>
    </row>
    <row r="142" spans="1:28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2500</v>
      </c>
      <c r="Y145" s="141"/>
      <c r="Z145" s="147">
        <f>Desember!N39</f>
        <v>0</v>
      </c>
      <c r="AA145" s="3"/>
      <c r="AB145" s="3"/>
    </row>
    <row r="146" spans="1:28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13623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0</v>
      </c>
      <c r="AA149" s="3"/>
      <c r="AB149" s="3"/>
    </row>
    <row r="150" spans="1:28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0</v>
      </c>
      <c r="AA150" s="3"/>
      <c r="AB150" s="3"/>
    </row>
    <row r="151" spans="1:28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0</v>
      </c>
      <c r="Y168" s="141"/>
      <c r="Z168" s="147">
        <f>Desember!P47</f>
        <v>0</v>
      </c>
      <c r="AA168" s="3"/>
      <c r="AB168" s="3"/>
    </row>
    <row r="169" spans="1:28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0</v>
      </c>
      <c r="Y169" s="141"/>
      <c r="Z169" s="147">
        <f>Desember!P48</f>
        <v>0</v>
      </c>
      <c r="AA169" s="3"/>
      <c r="AB169" s="3"/>
    </row>
    <row r="170" spans="1:28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S35:T35"/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  <mergeCell ref="K165:L165"/>
    <mergeCell ref="K115:L115"/>
    <mergeCell ref="K79:L79"/>
    <mergeCell ref="K148:L148"/>
    <mergeCell ref="M115:N115"/>
    <mergeCell ref="O165:P165"/>
    <mergeCell ref="Q165:R165"/>
    <mergeCell ref="M165:N165"/>
    <mergeCell ref="E79:F79"/>
    <mergeCell ref="G79:H79"/>
    <mergeCell ref="Q129:R129"/>
    <mergeCell ref="U129:V129"/>
    <mergeCell ref="O115:P115"/>
    <mergeCell ref="S79:T79"/>
    <mergeCell ref="Q79:R79"/>
    <mergeCell ref="M79:N79"/>
    <mergeCell ref="O79:P79"/>
    <mergeCell ref="U79:V79"/>
    <mergeCell ref="E115:F115"/>
    <mergeCell ref="I79:J79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M35:N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opLeftCell="A2" workbookViewId="0">
      <selection activeCell="B7" sqref="B7:D7"/>
    </sheetView>
  </sheetViews>
  <sheetFormatPr defaultColWidth="15.140625" defaultRowHeight="15" customHeight="1"/>
  <cols>
    <col min="1" max="1" width="10" customWidth="1"/>
    <col min="2" max="2" width="21.42578125" customWidth="1"/>
    <col min="3" max="3" width="28.28515625" customWidth="1"/>
    <col min="4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15" width="11.140625" customWidth="1"/>
    <col min="16" max="16" width="28.7109375" customWidth="1"/>
    <col min="17" max="17" width="11.140625" customWidth="1"/>
    <col min="18" max="18" width="10.7109375" customWidth="1"/>
    <col min="19" max="19" width="21.28515625" customWidth="1"/>
    <col min="20" max="20" width="8.28515625" customWidth="1"/>
    <col min="21" max="21" width="8" customWidth="1"/>
    <col min="22" max="22" width="10" customWidth="1"/>
    <col min="23" max="23" width="12.7109375" customWidth="1"/>
    <col min="24" max="25" width="7.7109375" customWidth="1"/>
  </cols>
  <sheetData>
    <row r="1" spans="1:25" ht="1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68707</v>
      </c>
      <c r="W6" s="43" t="s">
        <v>91</v>
      </c>
      <c r="X6" s="3"/>
      <c r="Y6" s="3"/>
    </row>
    <row r="7" spans="1:25" ht="12" customHeight="1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14308</v>
      </c>
      <c r="W7" s="43" t="s">
        <v>101</v>
      </c>
      <c r="X7" s="3"/>
      <c r="Y7" s="3"/>
    </row>
    <row r="8" spans="1:25" ht="12" customHeight="1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16980</v>
      </c>
      <c r="W9" s="43" t="s">
        <v>102</v>
      </c>
      <c r="X9" s="3"/>
      <c r="Y9" s="3"/>
    </row>
    <row r="10" spans="1:25" ht="12" customHeight="1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278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>
      <c r="A17" s="35">
        <v>40844</v>
      </c>
      <c r="B17" s="36" t="s">
        <v>101</v>
      </c>
      <c r="C17" s="36" t="s">
        <v>126</v>
      </c>
      <c r="D17" s="44">
        <v>2408</v>
      </c>
      <c r="E17" s="38" t="s">
        <v>279</v>
      </c>
      <c r="F17" s="39">
        <f t="shared" si="0"/>
        <v>120573</v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>
      <c r="A18" s="35">
        <v>40842</v>
      </c>
      <c r="B18" s="36" t="s">
        <v>91</v>
      </c>
      <c r="C18" s="36" t="s">
        <v>59</v>
      </c>
      <c r="D18" s="44">
        <v>7809</v>
      </c>
      <c r="E18" s="38" t="s">
        <v>278</v>
      </c>
      <c r="F18" s="39">
        <f t="shared" si="0"/>
        <v>112764</v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>
      <c r="A19" s="35">
        <v>40841</v>
      </c>
      <c r="B19" s="36" t="s">
        <v>91</v>
      </c>
      <c r="C19" s="36" t="s">
        <v>59</v>
      </c>
      <c r="D19" s="44">
        <v>3343</v>
      </c>
      <c r="E19" s="38" t="s">
        <v>280</v>
      </c>
      <c r="F19" s="39">
        <f t="shared" si="0"/>
        <v>109421</v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>
      <c r="A20" s="35">
        <v>40846</v>
      </c>
      <c r="B20" s="36" t="s">
        <v>136</v>
      </c>
      <c r="C20" s="36" t="s">
        <v>123</v>
      </c>
      <c r="D20" s="44">
        <v>16980</v>
      </c>
      <c r="E20" s="38" t="s">
        <v>166</v>
      </c>
      <c r="F20" s="39">
        <f t="shared" si="0"/>
        <v>92441</v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31307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68707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2408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16980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14308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16980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31307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464428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464428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68707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2408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14308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16980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16980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>
      <c r="A204" s="178"/>
      <c r="B204" s="180"/>
      <c r="C204" s="180"/>
      <c r="D204" s="149">
        <f>+SUM(D5:D203)</f>
        <v>464428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workbookViewId="0">
      <pane xSplit="1" topLeftCell="B1" activePane="topRight" state="frozen"/>
      <selection pane="topRight" activeCell="F23" sqref="F23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40848</v>
      </c>
      <c r="C5" s="59" t="s">
        <v>131</v>
      </c>
      <c r="D5" s="59" t="s">
        <v>229</v>
      </c>
      <c r="E5" s="67">
        <v>6000</v>
      </c>
      <c r="F5" s="38"/>
      <c r="G5" s="39">
        <f>+J18-E5</f>
        <v>379425</v>
      </c>
      <c r="H5" s="3"/>
      <c r="I5" s="40" t="s">
        <v>92</v>
      </c>
      <c r="J5" s="41">
        <v>255425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102">
        <v>40848</v>
      </c>
      <c r="C6" s="59" t="s">
        <v>131</v>
      </c>
      <c r="D6" s="59" t="s">
        <v>222</v>
      </c>
      <c r="E6" s="67">
        <v>5123</v>
      </c>
      <c r="F6" s="38"/>
      <c r="G6" s="39">
        <f t="shared" ref="G6:G203" si="0">+IF(E6="","",G5-E6)</f>
        <v>374302</v>
      </c>
      <c r="H6" s="3"/>
      <c r="I6" s="45" t="s">
        <v>94</v>
      </c>
      <c r="J6" s="49">
        <v>130000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102">
        <v>40848</v>
      </c>
      <c r="C7" s="59" t="s">
        <v>131</v>
      </c>
      <c r="D7" s="59" t="s">
        <v>162</v>
      </c>
      <c r="E7" s="67">
        <v>2500</v>
      </c>
      <c r="F7" s="38"/>
      <c r="G7" s="39">
        <f t="shared" si="0"/>
        <v>371802</v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102">
        <v>40848</v>
      </c>
      <c r="C8" s="36" t="s">
        <v>104</v>
      </c>
      <c r="D8" s="36" t="s">
        <v>137</v>
      </c>
      <c r="E8" s="44">
        <v>130000</v>
      </c>
      <c r="F8" s="38"/>
      <c r="G8" s="39">
        <f t="shared" si="0"/>
        <v>241802</v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102">
        <v>40848</v>
      </c>
      <c r="C9" s="36" t="s">
        <v>138</v>
      </c>
      <c r="D9" s="36" t="s">
        <v>113</v>
      </c>
      <c r="E9" s="44">
        <v>29605</v>
      </c>
      <c r="F9" s="38" t="s">
        <v>281</v>
      </c>
      <c r="G9" s="39">
        <f t="shared" si="0"/>
        <v>212197</v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102">
        <v>40848</v>
      </c>
      <c r="C10" s="36" t="s">
        <v>138</v>
      </c>
      <c r="D10" s="36" t="s">
        <v>124</v>
      </c>
      <c r="E10" s="44">
        <v>9583</v>
      </c>
      <c r="F10" s="38" t="s">
        <v>282</v>
      </c>
      <c r="G10" s="39">
        <f t="shared" si="0"/>
        <v>202614</v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102">
        <v>40848</v>
      </c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13623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2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385425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255425</v>
      </c>
      <c r="V24" s="43"/>
      <c r="W24" s="43"/>
      <c r="X24" s="4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130000</v>
      </c>
      <c r="V25" s="43"/>
      <c r="W25" s="43"/>
      <c r="X25" s="4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5123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6000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2500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13623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385425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182811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143623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5123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6000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2500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13623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182811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27</vt:i4>
      </vt:variant>
    </vt:vector>
  </HeadingPairs>
  <TitlesOfParts>
    <vt:vector size="43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  <vt:lpstr>AfborganirLána</vt:lpstr>
      <vt:lpstr>Afreying</vt:lpstr>
      <vt:lpstr>Afþreying</vt:lpstr>
      <vt:lpstr>apríl</vt:lpstr>
      <vt:lpstr>ágúst</vt:lpstr>
      <vt:lpstr>BíllOgSamgöngur</vt:lpstr>
      <vt:lpstr>desember</vt:lpstr>
      <vt:lpstr>FasturKostnaður</vt:lpstr>
      <vt:lpstr>Fatnaður</vt:lpstr>
      <vt:lpstr>febrúar</vt:lpstr>
      <vt:lpstr>Föt</vt:lpstr>
      <vt:lpstr>Húsnæði</vt:lpstr>
      <vt:lpstr>jan</vt:lpstr>
      <vt:lpstr>janúar</vt:lpstr>
      <vt:lpstr>júlí</vt:lpstr>
      <vt:lpstr>júní</vt:lpstr>
      <vt:lpstr>listi</vt:lpstr>
      <vt:lpstr>LyfOgHeilsa</vt:lpstr>
      <vt:lpstr>maí</vt:lpstr>
      <vt:lpstr>mars</vt:lpstr>
      <vt:lpstr>Matur</vt:lpstr>
      <vt:lpstr>nóvember</vt:lpstr>
      <vt:lpstr>október</vt:lpstr>
      <vt:lpstr>september</vt:lpstr>
      <vt:lpstr>SkólarOgNámskeið</vt:lpstr>
      <vt:lpstr>Sparnaður</vt:lpstr>
      <vt:lpstr>tekjur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bergur helgason</cp:lastModifiedBy>
  <dcterms:modified xsi:type="dcterms:W3CDTF">2015-10-30T14:50:21Z</dcterms:modified>
</cp:coreProperties>
</file>