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heimilisbokhald\"/>
    </mc:Choice>
  </mc:AlternateContent>
  <bookViews>
    <workbookView xWindow="0" yWindow="465" windowWidth="22155" windowHeight="11385" tabRatio="500" firstSheet="7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apríl">Listi!$H$36:$H$65</definedName>
    <definedName name="ágúst">Listi!$L$36:$L$66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" i="14" l="1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U36" i="15"/>
  <c r="U35" i="15"/>
  <c r="U34" i="15"/>
  <c r="U33" i="15"/>
  <c r="L33" i="15"/>
  <c r="J33" i="15"/>
  <c r="U32" i="15"/>
  <c r="U31" i="15"/>
  <c r="U30" i="15"/>
  <c r="U29" i="15"/>
  <c r="U28" i="15"/>
  <c r="U27" i="15"/>
  <c r="U26" i="15"/>
  <c r="U25" i="15"/>
  <c r="U24" i="15"/>
  <c r="N20" i="15" a="1"/>
  <c r="N20" i="15"/>
  <c r="N19" i="15" a="1"/>
  <c r="N19" i="15"/>
  <c r="W15" i="15"/>
  <c r="W14" i="15"/>
  <c r="W13" i="15"/>
  <c r="W12" i="15"/>
  <c r="W11" i="15"/>
  <c r="W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18" i="14"/>
  <c r="F19" i="14"/>
  <c r="F20" i="14"/>
  <c r="M19" i="14" a="1"/>
  <c r="M19" i="14"/>
  <c r="V15" i="14"/>
  <c r="V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<sst xmlns="http://schemas.openxmlformats.org/spreadsheetml/2006/main" count="3564" uniqueCount="293">
  <si>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</si>
  <si>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</si>
  <si>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</si>
  <si>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</si>
  <si>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</si>
  <si>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</si>
  <si>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</si>
  <si>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</si>
  <si>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</si>
  <si>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</si>
  <si>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</si>
  <si>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</si>
  <si>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</si>
  <si>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</si>
  <si>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</si>
  <si>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</si>
  <si>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</si>
  <si>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</si>
  <si>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</si>
  <si>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</si>
  <si>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</si>
  <si>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</si>
  <si>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</si>
  <si>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</si>
  <si>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</si>
  <si>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</si>
  <si>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</si>
  <si>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</si>
  <si>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</si>
  <si>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</si>
  <si>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</si>
  <si>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</si>
  <si>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</si>
  <si>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</si>
  <si>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</si>
  <si>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</si>
  <si>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</si>
  <si>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</si>
  <si>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</si>
  <si>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</si>
  <si>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</si>
  <si>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</si>
  <si>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</si>
  <si>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</si>
  <si>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</si>
  <si>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</si>
  <si>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</si>
  <si>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</si>
  <si>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</si>
  <si>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</si>
  <si>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</si>
  <si>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</si>
  <si>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</si>
  <si>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</si>
  <si>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</si>
  <si>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</si>
  <si>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</si>
  <si>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</si>
  <si>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</si>
  <si>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</si>
  <si>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</si>
  <si>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</si>
  <si>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</si>
  <si>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</si>
  <si>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</si>
  <si>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</si>
  <si>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</si>
  <si>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</si>
  <si>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</si>
  <si>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</si>
  <si>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</si>
  <si>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</si>
  <si>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</si>
  <si>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</si>
  <si>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</si>
  <si>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</si>
  <si>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</si>
  <si>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</si>
  <si>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</si>
  <si>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</si>
  <si>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</si>
  <si>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</si>
  <si>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</si>
  <si>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</si>
  <si>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</si>
  <si>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</si>
  <si>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</si>
  <si>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</si>
  <si>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</si>
  <si>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</si>
  <si>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</si>
  <si>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</si>
  <si>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</si>
  <si>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</si>
  <si>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</si>
  <si>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</si>
  <si>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</si>
  <si>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</si>
  <si>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</si>
  <si>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</si>
  <si>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</si>
  <si>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</si>
  <si>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</si>
  <si>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</si>
  <si>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</si>
  <si>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</si>
  <si>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</si>
  <si>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</si>
  <si>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</si>
  <si>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</si>
  <si>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</si>
  <si>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</si>
  <si>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</si>
  <si>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</si>
  <si>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</si>
  <si>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</si>
  <si>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</si>
  <si>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</si>
  <si>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</si>
  <si>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</si>
  <si>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</si>
  <si>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</si>
  <si>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</si>
  <si>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</si>
  <si>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</si>
  <si>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</si>
  <si>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</si>
  <si>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</si>
  <si>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</si>
  <si>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</si>
  <si>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</si>
  <si>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</si>
  <si>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</si>
  <si>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</si>
  <si>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</si>
  <si>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</si>
  <si>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</si>
  <si>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</si>
  <si>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</si>
  <si>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</si>
  <si>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</si>
  <si>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</si>
  <si>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</si>
  <si>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</si>
  <si>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</si>
  <si>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</si>
  <si>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</si>
  <si>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</si>
  <si>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</si>
  <si>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</si>
  <si>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</si>
  <si>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</si>
  <si>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</si>
  <si>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</si>
  <si>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</si>
  <si>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</si>
  <si>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</si>
  <si>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</si>
  <si>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</si>
  <si>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</si>
  <si>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</si>
  <si>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</si>
  <si>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</si>
  <si>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</si>
  <si>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</si>
  <si>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</si>
  <si>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</si>
  <si>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</si>
  <si>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</si>
  <si>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</si>
  <si>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</si>
  <si>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</si>
  <si>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</si>
  <si>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</si>
  <si>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</si>
  <si>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</si>
  <si>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</si>
  <si>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</si>
  <si>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</si>
  <si>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</si>
  <si>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</si>
  <si>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</si>
  <si>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</si>
  <si>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</si>
  <si>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</si>
  <si>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</si>
  <si>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</si>
  <si>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</si>
  <si>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</si>
  <si>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</si>
  <si>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</si>
  <si>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</si>
  <si>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</si>
  <si>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</si>
  <si>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</si>
  <si>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</si>
  <si>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</si>
  <si>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</si>
  <si>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</si>
  <si>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</si>
  <si>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</si>
  <si>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</si>
  <si>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</si>
  <si>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</si>
  <si>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</si>
  <si>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</si>
  <si>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</si>
  <si>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</si>
  <si>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</si>
  <si>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</si>
  <si>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</si>
  <si>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</si>
  <si>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</si>
  <si>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</si>
  <si>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</si>
  <si>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</si>
  <si>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</si>
  <si>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</si>
  <si>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</si>
  <si>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</si>
  <si>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</si>
  <si>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</si>
  <si>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</si>
  <si>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</si>
  <si>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</si>
  <si>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</si>
  <si>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</si>
  <si>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</si>
  <si>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</si>
  <si>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</si>
  <si>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</si>
  <si>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</si>
  <si>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</si>
  <si>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</si>
  <si>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</si>
  <si>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</si>
  <si>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</si>
  <si>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</si>
  <si>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</si>
  <si>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</si>
  <si>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</si>
  <si>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</si>
  <si>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</si>
  <si>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</si>
  <si>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</si>
  <si>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</si>
  <si>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</si>
  <si>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</si>
  <si>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</si>
  <si>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</si>
  <si>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</si>
  <si>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</si>
  <si>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</si>
  <si>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</si>
  <si>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</si>
  <si>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</si>
  <si>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</si>
  <si>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</si>
  <si>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</si>
  <si>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</si>
  <si>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</si>
  <si>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</si>
  <si>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</si>
  <si>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</si>
  <si>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</si>
  <si>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</si>
  <si>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</si>
  <si>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</si>
  <si>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</si>
  <si>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</si>
  <si>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</si>
  <si>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</si>
  <si>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</si>
  <si>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</si>
  <si>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</si>
  <si>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</si>
  <si>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</si>
  <si>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</si>
  <si>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</si>
  <si>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</si>
  <si>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</si>
  <si>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</si>
  <si>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</si>
  <si>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</si>
  <si>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</si>
  <si>
    <t>jólagjafir</t>
  </si>
  <si>
    <t>GSM inneign</t>
  </si>
  <si>
    <t>þýskaferð</t>
  </si>
  <si>
    <t>flugmiðar</t>
  </si>
  <si>
    <t>3. mán kort</t>
  </si>
  <si>
    <t xml:space="preserve">ís </t>
  </si>
  <si>
    <t>sósushit</t>
  </si>
  <si>
    <t>hí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</si>
</sst>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556869</c:v>
                </c:pt>
                <c:pt idx="10">
                  <c:v>552984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464428</c:v>
                </c:pt>
                <c:pt idx="10">
                  <c:v>382110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7810064"/>
        <c:axId val="-1747812240"/>
      </c:lineChart>
      <c:catAx>
        <c:axId val="-1747810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12240"/>
        <c:crosses val="autoZero"/>
        <c:auto val="1"/>
        <c:lblAlgn val="ctr"/>
        <c:lblOffset val="100"/>
        <c:noMultiLvlLbl val="1"/>
      </c:catAx>
      <c:valAx>
        <c:axId val="-174781224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1006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is-I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47808976"/>
        <c:axId val="-1747806256"/>
      </c:barChart>
      <c:catAx>
        <c:axId val="-17478089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06256"/>
        <c:crosses val="autoZero"/>
        <c:auto val="1"/>
        <c:lblAlgn val="ctr"/>
        <c:lblOffset val="100"/>
        <c:noMultiLvlLbl val="1"/>
      </c:catAx>
      <c:valAx>
        <c:axId val="-17478062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089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47814416"/>
        <c:axId val="-1747811696"/>
      </c:barChart>
      <c:catAx>
        <c:axId val="-17478144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747811696"/>
        <c:crosses val="autoZero"/>
        <c:auto val="1"/>
        <c:lblAlgn val="ctr"/>
        <c:lblOffset val="100"/>
        <c:noMultiLvlLbl val="1"/>
      </c:catAx>
      <c:valAx>
        <c:axId val="-1747811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7478144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47815504"/>
        <c:axId val="-1747807888"/>
      </c:barChart>
      <c:catAx>
        <c:axId val="-17478155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07888"/>
        <c:crosses val="autoZero"/>
        <c:auto val="1"/>
        <c:lblAlgn val="ctr"/>
        <c:lblOffset val="100"/>
        <c:noMultiLvlLbl val="1"/>
      </c:catAx>
      <c:valAx>
        <c:axId val="-17478078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4781550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53191136"/>
        <c:axId val="-1753190048"/>
      </c:barChart>
      <c:catAx>
        <c:axId val="-175319113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753190048"/>
        <c:crosses val="autoZero"/>
        <c:auto val="1"/>
        <c:lblAlgn val="ctr"/>
        <c:lblOffset val="100"/>
        <c:noMultiLvlLbl val="1"/>
      </c:catAx>
      <c:valAx>
        <c:axId val="-1753190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75319113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53187872"/>
        <c:axId val="-1753185696"/>
      </c:barChart>
      <c:catAx>
        <c:axId val="-17531878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53185696"/>
        <c:crosses val="autoZero"/>
        <c:auto val="1"/>
        <c:lblAlgn val="ctr"/>
        <c:lblOffset val="100"/>
        <c:noMultiLvlLbl val="1"/>
      </c:catAx>
      <c:valAx>
        <c:axId val="-175318569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7531878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2553280"/>
        <c:axId val="-1692559264"/>
      </c:barChart>
      <c:catAx>
        <c:axId val="-16925532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92559264"/>
        <c:crosses val="autoZero"/>
        <c:auto val="1"/>
        <c:lblAlgn val="ctr"/>
        <c:lblOffset val="100"/>
        <c:noMultiLvlLbl val="1"/>
      </c:catAx>
      <c:valAx>
        <c:axId val="-1692559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25532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2553824"/>
        <c:axId val="-1692559808"/>
      </c:barChart>
      <c:catAx>
        <c:axId val="-16925538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2559808"/>
        <c:crosses val="autoZero"/>
        <c:auto val="1"/>
        <c:lblAlgn val="ctr"/>
        <c:lblOffset val="100"/>
        <c:noMultiLvlLbl val="1"/>
      </c:catAx>
      <c:valAx>
        <c:axId val="-16925598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25538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2557088"/>
        <c:axId val="-1692554912"/>
      </c:barChart>
      <c:catAx>
        <c:axId val="-16925570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92554912"/>
        <c:crosses val="autoZero"/>
        <c:auto val="1"/>
        <c:lblAlgn val="ctr"/>
        <c:lblOffset val="100"/>
        <c:noMultiLvlLbl val="1"/>
      </c:catAx>
      <c:valAx>
        <c:axId val="-16925549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25570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2448"/>
        <c:axId val="-1691988640"/>
      </c:barChart>
      <c:catAx>
        <c:axId val="-16919924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88640"/>
        <c:crosses val="autoZero"/>
        <c:auto val="1"/>
        <c:lblAlgn val="ctr"/>
        <c:lblOffset val="100"/>
        <c:noMultiLvlLbl val="1"/>
      </c:catAx>
      <c:valAx>
        <c:axId val="-169198864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924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7888"/>
        <c:axId val="-1691996256"/>
      </c:barChart>
      <c:catAx>
        <c:axId val="-16919978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91996256"/>
        <c:crosses val="autoZero"/>
        <c:auto val="1"/>
        <c:lblAlgn val="ctr"/>
        <c:lblOffset val="100"/>
        <c:noMultiLvlLbl val="1"/>
      </c:catAx>
      <c:valAx>
        <c:axId val="-16919962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19978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4080"/>
        <c:axId val="-1691985920"/>
      </c:barChart>
      <c:catAx>
        <c:axId val="-16919940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85920"/>
        <c:crosses val="autoZero"/>
        <c:auto val="1"/>
        <c:lblAlgn val="ctr"/>
        <c:lblOffset val="100"/>
        <c:noMultiLvlLbl val="1"/>
      </c:catAx>
      <c:valAx>
        <c:axId val="-169198592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940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0816"/>
        <c:axId val="-1692000064"/>
      </c:barChart>
      <c:catAx>
        <c:axId val="-16919908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92000064"/>
        <c:crosses val="autoZero"/>
        <c:auto val="1"/>
        <c:lblAlgn val="ctr"/>
        <c:lblOffset val="100"/>
        <c:noMultiLvlLbl val="1"/>
      </c:catAx>
      <c:valAx>
        <c:axId val="-16920000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19908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6800"/>
        <c:axId val="-1691995712"/>
      </c:barChart>
      <c:catAx>
        <c:axId val="-169199680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95712"/>
        <c:crosses val="autoZero"/>
        <c:auto val="1"/>
        <c:lblAlgn val="ctr"/>
        <c:lblOffset val="100"/>
        <c:noMultiLvlLbl val="1"/>
      </c:catAx>
      <c:valAx>
        <c:axId val="-169199571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9680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85376"/>
        <c:axId val="-1691998976"/>
      </c:barChart>
      <c:catAx>
        <c:axId val="-169198537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91998976"/>
        <c:crosses val="autoZero"/>
        <c:auto val="1"/>
        <c:lblAlgn val="ctr"/>
        <c:lblOffset val="100"/>
        <c:noMultiLvlLbl val="1"/>
      </c:catAx>
      <c:valAx>
        <c:axId val="-1691998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198537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94624"/>
        <c:axId val="-1691984832"/>
      </c:barChart>
      <c:catAx>
        <c:axId val="-16919946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84832"/>
        <c:crosses val="autoZero"/>
        <c:auto val="1"/>
        <c:lblAlgn val="ctr"/>
        <c:lblOffset val="100"/>
        <c:noMultiLvlLbl val="1"/>
      </c:catAx>
      <c:valAx>
        <c:axId val="-16919848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919946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91987552"/>
        <c:axId val="-1747809520"/>
      </c:barChart>
      <c:catAx>
        <c:axId val="-16919875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747809520"/>
        <c:crosses val="autoZero"/>
        <c:auto val="1"/>
        <c:lblAlgn val="ctr"/>
        <c:lblOffset val="100"/>
        <c:noMultiLvlLbl val="1"/>
      </c:catAx>
      <c:valAx>
        <c:axId val="-1747809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9198755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55264"/>
        <c:axId val="-1688757440"/>
      </c:barChart>
      <c:catAx>
        <c:axId val="-16887552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57440"/>
        <c:crosses val="autoZero"/>
        <c:auto val="1"/>
        <c:lblAlgn val="ctr"/>
        <c:lblOffset val="100"/>
        <c:noMultiLvlLbl val="1"/>
      </c:catAx>
      <c:valAx>
        <c:axId val="-168875744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552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49280"/>
        <c:axId val="-1688761792"/>
      </c:barChart>
      <c:catAx>
        <c:axId val="-16887492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88761792"/>
        <c:crosses val="autoZero"/>
        <c:auto val="1"/>
        <c:lblAlgn val="ctr"/>
        <c:lblOffset val="100"/>
        <c:noMultiLvlLbl val="1"/>
      </c:catAx>
      <c:valAx>
        <c:axId val="-1688761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887492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</c:v>
                </c:pt>
                <c:pt idx="1">
                  <c:v>14308</c:v>
                </c:pt>
                <c:pt idx="2">
                  <c:v>0</c:v>
                </c:pt>
                <c:pt idx="3">
                  <c:v>16980</c:v>
                </c:pt>
                <c:pt idx="4">
                  <c:v>0</c:v>
                </c:pt>
                <c:pt idx="5">
                  <c:v>13623</c:v>
                </c:pt>
                <c:pt idx="6">
                  <c:v>0</c:v>
                </c:pt>
                <c:pt idx="7">
                  <c:v>350810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63424"/>
        <c:axId val="-1688753632"/>
      </c:barChart>
      <c:catAx>
        <c:axId val="-16887634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53632"/>
        <c:crosses val="autoZero"/>
        <c:auto val="1"/>
        <c:lblAlgn val="ctr"/>
        <c:lblOffset val="100"/>
        <c:noMultiLvlLbl val="1"/>
      </c:catAx>
      <c:valAx>
        <c:axId val="-16887536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634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</c:v>
                </c:pt>
                <c:pt idx="1">
                  <c:v>464428</c:v>
                </c:pt>
                <c:pt idx="2" formatCode="0">
                  <c:v>0</c:v>
                </c:pt>
                <c:pt idx="3">
                  <c:v>464428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56896"/>
        <c:axId val="-1688759616"/>
      </c:barChart>
      <c:catAx>
        <c:axId val="-16887568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88759616"/>
        <c:crosses val="autoZero"/>
        <c:auto val="1"/>
        <c:lblAlgn val="ctr"/>
        <c:lblOffset val="100"/>
        <c:noMultiLvlLbl val="1"/>
      </c:catAx>
      <c:valAx>
        <c:axId val="-1688759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887568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51822</c:v>
                </c:pt>
                <c:pt idx="1">
                  <c:v>23900</c:v>
                </c:pt>
                <c:pt idx="2">
                  <c:v>0</c:v>
                </c:pt>
                <c:pt idx="3">
                  <c:v>5677</c:v>
                </c:pt>
                <c:pt idx="4">
                  <c:v>12000</c:v>
                </c:pt>
                <c:pt idx="5">
                  <c:v>13623</c:v>
                </c:pt>
                <c:pt idx="6">
                  <c:v>35900</c:v>
                </c:pt>
                <c:pt idx="7">
                  <c:v>130000</c:v>
                </c:pt>
                <c:pt idx="8">
                  <c:v>39188</c:v>
                </c:pt>
                <c:pt idx="9">
                  <c:v>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60160"/>
        <c:axId val="-1688759072"/>
      </c:barChart>
      <c:catAx>
        <c:axId val="-168876016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59072"/>
        <c:crosses val="autoZero"/>
        <c:auto val="1"/>
        <c:lblAlgn val="ctr"/>
        <c:lblOffset val="100"/>
        <c:noMultiLvlLbl val="1"/>
      </c:catAx>
      <c:valAx>
        <c:axId val="-16887590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6016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552984</c:v>
                </c:pt>
                <c:pt idx="1">
                  <c:v>312110</c:v>
                </c:pt>
                <c:pt idx="2" formatCode="0">
                  <c:v>39188</c:v>
                </c:pt>
                <c:pt idx="3">
                  <c:v>272922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57984"/>
        <c:axId val="-1688751456"/>
      </c:barChart>
      <c:catAx>
        <c:axId val="-16887579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88751456"/>
        <c:crosses val="autoZero"/>
        <c:auto val="1"/>
        <c:lblAlgn val="ctr"/>
        <c:lblOffset val="100"/>
        <c:noMultiLvlLbl val="1"/>
      </c:catAx>
      <c:valAx>
        <c:axId val="-1688751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887579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8748736"/>
        <c:axId val="-1688755808"/>
      </c:barChart>
      <c:catAx>
        <c:axId val="-168874873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55808"/>
        <c:crosses val="autoZero"/>
        <c:auto val="1"/>
        <c:lblAlgn val="ctr"/>
        <c:lblOffset val="100"/>
        <c:noMultiLvlLbl val="1"/>
      </c:catAx>
      <c:valAx>
        <c:axId val="-16887558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68874873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6687472"/>
        <c:axId val="-1686690192"/>
      </c:barChart>
      <c:catAx>
        <c:axId val="-16866874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686690192"/>
        <c:crosses val="autoZero"/>
        <c:auto val="1"/>
        <c:lblAlgn val="ctr"/>
        <c:lblOffset val="100"/>
        <c:noMultiLvlLbl val="1"/>
      </c:catAx>
      <c:valAx>
        <c:axId val="-1686690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6866874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defaultColWidth="15.140625" defaultRowHeight="15" customHeight="1"/>
  <cols>
    <col min="1" max="1" width="14.85546875" customWidth="1"/>
    <col min="2" max="2" width="18.7109375" customWidth="1"/>
    <col min="3" max="3" width="19.28515625" customWidth="1"/>
    <col min="4" max="4" width="22.28515625" customWidth="1"/>
    <col min="5" max="6" width="16.140625" customWidth="1"/>
    <col min="7" max="7" width="21.140625" customWidth="1"/>
    <col min="8" max="8" width="19.85546875" customWidth="1"/>
    <col min="9" max="9" width="26.28515625" customWidth="1"/>
    <col min="10" max="10" width="25.7109375" customWidth="1"/>
    <col min="11" max="11" width="30.28515625" customWidth="1"/>
    <col min="12" max="12" width="8" customWidth="1"/>
    <col min="13" max="13" width="30.140625" customWidth="1"/>
    <col min="14" max="16" width="8" customWidth="1"/>
    <col min="17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defaultColWidth="15.140625" defaultRowHeight="15" customHeight="1"/>
  <cols>
    <col min="1" max="1" width="12.42578125" customWidth="1"/>
    <col min="2" max="2" width="14.140625" customWidth="1"/>
    <col min="3" max="3" width="22.42578125" customWidth="1"/>
    <col min="4" max="4" width="28.28515625" customWidth="1"/>
    <col min="5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22.28515625" customWidth="1"/>
    <col min="3" max="26" width="9.2851562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170874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552984</v>
      </c>
      <c r="Y23" s="104">
        <f>Áætlun!Y19</f>
        <v>0</v>
      </c>
      <c r="Z23" s="107">
        <f>Desember!J18</f>
        <v>0</v>
      </c>
    </row>
    <row r="24" spans="1:26" ht="12" customHeight="1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51822</v>
      </c>
      <c r="Y26" s="114">
        <f>Áætlun!Y33</f>
        <v>0</v>
      </c>
      <c r="Z26" s="121">
        <f>Desember!W6</f>
        <v>0</v>
      </c>
    </row>
    <row r="27" spans="1:26" ht="12" customHeight="1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23900</v>
      </c>
      <c r="Y27" s="108">
        <f>Áætlun!Y52</f>
        <v>0</v>
      </c>
      <c r="Z27" s="121">
        <f>Desember!W7</f>
        <v>0</v>
      </c>
    </row>
    <row r="28" spans="1:26" ht="12" customHeight="1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5677</v>
      </c>
      <c r="Y29" s="108">
        <f>Áætlun!Y77</f>
        <v>0</v>
      </c>
      <c r="Z29" s="121">
        <f>Desember!W9</f>
        <v>0</v>
      </c>
    </row>
    <row r="30" spans="1:26" ht="12" customHeight="1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12000</v>
      </c>
      <c r="Y30" s="108">
        <f>Áætlun!Y94</f>
        <v>0</v>
      </c>
      <c r="Z30" s="121">
        <f>Desember!W10</f>
        <v>0</v>
      </c>
    </row>
    <row r="31" spans="1:26" ht="12" customHeight="1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0</v>
      </c>
    </row>
    <row r="32" spans="1:26" ht="12" customHeight="1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0</v>
      </c>
    </row>
    <row r="34" spans="1:26" ht="12" customHeight="1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70000</v>
      </c>
      <c r="Y35" s="146">
        <f>Áætlun!Y170</f>
        <v>0</v>
      </c>
      <c r="Z35" s="121">
        <f>Desember!W15</f>
        <v>0</v>
      </c>
    </row>
    <row r="36" spans="1:26" ht="12" customHeight="1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382110</v>
      </c>
      <c r="Y36" s="155">
        <f t="shared" si="0"/>
        <v>0</v>
      </c>
      <c r="Z36" s="121">
        <f t="shared" si="0"/>
        <v>0</v>
      </c>
    </row>
    <row r="37" spans="1:26" ht="12" customHeight="1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170874</v>
      </c>
      <c r="Y38" s="159">
        <f t="shared" si="1"/>
        <v>0</v>
      </c>
      <c r="Z38" s="160">
        <f t="shared" si="1"/>
        <v>0</v>
      </c>
    </row>
    <row r="39" spans="1:26" ht="12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1109853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552984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382110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120529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38208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22657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170874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12000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27246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480810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70000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153" t="s">
        <v>258</v>
      </c>
      <c r="C58" s="154">
        <f t="shared" ref="C58:D58" si="13">+SUM(C48:C57)</f>
        <v>0</v>
      </c>
      <c r="D58" s="116">
        <f t="shared" si="13"/>
        <v>846538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156" t="s">
        <v>261</v>
      </c>
      <c r="C60" s="157">
        <f t="shared" ref="C60:D60" si="14">+C45-C58</f>
        <v>0</v>
      </c>
      <c r="D60" s="158">
        <f t="shared" si="14"/>
        <v>263315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31" customWidth="1"/>
    <col min="3" max="26" width="9.28515625" customWidth="1"/>
    <col min="27" max="27" width="4.7109375" customWidth="1"/>
    <col min="28" max="28" width="10.7109375" customWidth="1"/>
  </cols>
  <sheetData>
    <row r="1" spans="1:28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0</v>
      </c>
      <c r="AA6" s="3"/>
      <c r="AB6" s="3"/>
    </row>
    <row r="7" spans="1:28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50000</v>
      </c>
      <c r="Y8" s="17"/>
      <c r="Z8" s="103">
        <f>Desember!U26</f>
        <v>0</v>
      </c>
      <c r="AA8" s="3"/>
      <c r="AB8" s="3"/>
    </row>
    <row r="9" spans="1:28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67559</v>
      </c>
      <c r="Y16" s="17"/>
      <c r="Z16" s="103">
        <f>Desember!U34</f>
        <v>0</v>
      </c>
      <c r="AA16" s="3"/>
      <c r="AB16" s="3"/>
    </row>
    <row r="17" spans="1:28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502984</v>
      </c>
      <c r="Y19" s="132">
        <f>SUM(Y6:Y18)</f>
        <v>0</v>
      </c>
      <c r="Z19" s="136">
        <f>+SUM(Z6:Z18)</f>
        <v>0</v>
      </c>
      <c r="AA19" s="3"/>
      <c r="AB19" s="3"/>
    </row>
    <row r="20" spans="1:28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49717</v>
      </c>
      <c r="Y24" s="141"/>
      <c r="Z24" s="147">
        <f>Desember!J24</f>
        <v>0</v>
      </c>
      <c r="AA24" s="3"/>
      <c r="AB24" s="3"/>
    </row>
    <row r="25" spans="1:28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657</v>
      </c>
      <c r="Y25" s="141"/>
      <c r="Z25" s="147">
        <f>Desember!J25</f>
        <v>0</v>
      </c>
      <c r="AA25" s="3"/>
      <c r="AB25" s="3"/>
    </row>
    <row r="26" spans="1:28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170</v>
      </c>
      <c r="Y26" s="141"/>
      <c r="Z26" s="147">
        <f>Desember!J26</f>
        <v>0</v>
      </c>
      <c r="AA26" s="3"/>
      <c r="AB26" s="3"/>
    </row>
    <row r="27" spans="1:28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1050</v>
      </c>
      <c r="Y27" s="141"/>
      <c r="Z27" s="147">
        <f>Desember!J27</f>
        <v>0</v>
      </c>
      <c r="AA27" s="3"/>
      <c r="AB27" s="3"/>
    </row>
    <row r="28" spans="1:28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228</v>
      </c>
      <c r="Y29" s="141"/>
      <c r="Z29" s="147">
        <f>Desember!J29</f>
        <v>0</v>
      </c>
      <c r="AA29" s="3"/>
      <c r="AB29" s="3"/>
    </row>
    <row r="30" spans="1:28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51822</v>
      </c>
      <c r="Y33" s="172">
        <f t="shared" si="0"/>
        <v>0</v>
      </c>
      <c r="Z33" s="172">
        <f t="shared" si="0"/>
        <v>0</v>
      </c>
      <c r="AA33" s="3"/>
      <c r="AB33" s="3"/>
    </row>
    <row r="34" spans="1:28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23900</v>
      </c>
      <c r="Y40" s="141"/>
      <c r="Z40" s="147">
        <f>Desember!J40</f>
        <v>0</v>
      </c>
      <c r="AA40" s="3"/>
      <c r="AB40" s="3"/>
    </row>
    <row r="41" spans="1:28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23900</v>
      </c>
      <c r="Y52" s="179">
        <f t="shared" si="1"/>
        <v>0</v>
      </c>
      <c r="Z52" s="179">
        <f t="shared" si="1"/>
        <v>0</v>
      </c>
      <c r="AA52" s="3"/>
      <c r="AB52" s="3"/>
    </row>
    <row r="53" spans="1:28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5677</v>
      </c>
      <c r="Y70" s="141"/>
      <c r="Z70" s="147">
        <f>Desember!N46</f>
        <v>0</v>
      </c>
      <c r="AA70" s="3"/>
      <c r="AB70" s="3"/>
    </row>
    <row r="71" spans="1:28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5677</v>
      </c>
      <c r="Y77" s="179">
        <f t="shared" si="3"/>
        <v>0</v>
      </c>
      <c r="Z77" s="179">
        <f t="shared" si="3"/>
        <v>0</v>
      </c>
      <c r="AA77" s="3"/>
      <c r="AB77" s="3"/>
    </row>
    <row r="78" spans="1:28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12000</v>
      </c>
      <c r="Y86" s="141"/>
      <c r="Z86" s="147">
        <f>Desember!L42</f>
        <v>0</v>
      </c>
      <c r="AA86" s="3"/>
      <c r="AB86" s="3"/>
    </row>
    <row r="87" spans="1:28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12000</v>
      </c>
      <c r="Y94" s="179">
        <f t="shared" si="4"/>
        <v>0</v>
      </c>
      <c r="Z94" s="179">
        <f t="shared" si="4"/>
        <v>0</v>
      </c>
      <c r="AA94" s="3"/>
      <c r="AB94" s="3"/>
    </row>
    <row r="95" spans="1:28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0</v>
      </c>
      <c r="AA101" s="3"/>
      <c r="AB101" s="3"/>
    </row>
    <row r="102" spans="1:28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0</v>
      </c>
      <c r="AA141" s="3"/>
      <c r="AB141" s="3"/>
    </row>
    <row r="142" spans="1:28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50000</v>
      </c>
      <c r="Y168" s="141"/>
      <c r="Z168" s="147">
        <f>Desember!P47</f>
        <v>0</v>
      </c>
      <c r="AA168" s="3"/>
      <c r="AB168" s="3"/>
    </row>
    <row r="169" spans="1:28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20000</v>
      </c>
      <c r="Y169" s="141"/>
      <c r="Z169" s="147">
        <f>Desember!P48</f>
        <v>0</v>
      </c>
      <c r="AA169" s="3"/>
      <c r="AB169" s="3"/>
    </row>
    <row r="170" spans="1:28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70000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79:V79"/>
    <mergeCell ref="E115:F115"/>
    <mergeCell ref="I79:J79"/>
    <mergeCell ref="K79:L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M115:N115"/>
    <mergeCell ref="O165:P165"/>
    <mergeCell ref="Q165:R165"/>
    <mergeCell ref="M165:N165"/>
    <mergeCell ref="E79:F79"/>
    <mergeCell ref="G79:H79"/>
    <mergeCell ref="Q129:R129"/>
    <mergeCell ref="S35:T35"/>
    <mergeCell ref="O115:P115"/>
    <mergeCell ref="S79:T79"/>
    <mergeCell ref="Q79:R79"/>
    <mergeCell ref="M79:N79"/>
    <mergeCell ref="O79:P79"/>
    <mergeCell ref="M35:N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K165:L165"/>
    <mergeCell ref="K115:L115"/>
    <mergeCell ref="K148:L148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defaultColWidth="15.140625" defaultRowHeight="15" customHeight="1"/>
  <cols>
    <col min="1" max="1" width="10" customWidth="1"/>
    <col min="2" max="2" width="21.42578125" customWidth="1"/>
    <col min="3" max="3" width="28.28515625" customWidth="1"/>
    <col min="4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15" width="11.140625" customWidth="1"/>
    <col min="16" max="16" width="28.7109375" customWidth="1"/>
    <col min="17" max="17" width="11.140625" customWidth="1"/>
    <col min="18" max="18" width="10.7109375" customWidth="1"/>
    <col min="19" max="19" width="21.28515625" customWidth="1"/>
    <col min="20" max="20" width="8.28515625" customWidth="1"/>
    <col min="21" max="21" width="8" customWidth="1"/>
    <col min="22" max="22" width="10" customWidth="1"/>
    <col min="23" max="23" width="12.7109375" customWidth="1"/>
    <col min="24" max="25" width="7.7109375" customWidth="1"/>
  </cols>
  <sheetData>
    <row r="1" spans="1:25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topLeftCell="A6" workbookViewId="0">
      <pane xSplit="1" topLeftCell="B1" activePane="topRight" state="frozen"/>
      <selection pane="topRight" activeCell="R20" sqref="R20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546984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541861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51822</v>
      </c>
      <c r="X6" s="43" t="s">
        <v>91</v>
      </c>
      <c r="Y6" s="3"/>
      <c r="Z6" s="3"/>
    </row>
    <row r="7" spans="1:26" ht="12" customHeight="1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539361</v>
      </c>
      <c r="H7" s="3"/>
      <c r="I7" s="45" t="s">
        <v>147</v>
      </c>
      <c r="J7" s="49">
        <v>50000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23900</v>
      </c>
      <c r="X7" s="43" t="s">
        <v>101</v>
      </c>
      <c r="Y7" s="3"/>
      <c r="Z7" s="3"/>
    </row>
    <row r="8" spans="1:26" ht="12" customHeight="1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409361</v>
      </c>
      <c r="H8" s="3"/>
      <c r="I8" s="45" t="s">
        <v>225</v>
      </c>
      <c r="J8" s="49">
        <v>37559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379756</v>
      </c>
      <c r="H9" s="3"/>
      <c r="I9" s="45" t="s">
        <v>225</v>
      </c>
      <c r="J9" s="49">
        <v>30000</v>
      </c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5677</v>
      </c>
      <c r="X9" s="43" t="s">
        <v>102</v>
      </c>
      <c r="Y9" s="3"/>
      <c r="Z9" s="3"/>
    </row>
    <row r="10" spans="1:26" ht="12" customHeight="1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370173</v>
      </c>
      <c r="H10" s="3"/>
      <c r="I10" s="45"/>
      <c r="J10" s="49">
        <v>50000</v>
      </c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12000</v>
      </c>
      <c r="X10" s="43" t="s">
        <v>115</v>
      </c>
      <c r="Y10" s="3"/>
      <c r="Z10" s="3"/>
    </row>
    <row r="11" spans="1:26" ht="12" customHeight="1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334273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329566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323117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316174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312775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70000</v>
      </c>
      <c r="X15" s="43" t="s">
        <v>138</v>
      </c>
      <c r="Y15" s="3"/>
      <c r="Z15" s="3"/>
    </row>
    <row r="16" spans="1:26" ht="12" customHeight="1">
      <c r="A16" s="13" t="s">
        <v>26</v>
      </c>
      <c r="B16" s="35">
        <v>40849</v>
      </c>
      <c r="C16" s="36" t="s">
        <v>91</v>
      </c>
      <c r="D16" s="36" t="s">
        <v>125</v>
      </c>
      <c r="E16" s="44">
        <v>170</v>
      </c>
      <c r="F16" s="38"/>
      <c r="G16" s="39">
        <f t="shared" si="0"/>
        <v>312605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>
        <v>40850</v>
      </c>
      <c r="C17" s="36" t="s">
        <v>133</v>
      </c>
      <c r="D17" s="36" t="s">
        <v>155</v>
      </c>
      <c r="E17" s="44">
        <v>20000</v>
      </c>
      <c r="F17" s="38" t="s">
        <v>285</v>
      </c>
      <c r="G17" s="39">
        <f t="shared" si="0"/>
        <v>292605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2" t="s">
        <v>30</v>
      </c>
      <c r="B18" s="35">
        <v>40850</v>
      </c>
      <c r="C18" s="36" t="s">
        <v>115</v>
      </c>
      <c r="D18" s="36" t="s">
        <v>240</v>
      </c>
      <c r="E18" s="44">
        <v>2000</v>
      </c>
      <c r="F18" s="38" t="s">
        <v>286</v>
      </c>
      <c r="G18" s="39">
        <f t="shared" si="0"/>
        <v>290605</v>
      </c>
      <c r="H18" s="3"/>
      <c r="I18" s="63"/>
      <c r="J18" s="64">
        <f>+SUM(J5:J17)</f>
        <v>552984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>
        <v>40850</v>
      </c>
      <c r="C19" s="36" t="s">
        <v>133</v>
      </c>
      <c r="D19" s="36" t="s">
        <v>143</v>
      </c>
      <c r="E19" s="44">
        <v>50000</v>
      </c>
      <c r="F19" s="38" t="s">
        <v>287</v>
      </c>
      <c r="G19" s="39">
        <f t="shared" si="0"/>
        <v>240605</v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>
        <v>40850</v>
      </c>
      <c r="C20" s="36" t="s">
        <v>115</v>
      </c>
      <c r="D20" s="36" t="s">
        <v>185</v>
      </c>
      <c r="E20" s="44">
        <v>12000</v>
      </c>
      <c r="F20" s="38" t="s">
        <v>288</v>
      </c>
      <c r="G20" s="39">
        <f t="shared" si="0"/>
        <v>228605</v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>
        <v>40850</v>
      </c>
      <c r="C21" s="36" t="s">
        <v>136</v>
      </c>
      <c r="D21" s="36" t="s">
        <v>157</v>
      </c>
      <c r="E21" s="44">
        <v>664</v>
      </c>
      <c r="F21" s="38"/>
      <c r="G21" s="39">
        <f t="shared" si="0"/>
        <v>227941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>
        <v>40856</v>
      </c>
      <c r="C22" s="36" t="s">
        <v>101</v>
      </c>
      <c r="D22" s="36" t="s">
        <v>161</v>
      </c>
      <c r="E22" s="44">
        <v>23900</v>
      </c>
      <c r="F22" s="38" t="s">
        <v>289</v>
      </c>
      <c r="G22" s="39">
        <f t="shared" si="0"/>
        <v>204041</v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>
        <v>40857</v>
      </c>
      <c r="C23" s="36" t="s">
        <v>91</v>
      </c>
      <c r="D23" s="36" t="s">
        <v>59</v>
      </c>
      <c r="E23" s="44">
        <v>1897</v>
      </c>
      <c r="F23" s="38"/>
      <c r="G23" s="39">
        <f t="shared" si="0"/>
        <v>202144</v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>
        <v>40852</v>
      </c>
      <c r="C24" s="36" t="s">
        <v>91</v>
      </c>
      <c r="D24" s="36" t="s">
        <v>148</v>
      </c>
      <c r="E24" s="44">
        <v>1050</v>
      </c>
      <c r="F24" s="38" t="s">
        <v>290</v>
      </c>
      <c r="G24" s="39">
        <f t="shared" si="0"/>
        <v>201094</v>
      </c>
      <c r="H24" s="3"/>
      <c r="I24" s="90" t="s">
        <v>59</v>
      </c>
      <c r="J24" s="92">
        <f t="shared" ref="J24:J32" si="1">+SUMIF($D$5:$D$203,I24,$E$5:$E$203)</f>
        <v>49717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>
      <c r="A25" s="4"/>
      <c r="B25" s="35">
        <v>40848</v>
      </c>
      <c r="C25" s="36" t="s">
        <v>91</v>
      </c>
      <c r="D25" s="36" t="s">
        <v>59</v>
      </c>
      <c r="E25" s="44">
        <v>1112</v>
      </c>
      <c r="F25" s="38"/>
      <c r="G25" s="39">
        <f t="shared" si="0"/>
        <v>199982</v>
      </c>
      <c r="H25" s="3"/>
      <c r="I25" s="90" t="s">
        <v>114</v>
      </c>
      <c r="J25" s="92">
        <f t="shared" si="1"/>
        <v>657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>
      <c r="A26" s="4"/>
      <c r="B26" s="35">
        <v>40849</v>
      </c>
      <c r="C26" s="36" t="s">
        <v>91</v>
      </c>
      <c r="D26" s="36" t="s">
        <v>59</v>
      </c>
      <c r="E26" s="44">
        <v>733</v>
      </c>
      <c r="F26" s="38"/>
      <c r="G26" s="39">
        <f t="shared" si="0"/>
        <v>199249</v>
      </c>
      <c r="H26" s="3"/>
      <c r="I26" s="90" t="s">
        <v>125</v>
      </c>
      <c r="J26" s="92">
        <f t="shared" si="1"/>
        <v>170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50000</v>
      </c>
      <c r="V26" s="43"/>
      <c r="W26" s="43"/>
      <c r="X26" s="43"/>
      <c r="Y26" s="3"/>
      <c r="Z26" s="3"/>
    </row>
    <row r="27" spans="1:26" ht="12" customHeight="1">
      <c r="A27" s="4"/>
      <c r="B27" s="35">
        <v>40854</v>
      </c>
      <c r="C27" s="36" t="s">
        <v>91</v>
      </c>
      <c r="D27" s="36" t="s">
        <v>114</v>
      </c>
      <c r="E27" s="44">
        <v>657</v>
      </c>
      <c r="F27" s="38"/>
      <c r="G27" s="39">
        <f t="shared" si="0"/>
        <v>198592</v>
      </c>
      <c r="H27" s="3"/>
      <c r="I27" s="90" t="s">
        <v>148</v>
      </c>
      <c r="J27" s="92">
        <f t="shared" si="1"/>
        <v>1050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>
        <v>40848</v>
      </c>
      <c r="C28" s="36" t="s">
        <v>91</v>
      </c>
      <c r="D28" s="36" t="s">
        <v>59</v>
      </c>
      <c r="E28" s="44">
        <v>4928</v>
      </c>
      <c r="F28" s="38"/>
      <c r="G28" s="39">
        <f t="shared" si="0"/>
        <v>193664</v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>
        <v>40858</v>
      </c>
      <c r="C29" s="36" t="s">
        <v>91</v>
      </c>
      <c r="D29" s="36" t="s">
        <v>59</v>
      </c>
      <c r="E29" s="44">
        <v>1913</v>
      </c>
      <c r="F29" s="38" t="s">
        <v>291</v>
      </c>
      <c r="G29" s="39">
        <f t="shared" si="0"/>
        <v>191751</v>
      </c>
      <c r="H29" s="3"/>
      <c r="I29" s="90" t="s">
        <v>171</v>
      </c>
      <c r="J29" s="92">
        <f t="shared" si="1"/>
        <v>228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>
        <v>40859</v>
      </c>
      <c r="C30" s="36" t="s">
        <v>91</v>
      </c>
      <c r="D30" s="36" t="s">
        <v>59</v>
      </c>
      <c r="E30" s="44">
        <v>3070</v>
      </c>
      <c r="F30" s="38"/>
      <c r="G30" s="39">
        <f t="shared" si="0"/>
        <v>188681</v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>
        <v>40854</v>
      </c>
      <c r="C31" s="36" t="s">
        <v>91</v>
      </c>
      <c r="D31" s="36" t="s">
        <v>59</v>
      </c>
      <c r="E31" s="44">
        <v>5114</v>
      </c>
      <c r="F31" s="38"/>
      <c r="G31" s="39">
        <f t="shared" si="0"/>
        <v>183567</v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102">
        <v>40854</v>
      </c>
      <c r="C32" s="59" t="s">
        <v>91</v>
      </c>
      <c r="D32" s="59" t="s">
        <v>59</v>
      </c>
      <c r="E32" s="44">
        <v>797</v>
      </c>
      <c r="F32" s="38"/>
      <c r="G32" s="39">
        <f t="shared" si="0"/>
        <v>182770</v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102">
        <v>40851</v>
      </c>
      <c r="C33" s="59" t="s">
        <v>91</v>
      </c>
      <c r="D33" s="59" t="s">
        <v>59</v>
      </c>
      <c r="E33" s="44">
        <v>1749</v>
      </c>
      <c r="F33" s="38"/>
      <c r="G33" s="39">
        <f t="shared" si="0"/>
        <v>181021</v>
      </c>
      <c r="H33" s="3"/>
      <c r="I33" s="113" t="s">
        <v>251</v>
      </c>
      <c r="J33" s="75">
        <f>+SUM(J24:J32)</f>
        <v>51822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102">
        <v>40855</v>
      </c>
      <c r="C34" s="59" t="s">
        <v>91</v>
      </c>
      <c r="D34" s="59" t="s">
        <v>59</v>
      </c>
      <c r="E34" s="44">
        <v>9585</v>
      </c>
      <c r="F34" s="38"/>
      <c r="G34" s="39">
        <f t="shared" si="0"/>
        <v>171436</v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67559</v>
      </c>
      <c r="V34" s="43"/>
      <c r="W34" s="43"/>
      <c r="X34" s="43"/>
      <c r="Y34" s="3"/>
      <c r="Z34" s="3"/>
    </row>
    <row r="35" spans="1:26" ht="12" customHeight="1">
      <c r="A35" s="4"/>
      <c r="B35" s="35">
        <v>40850</v>
      </c>
      <c r="C35" s="36" t="s">
        <v>91</v>
      </c>
      <c r="D35" s="36" t="s">
        <v>59</v>
      </c>
      <c r="E35" s="44">
        <v>720</v>
      </c>
      <c r="F35" s="38" t="s">
        <v>292</v>
      </c>
      <c r="G35" s="39">
        <f t="shared" si="0"/>
        <v>170716</v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>
        <v>40852</v>
      </c>
      <c r="C36" s="36" t="s">
        <v>91</v>
      </c>
      <c r="D36" s="36" t="s">
        <v>171</v>
      </c>
      <c r="E36" s="44">
        <v>228</v>
      </c>
      <c r="F36" s="38"/>
      <c r="G36" s="39">
        <f t="shared" si="0"/>
        <v>170488</v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102">
        <v>40852</v>
      </c>
      <c r="C37" s="36" t="s">
        <v>136</v>
      </c>
      <c r="D37" s="36" t="s">
        <v>157</v>
      </c>
      <c r="E37" s="44">
        <v>620</v>
      </c>
      <c r="F37" s="38"/>
      <c r="G37" s="39">
        <f t="shared" si="0"/>
        <v>169868</v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102">
        <v>40852</v>
      </c>
      <c r="C38" s="59" t="s">
        <v>136</v>
      </c>
      <c r="D38" s="59" t="s">
        <v>157</v>
      </c>
      <c r="E38" s="44">
        <v>994</v>
      </c>
      <c r="F38" s="38"/>
      <c r="G38" s="39">
        <f t="shared" si="0"/>
        <v>168874</v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23900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12000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5677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50000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20000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70000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12000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23900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5677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49717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552984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657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312110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170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1050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272922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228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51822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23900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12000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23900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12000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5677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5677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384110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  <vt:lpstr>AfborganirLána</vt:lpstr>
      <vt:lpstr>Afreying</vt:lpstr>
      <vt:lpstr>Afþreying</vt:lpstr>
      <vt:lpstr>apríl</vt:lpstr>
      <vt:lpstr>ágúst</vt:lpstr>
      <vt:lpstr>BíllOgSamgöngur</vt:lpstr>
      <vt:lpstr>desember</vt:lpstr>
      <vt:lpstr>FasturKostnaður</vt:lpstr>
      <vt:lpstr>Fatnaður</vt:lpstr>
      <vt:lpstr>febrúar</vt:lpstr>
      <vt:lpstr>Föt</vt:lpstr>
      <vt:lpstr>Húsnæði</vt:lpstr>
      <vt:lpstr>jan</vt:lpstr>
      <vt:lpstr>janúar</vt:lpstr>
      <vt:lpstr>júlí</vt:lpstr>
      <vt:lpstr>júní</vt:lpstr>
      <vt:lpstr>listi</vt:lpstr>
      <vt:lpstr>LyfOgHeilsa</vt:lpstr>
      <vt:lpstr>maí</vt:lpstr>
      <vt:lpstr>mars</vt:lpstr>
      <vt:lpstr>Matur</vt:lpstr>
      <vt:lpstr>nóvember</vt:lpstr>
      <vt:lpstr>október</vt:lpstr>
      <vt:lpstr>september</vt:lpstr>
      <vt:lpstr>SkólarOgNámskeið</vt:lpstr>
      <vt:lpstr>Sparnaður</vt:lpstr>
      <vt:lpstr>tekjur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bergur helgason</cp:lastModifiedBy>
  <dcterms:modified xsi:type="dcterms:W3CDTF">2015-11-12T18:59:25Z</dcterms:modified>
</cp:coreProperties>
</file>