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liveutk-my.sharepoint.com/personal/xuzheng_utk_edu/Documents/Scripts/SYBModel/"/>
    </mc:Choice>
  </mc:AlternateContent>
  <xr:revisionPtr revIDLastSave="543" documentId="11_F25DC773A252ABDACC1048D0B11F57005ADE58E0" xr6:coauthVersionLast="47" xr6:coauthVersionMax="47" xr10:uidLastSave="{F6A77DE5-9451-4673-A299-CC98EA5E0033}"/>
  <bookViews>
    <workbookView xWindow="-28920" yWindow="-120" windowWidth="29040" windowHeight="15840" activeTab="2" xr2:uid="{00000000-000D-0000-FFFF-FFFF00000000}"/>
  </bookViews>
  <sheets>
    <sheet name="Domestic regerssion" sheetId="2" r:id="rId1"/>
    <sheet name="Global regr" sheetId="7" r:id="rId2"/>
    <sheet name="Sheet3" sheetId="10" r:id="rId3"/>
    <sheet name="Sheet1" sheetId="13" r:id="rId4"/>
    <sheet name="Sheet2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2" l="1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E2" i="12"/>
  <c r="F25" i="10" l="1"/>
  <c r="G25" i="10"/>
  <c r="I25" i="10"/>
  <c r="J25" i="10" s="1"/>
  <c r="F26" i="10"/>
  <c r="G26" i="10"/>
  <c r="I26" i="10"/>
  <c r="J26" i="10" s="1"/>
  <c r="F27" i="10"/>
  <c r="G27" i="10"/>
  <c r="I27" i="10"/>
  <c r="J27" i="10" s="1"/>
  <c r="F28" i="10"/>
  <c r="G28" i="10"/>
  <c r="I28" i="10"/>
  <c r="J28" i="10" s="1"/>
  <c r="F29" i="10"/>
  <c r="G29" i="10"/>
  <c r="I29" i="10"/>
  <c r="J29" i="10" s="1"/>
  <c r="F30" i="10"/>
  <c r="G30" i="10"/>
  <c r="I30" i="10"/>
  <c r="J30" i="10" s="1"/>
  <c r="F31" i="10"/>
  <c r="G31" i="10"/>
  <c r="I31" i="10"/>
  <c r="J31" i="10" s="1"/>
  <c r="F32" i="10"/>
  <c r="G32" i="10"/>
  <c r="I32" i="10"/>
  <c r="J32" i="10" s="1"/>
  <c r="I3" i="10"/>
  <c r="J3" i="10" s="1"/>
  <c r="I4" i="10"/>
  <c r="J4" i="10" s="1"/>
  <c r="I5" i="10"/>
  <c r="J5" i="10" s="1"/>
  <c r="I6" i="10"/>
  <c r="J6" i="10" s="1"/>
  <c r="I7" i="10"/>
  <c r="J7" i="10" s="1"/>
  <c r="I8" i="10"/>
  <c r="J8" i="10" s="1"/>
  <c r="I9" i="10"/>
  <c r="J9" i="10" s="1"/>
  <c r="I10" i="10"/>
  <c r="J10" i="10" s="1"/>
  <c r="I11" i="10"/>
  <c r="J11" i="10" s="1"/>
  <c r="I12" i="10"/>
  <c r="J12" i="10" s="1"/>
  <c r="I13" i="10"/>
  <c r="J13" i="10" s="1"/>
  <c r="I14" i="10"/>
  <c r="J14" i="10" s="1"/>
  <c r="I15" i="10"/>
  <c r="J15" i="10" s="1"/>
  <c r="I16" i="10"/>
  <c r="J16" i="10" s="1"/>
  <c r="I17" i="10"/>
  <c r="J17" i="10" s="1"/>
  <c r="I18" i="10"/>
  <c r="J18" i="10" s="1"/>
  <c r="I19" i="10"/>
  <c r="J19" i="10" s="1"/>
  <c r="I20" i="10"/>
  <c r="J20" i="10" s="1"/>
  <c r="I21" i="10"/>
  <c r="J21" i="10" s="1"/>
  <c r="I22" i="10"/>
  <c r="J22" i="10" s="1"/>
  <c r="I23" i="10"/>
  <c r="J23" i="10" s="1"/>
  <c r="I24" i="10"/>
  <c r="J24" i="10" s="1"/>
  <c r="I2" i="10"/>
  <c r="J2" i="10" s="1"/>
  <c r="G24" i="10"/>
  <c r="F24" i="10"/>
  <c r="G23" i="10"/>
  <c r="F23" i="10"/>
  <c r="G22" i="10"/>
  <c r="F22" i="10"/>
  <c r="G21" i="10"/>
  <c r="F21" i="10"/>
  <c r="G20" i="10"/>
  <c r="F20" i="10"/>
  <c r="G19" i="10"/>
  <c r="F19" i="10"/>
  <c r="G18" i="10"/>
  <c r="F18" i="10"/>
  <c r="G17" i="10"/>
  <c r="F17" i="10"/>
  <c r="G16" i="10"/>
  <c r="F16" i="10"/>
  <c r="G15" i="10"/>
  <c r="F15" i="10"/>
  <c r="G14" i="10"/>
  <c r="F14" i="10"/>
  <c r="G13" i="10"/>
  <c r="F13" i="10"/>
  <c r="G12" i="10"/>
  <c r="F12" i="10"/>
  <c r="G11" i="10"/>
  <c r="F11" i="10"/>
  <c r="G10" i="10"/>
  <c r="F10" i="10"/>
  <c r="G9" i="10"/>
  <c r="F9" i="10"/>
  <c r="G8" i="10"/>
  <c r="F8" i="10"/>
  <c r="G7" i="10"/>
  <c r="F7" i="10"/>
  <c r="G6" i="10"/>
  <c r="F6" i="10"/>
  <c r="G5" i="10"/>
  <c r="F5" i="10"/>
  <c r="G4" i="10"/>
  <c r="F4" i="10"/>
  <c r="G3" i="10"/>
  <c r="F3" i="10"/>
  <c r="G2" i="10"/>
  <c r="F2" i="10"/>
  <c r="E4" i="7" l="1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" i="7"/>
</calcChain>
</file>

<file path=xl/sharedStrings.xml><?xml version="1.0" encoding="utf-8"?>
<sst xmlns="http://schemas.openxmlformats.org/spreadsheetml/2006/main" count="300" uniqueCount="54">
  <si>
    <t>year</t>
  </si>
  <si>
    <t>Ending Stock(metric tons)</t>
  </si>
  <si>
    <t>Farm price ($/metric ton)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</si>
  <si>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</si>
  <si>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</si>
  <si>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</si>
  <si>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</si>
  <si>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</si>
  <si>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</si>
  <si>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</si>
  <si>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</si>
  <si>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</si>
  <si>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</si>
  <si>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</si>
  <si>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</si>
  <si>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</si>
  <si>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</si>
  <si>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</si>
  <si>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</si>
  <si>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</si>
  <si>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</si>
  <si>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</si>
  <si>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</si>
  <si>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</si>
  <si>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</si>
  <si>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</si>
  <si>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</si>
  <si>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</si>
  <si>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</si>
  <si>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</si>
  <si>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</si>
  <si>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</si>
  <si>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Standard Residuals</t>
  </si>
  <si>
    <t>PROBABILITY OUTPUT</t>
  </si>
  <si>
    <t>Percentile</t>
  </si>
  <si>
    <t>Y</t>
  </si>
  <si>
    <t>years</t>
  </si>
  <si>
    <t>Exports (million metice tons)</t>
  </si>
  <si>
    <t>Production( million metric tons)</t>
  </si>
  <si>
    <t>Global price Global price of Soybeans, U.S. Dollars per Metric Ton, Quarterly, Not Seasonally Adjusted</t>
  </si>
  <si>
    <t>million metric tons</t>
  </si>
  <si>
    <t>1/x</t>
  </si>
  <si>
    <t>ln(x)</t>
  </si>
  <si>
    <t>use/ending=(Beginning stocks +production -Ending)/Ending stocks</t>
  </si>
  <si>
    <t>ln(Ending stocks)</t>
  </si>
  <si>
    <t>60% Ending</t>
  </si>
  <si>
    <t>1/ending stocks</t>
  </si>
  <si>
    <t>use/ending</t>
  </si>
  <si>
    <t>use/0.6ending</t>
  </si>
  <si>
    <t>after 2008</t>
  </si>
  <si>
    <t>before 2008</t>
  </si>
  <si>
    <t>Ending stocks to use ratio</t>
  </si>
  <si>
    <t>use to ending ratio</t>
  </si>
  <si>
    <t>Ending/use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</si>
</sst>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0" borderId="0" xfId="0" applyNumberFormat="1"/>
    <xf numFmtId="164" fontId="0" fillId="0" borderId="0" xfId="0" applyNumberFormat="1"/>
    <xf numFmtId="9" fontId="0" fillId="0" borderId="0" xfId="0" applyNumberFormat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 applyAlignment="1"/>
    <xf numFmtId="0" fontId="1" fillId="2" borderId="2" xfId="0" applyFont="1" applyFill="1" applyBorder="1" applyAlignment="1">
      <alignment horizontal="centerContinuous"/>
    </xf>
    <xf numFmtId="0" fontId="0" fillId="0" borderId="0" xfId="0" applyFill="1"/>
    <xf numFmtId="0" fontId="0" fillId="3" borderId="0" xfId="0" applyFill="1"/>
  </cellXfs>
  <cellStyles count="2">
    <cellStyle name="Normal" xfId="0" builtinId="0"/>
    <cellStyle name="Normal 2" xfId="1" xr:uid="{A12404F1-F7EE-4D62-983C-F36888B530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'Domestic regerssion'!$N$26:$N$57</c:f>
              <c:numCache>
                <c:formatCode>General</c:formatCode>
                <c:ptCount val="32"/>
                <c:pt idx="0">
                  <c:v>1.5625</c:v>
                </c:pt>
                <c:pt idx="1">
                  <c:v>4.6875</c:v>
                </c:pt>
                <c:pt idx="2">
                  <c:v>7.8125</c:v>
                </c:pt>
                <c:pt idx="3">
                  <c:v>10.9375</c:v>
                </c:pt>
                <c:pt idx="4">
                  <c:v>14.0625</c:v>
                </c:pt>
                <c:pt idx="5">
                  <c:v>17.1875</c:v>
                </c:pt>
                <c:pt idx="6">
                  <c:v>20.3125</c:v>
                </c:pt>
                <c:pt idx="7">
                  <c:v>23.4375</c:v>
                </c:pt>
                <c:pt idx="8">
                  <c:v>26.5625</c:v>
                </c:pt>
                <c:pt idx="9">
                  <c:v>29.6875</c:v>
                </c:pt>
                <c:pt idx="10">
                  <c:v>32.8125</c:v>
                </c:pt>
                <c:pt idx="11">
                  <c:v>35.9375</c:v>
                </c:pt>
                <c:pt idx="12">
                  <c:v>39.0625</c:v>
                </c:pt>
                <c:pt idx="13">
                  <c:v>42.1875</c:v>
                </c:pt>
                <c:pt idx="14">
                  <c:v>45.3125</c:v>
                </c:pt>
                <c:pt idx="15">
                  <c:v>48.4375</c:v>
                </c:pt>
                <c:pt idx="16">
                  <c:v>51.5625</c:v>
                </c:pt>
                <c:pt idx="17">
                  <c:v>54.6875</c:v>
                </c:pt>
                <c:pt idx="18">
                  <c:v>57.8125</c:v>
                </c:pt>
                <c:pt idx="19">
                  <c:v>60.9375</c:v>
                </c:pt>
                <c:pt idx="20">
                  <c:v>64.0625</c:v>
                </c:pt>
                <c:pt idx="21">
                  <c:v>67.1875</c:v>
                </c:pt>
                <c:pt idx="22">
                  <c:v>70.3125</c:v>
                </c:pt>
                <c:pt idx="23">
                  <c:v>73.4375</c:v>
                </c:pt>
                <c:pt idx="24">
                  <c:v>76.5625</c:v>
                </c:pt>
                <c:pt idx="25">
                  <c:v>79.6875</c:v>
                </c:pt>
                <c:pt idx="26">
                  <c:v>82.8125</c:v>
                </c:pt>
                <c:pt idx="27">
                  <c:v>85.9375</c:v>
                </c:pt>
                <c:pt idx="28">
                  <c:v>89.0625</c:v>
                </c:pt>
                <c:pt idx="29">
                  <c:v>92.1875</c:v>
                </c:pt>
                <c:pt idx="30">
                  <c:v>95.3125</c:v>
                </c:pt>
                <c:pt idx="31">
                  <c:v>98.4375</c:v>
                </c:pt>
              </c:numCache>
            </c:numRef>
          </c:xVal>
          <c:yVal>
            <c:numRef>
              <c:f>'Domestic regerssion'!$O$26:$O$57</c:f>
              <c:numCache>
                <c:formatCode>General</c:formatCode>
                <c:ptCount val="32"/>
                <c:pt idx="0">
                  <c:v>161</c:v>
                </c:pt>
                <c:pt idx="1">
                  <c:v>167</c:v>
                </c:pt>
                <c:pt idx="2">
                  <c:v>170</c:v>
                </c:pt>
                <c:pt idx="3">
                  <c:v>181</c:v>
                </c:pt>
                <c:pt idx="4">
                  <c:v>201</c:v>
                </c:pt>
                <c:pt idx="5">
                  <c:v>203</c:v>
                </c:pt>
                <c:pt idx="6">
                  <c:v>204</c:v>
                </c:pt>
                <c:pt idx="7">
                  <c:v>205</c:v>
                </c:pt>
                <c:pt idx="8">
                  <c:v>208</c:v>
                </c:pt>
                <c:pt idx="9">
                  <c:v>209</c:v>
                </c:pt>
                <c:pt idx="10">
                  <c:v>211</c:v>
                </c:pt>
                <c:pt idx="11">
                  <c:v>211</c:v>
                </c:pt>
                <c:pt idx="12">
                  <c:v>235</c:v>
                </c:pt>
                <c:pt idx="13">
                  <c:v>236</c:v>
                </c:pt>
                <c:pt idx="14">
                  <c:v>238</c:v>
                </c:pt>
                <c:pt idx="15">
                  <c:v>247</c:v>
                </c:pt>
                <c:pt idx="16">
                  <c:v>270</c:v>
                </c:pt>
                <c:pt idx="17">
                  <c:v>270</c:v>
                </c:pt>
                <c:pt idx="18">
                  <c:v>273</c:v>
                </c:pt>
                <c:pt idx="19">
                  <c:v>312</c:v>
                </c:pt>
                <c:pt idx="20">
                  <c:v>320</c:v>
                </c:pt>
                <c:pt idx="21">
                  <c:v>329</c:v>
                </c:pt>
                <c:pt idx="22">
                  <c:v>343</c:v>
                </c:pt>
                <c:pt idx="23">
                  <c:v>348</c:v>
                </c:pt>
                <c:pt idx="24">
                  <c:v>352</c:v>
                </c:pt>
                <c:pt idx="25">
                  <c:v>366</c:v>
                </c:pt>
                <c:pt idx="26">
                  <c:v>371</c:v>
                </c:pt>
                <c:pt idx="27">
                  <c:v>371</c:v>
                </c:pt>
                <c:pt idx="28">
                  <c:v>415</c:v>
                </c:pt>
                <c:pt idx="29">
                  <c:v>459</c:v>
                </c:pt>
                <c:pt idx="30">
                  <c:v>478</c:v>
                </c:pt>
                <c:pt idx="31">
                  <c:v>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71-47FF-AD38-07B389C4D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176704"/>
        <c:axId val="1826178368"/>
      </c:scatterChart>
      <c:valAx>
        <c:axId val="1826176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6178368"/>
        <c:crosses val="autoZero"/>
        <c:crossBetween val="midCat"/>
      </c:valAx>
      <c:valAx>
        <c:axId val="1826178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617670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'Global regr'!$N$26:$N$55</c:f>
              <c:numCache>
                <c:formatCode>General</c:formatCode>
                <c:ptCount val="30"/>
                <c:pt idx="0">
                  <c:v>1.6666666666666667</c:v>
                </c:pt>
                <c:pt idx="1">
                  <c:v>5</c:v>
                </c:pt>
                <c:pt idx="2">
                  <c:v>8.3333333333333339</c:v>
                </c:pt>
                <c:pt idx="3">
                  <c:v>11.666666666666666</c:v>
                </c:pt>
                <c:pt idx="4">
                  <c:v>15</c:v>
                </c:pt>
                <c:pt idx="5">
                  <c:v>18.333333333333336</c:v>
                </c:pt>
                <c:pt idx="6">
                  <c:v>21.666666666666668</c:v>
                </c:pt>
                <c:pt idx="7">
                  <c:v>25.000000000000004</c:v>
                </c:pt>
                <c:pt idx="8">
                  <c:v>28.333333333333336</c:v>
                </c:pt>
                <c:pt idx="9">
                  <c:v>31.666666666666668</c:v>
                </c:pt>
                <c:pt idx="10">
                  <c:v>35</c:v>
                </c:pt>
                <c:pt idx="11">
                  <c:v>38.333333333333336</c:v>
                </c:pt>
                <c:pt idx="12">
                  <c:v>41.666666666666664</c:v>
                </c:pt>
                <c:pt idx="13">
                  <c:v>45</c:v>
                </c:pt>
                <c:pt idx="14">
                  <c:v>48.333333333333336</c:v>
                </c:pt>
                <c:pt idx="15">
                  <c:v>51.666666666666664</c:v>
                </c:pt>
                <c:pt idx="16">
                  <c:v>55</c:v>
                </c:pt>
                <c:pt idx="17">
                  <c:v>58.333333333333336</c:v>
                </c:pt>
                <c:pt idx="18">
                  <c:v>61.666666666666664</c:v>
                </c:pt>
                <c:pt idx="19">
                  <c:v>65</c:v>
                </c:pt>
                <c:pt idx="20">
                  <c:v>68.333333333333343</c:v>
                </c:pt>
                <c:pt idx="21">
                  <c:v>71.666666666666671</c:v>
                </c:pt>
                <c:pt idx="22">
                  <c:v>75.000000000000014</c:v>
                </c:pt>
                <c:pt idx="23">
                  <c:v>78.333333333333343</c:v>
                </c:pt>
                <c:pt idx="24">
                  <c:v>81.666666666666671</c:v>
                </c:pt>
                <c:pt idx="25">
                  <c:v>85.000000000000014</c:v>
                </c:pt>
                <c:pt idx="26">
                  <c:v>88.333333333333343</c:v>
                </c:pt>
                <c:pt idx="27">
                  <c:v>91.666666666666671</c:v>
                </c:pt>
                <c:pt idx="28">
                  <c:v>95.000000000000014</c:v>
                </c:pt>
                <c:pt idx="29">
                  <c:v>98.333333333333343</c:v>
                </c:pt>
              </c:numCache>
            </c:numRef>
          </c:xVal>
          <c:yVal>
            <c:numRef>
              <c:f>'Global regr'!$O$26:$O$55</c:f>
              <c:numCache>
                <c:formatCode>General</c:formatCode>
                <c:ptCount val="30"/>
                <c:pt idx="0">
                  <c:v>168.75460000000001</c:v>
                </c:pt>
                <c:pt idx="1">
                  <c:v>174.91929999999999</c:v>
                </c:pt>
                <c:pt idx="2">
                  <c:v>183.05160000000001</c:v>
                </c:pt>
                <c:pt idx="3">
                  <c:v>188.86609999999999</c:v>
                </c:pt>
                <c:pt idx="4">
                  <c:v>208.77860000000001</c:v>
                </c:pt>
                <c:pt idx="5">
                  <c:v>209.80260000000001</c:v>
                </c:pt>
                <c:pt idx="6">
                  <c:v>217.4539</c:v>
                </c:pt>
                <c:pt idx="7">
                  <c:v>219.1</c:v>
                </c:pt>
                <c:pt idx="8">
                  <c:v>223.15039999999999</c:v>
                </c:pt>
                <c:pt idx="9">
                  <c:v>223.29</c:v>
                </c:pt>
                <c:pt idx="10">
                  <c:v>224.0154</c:v>
                </c:pt>
                <c:pt idx="11">
                  <c:v>229.5102</c:v>
                </c:pt>
                <c:pt idx="12">
                  <c:v>230.13800000000001</c:v>
                </c:pt>
                <c:pt idx="13">
                  <c:v>233.1875</c:v>
                </c:pt>
                <c:pt idx="14">
                  <c:v>276.63299999999998</c:v>
                </c:pt>
                <c:pt idx="15">
                  <c:v>277.4579</c:v>
                </c:pt>
                <c:pt idx="16">
                  <c:v>280.60250000000002</c:v>
                </c:pt>
                <c:pt idx="17">
                  <c:v>314.31970000000001</c:v>
                </c:pt>
                <c:pt idx="18">
                  <c:v>327.00200000000001</c:v>
                </c:pt>
                <c:pt idx="19">
                  <c:v>342.52820000000003</c:v>
                </c:pt>
                <c:pt idx="20">
                  <c:v>347.35559999999998</c:v>
                </c:pt>
                <c:pt idx="21">
                  <c:v>358.82420000000002</c:v>
                </c:pt>
                <c:pt idx="22">
                  <c:v>362.70679999999999</c:v>
                </c:pt>
                <c:pt idx="23">
                  <c:v>378.5455</c:v>
                </c:pt>
                <c:pt idx="24">
                  <c:v>384.9452</c:v>
                </c:pt>
                <c:pt idx="25">
                  <c:v>452.9425</c:v>
                </c:pt>
                <c:pt idx="26">
                  <c:v>457.81349999999998</c:v>
                </c:pt>
                <c:pt idx="27">
                  <c:v>484.24590000000001</c:v>
                </c:pt>
                <c:pt idx="28">
                  <c:v>517.2038</c:v>
                </c:pt>
                <c:pt idx="29">
                  <c:v>539.76179999999999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AA-4419-A4A1-58F4F3553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168384"/>
        <c:axId val="1826165472"/>
      </c:scatterChart>
      <c:valAx>
        <c:axId val="1826168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6165472"/>
        <c:crosses val="autoZero"/>
        <c:crossBetween val="midCat"/>
      </c:valAx>
      <c:valAx>
        <c:axId val="1826165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616838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741D-40E2-99BA-AC6CF720A51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741D-40E2-99BA-AC6CF720A51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741D-40E2-99BA-AC6CF720A51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741D-40E2-99BA-AC6CF720A51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741D-40E2-99BA-AC6CF720A51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741D-40E2-99BA-AC6CF720A51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741D-40E2-99BA-AC6CF720A51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741D-40E2-99BA-AC6CF720A51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741D-40E2-99BA-AC6CF720A51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741D-40E2-99BA-AC6CF720A51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741D-40E2-99BA-AC6CF720A51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741D-40E2-99BA-AC6CF720A517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741D-40E2-99BA-AC6CF720A517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741D-40E2-99BA-AC6CF720A517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741D-40E2-99BA-AC6CF720A517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741D-40E2-99BA-AC6CF720A517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741D-40E2-99BA-AC6CF720A517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741D-40E2-99BA-AC6CF720A517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741D-40E2-99BA-AC6CF720A517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741D-40E2-99BA-AC6CF720A517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741D-40E2-99BA-AC6CF720A517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741D-40E2-99BA-AC6CF720A517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741D-40E2-99BA-AC6CF720A517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741D-40E2-99BA-AC6CF720A517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741D-40E2-99BA-AC6CF720A517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741D-40E2-99BA-AC6CF720A51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741D-40E2-99BA-AC6CF720A517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741D-40E2-99BA-AC6CF720A517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741D-40E2-99BA-AC6CF720A517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741D-40E2-99BA-AC6CF720A517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741D-40E2-99BA-AC6CF720A5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Sheet3!$I$2:$I$32</c:f>
              <c:numCache>
                <c:formatCode>General</c:formatCode>
                <c:ptCount val="31"/>
                <c:pt idx="0">
                  <c:v>9.474137931034484</c:v>
                </c:pt>
                <c:pt idx="1">
                  <c:v>4.3603238866396765</c:v>
                </c:pt>
                <c:pt idx="2">
                  <c:v>9.781512605042014</c:v>
                </c:pt>
                <c:pt idx="3">
                  <c:v>13.914634146341466</c:v>
                </c:pt>
                <c:pt idx="4">
                  <c:v>19.740740740740737</c:v>
                </c:pt>
                <c:pt idx="5">
                  <c:v>20.038461538461537</c:v>
                </c:pt>
                <c:pt idx="6">
                  <c:v>37.08</c:v>
                </c:pt>
                <c:pt idx="7">
                  <c:v>22</c:v>
                </c:pt>
                <c:pt idx="8">
                  <c:v>18.586956521739136</c:v>
                </c:pt>
                <c:pt idx="9">
                  <c:v>15.050847457627114</c:v>
                </c:pt>
                <c:pt idx="10">
                  <c:v>22.219512195121954</c:v>
                </c:pt>
                <c:pt idx="11">
                  <c:v>21.710526315789476</c:v>
                </c:pt>
                <c:pt idx="12">
                  <c:v>14.803571428571431</c:v>
                </c:pt>
                <c:pt idx="13">
                  <c:v>5.3589743589743595</c:v>
                </c:pt>
                <c:pt idx="14">
                  <c:v>6.418032786885246</c:v>
                </c:pt>
                <c:pt idx="15">
                  <c:v>11.571428571428571</c:v>
                </c:pt>
                <c:pt idx="16">
                  <c:v>22.866666666666664</c:v>
                </c:pt>
                <c:pt idx="17">
                  <c:v>15.812500000000002</c:v>
                </c:pt>
                <c:pt idx="18">
                  <c:v>13.982456140350877</c:v>
                </c:pt>
                <c:pt idx="19">
                  <c:v>11.388059701492537</c:v>
                </c:pt>
                <c:pt idx="20">
                  <c:v>9.3417721518987342</c:v>
                </c:pt>
                <c:pt idx="21">
                  <c:v>7.4210526315789478</c:v>
                </c:pt>
                <c:pt idx="22">
                  <c:v>13.22222222222222</c:v>
                </c:pt>
                <c:pt idx="23">
                  <c:v>18.388888888888889</c:v>
                </c:pt>
                <c:pt idx="24">
                  <c:v>12.64</c:v>
                </c:pt>
                <c:pt idx="25">
                  <c:v>7.2333333333333343</c:v>
                </c:pt>
                <c:pt idx="26">
                  <c:v>9.3157894736842088</c:v>
                </c:pt>
                <c:pt idx="27">
                  <c:v>7.5063291139240507</c:v>
                </c:pt>
                <c:pt idx="28">
                  <c:v>7.302631578947369</c:v>
                </c:pt>
                <c:pt idx="29">
                  <c:v>5.5444444444444443</c:v>
                </c:pt>
                <c:pt idx="30">
                  <c:v>7.0615384615384613</c:v>
                </c:pt>
              </c:numCache>
            </c:numRef>
          </c:xVal>
          <c:yVal>
            <c:numRef>
              <c:f>Sheet3!$B$2:$B$32</c:f>
              <c:numCache>
                <c:formatCode>General</c:formatCode>
                <c:ptCount val="31"/>
                <c:pt idx="0">
                  <c:v>320</c:v>
                </c:pt>
                <c:pt idx="1">
                  <c:v>312</c:v>
                </c:pt>
                <c:pt idx="2">
                  <c:v>343</c:v>
                </c:pt>
                <c:pt idx="3">
                  <c:v>348</c:v>
                </c:pt>
                <c:pt idx="4">
                  <c:v>329</c:v>
                </c:pt>
                <c:pt idx="5">
                  <c:v>371</c:v>
                </c:pt>
                <c:pt idx="6">
                  <c:v>478</c:v>
                </c:pt>
                <c:pt idx="7">
                  <c:v>529</c:v>
                </c:pt>
                <c:pt idx="8">
                  <c:v>459</c:v>
                </c:pt>
                <c:pt idx="9">
                  <c:v>415</c:v>
                </c:pt>
                <c:pt idx="10">
                  <c:v>352</c:v>
                </c:pt>
                <c:pt idx="11">
                  <c:v>366</c:v>
                </c:pt>
                <c:pt idx="12">
                  <c:v>371</c:v>
                </c:pt>
                <c:pt idx="13">
                  <c:v>236</c:v>
                </c:pt>
                <c:pt idx="14">
                  <c:v>208</c:v>
                </c:pt>
                <c:pt idx="15">
                  <c:v>211</c:v>
                </c:pt>
                <c:pt idx="16">
                  <c:v>270</c:v>
                </c:pt>
                <c:pt idx="17">
                  <c:v>203</c:v>
                </c:pt>
                <c:pt idx="18">
                  <c:v>161</c:v>
                </c:pt>
                <c:pt idx="19">
                  <c:v>167</c:v>
                </c:pt>
                <c:pt idx="20">
                  <c:v>170</c:v>
                </c:pt>
                <c:pt idx="21">
                  <c:v>181</c:v>
                </c:pt>
                <c:pt idx="22">
                  <c:v>238</c:v>
                </c:pt>
                <c:pt idx="23">
                  <c:v>270</c:v>
                </c:pt>
                <c:pt idx="24">
                  <c:v>247</c:v>
                </c:pt>
                <c:pt idx="25">
                  <c:v>201</c:v>
                </c:pt>
                <c:pt idx="26">
                  <c:v>235</c:v>
                </c:pt>
                <c:pt idx="27">
                  <c:v>204</c:v>
                </c:pt>
                <c:pt idx="28">
                  <c:v>205</c:v>
                </c:pt>
                <c:pt idx="29">
                  <c:v>211</c:v>
                </c:pt>
                <c:pt idx="30">
                  <c:v>209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Sheet3!#REF!</c15:f>
              </c15:datalabelsRange>
            </c:ext>
            <c:ext xmlns:c16="http://schemas.microsoft.com/office/drawing/2014/chart" uri="{C3380CC4-5D6E-409C-BE32-E72D297353CC}">
              <c16:uniqueId val="{00000000-741D-40E2-99BA-AC6CF720A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822127"/>
        <c:axId val="2132821295"/>
      </c:scatterChart>
      <c:valAx>
        <c:axId val="213282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821295"/>
        <c:crosses val="autoZero"/>
        <c:crossBetween val="midCat"/>
      </c:valAx>
      <c:valAx>
        <c:axId val="213282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82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65270928814878E-2"/>
          <c:y val="2.7658101206109727E-2"/>
          <c:w val="0.93815281851731069"/>
          <c:h val="0.9242859588438110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A692567-836D-4A46-9680-6D381C250D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E71-464E-80EF-3A8AEF1A911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9D6D0F9-75A7-40CB-AC04-1B1DF97571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E71-464E-80EF-3A8AEF1A911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CA2645B-ED39-4AE0-BCB3-0C294EF1A9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E71-464E-80EF-3A8AEF1A911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9EBF795-B1E0-4662-BCBA-FB0C88CF5F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E71-464E-80EF-3A8AEF1A911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7E9028D-5E41-410A-9BFF-E458FBFD0F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E71-464E-80EF-3A8AEF1A911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A299331-F9E5-4C1E-A8DA-FF65CCFAD0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E71-464E-80EF-3A8AEF1A911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A5F7674-5715-4BA6-9F83-442666A6D8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E71-464E-80EF-3A8AEF1A911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3EC6596-07B2-4A96-8F76-4D19CD44BD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E71-464E-80EF-3A8AEF1A911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B9DA084-051A-493C-BF27-75C3B48C5E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E71-464E-80EF-3A8AEF1A911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C4951F5-610F-4E69-AD18-7A1D95E505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E71-464E-80EF-3A8AEF1A911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AF8B00B-23A1-45BE-9E19-AD379CBA5C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E71-464E-80EF-3A8AEF1A911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CB185F4-5EDF-4F59-B58B-F62F508F73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E71-464E-80EF-3A8AEF1A911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1E310AA-8BCA-41A9-AAB9-124992259C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E71-464E-80EF-3A8AEF1A911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0DEBB3E0-AEFF-4D24-9722-CE3E6DC625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4E71-464E-80EF-3A8AEF1A911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070CC34-B54F-438E-BC73-FEF2FE4603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4E71-464E-80EF-3A8AEF1A911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BFFEFD16-1C32-4295-882D-668030F0FF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4E71-464E-80EF-3A8AEF1A911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59DD349-BF97-45B6-9D2E-52048B67BB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4E71-464E-80EF-3A8AEF1A911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D8E0CAC-A01E-467A-A8F7-13BB82C12F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4E71-464E-80EF-3A8AEF1A911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900D4CA0-6E7C-4AF8-995F-D163CCEFB0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4E71-464E-80EF-3A8AEF1A911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3D304101-BCF5-44ED-9D1A-7290B2BF67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4E71-464E-80EF-3A8AEF1A911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F779237E-ABA1-4412-BAA3-4D67023D33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4E71-464E-80EF-3A8AEF1A911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7E5E1A9F-8B7F-4E23-BFF5-CA792AD3AD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4E71-464E-80EF-3A8AEF1A911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80F6DD43-E6FE-4EBE-8CBD-DC2CFF6FF5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4E71-464E-80EF-3A8AEF1A911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9495B2D8-7C60-4C33-9709-DF70D09CDF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4E71-464E-80EF-3A8AEF1A911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9C0B8F04-BF8B-456A-A133-0C18524C01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4E71-464E-80EF-3A8AEF1A9111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6205BDEF-FCBE-46B3-B50F-28DA475238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4E71-464E-80EF-3A8AEF1A9111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A1485457-D5DA-46E0-BACC-6023B1678B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4E71-464E-80EF-3A8AEF1A9111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F1324DD1-2145-42EE-8692-53FC666B21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4E71-464E-80EF-3A8AEF1A9111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CAEA8833-67E2-4E72-A401-D3A258E64F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4E71-464E-80EF-3A8AEF1A9111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8CAD2CAC-5C35-4DF4-AD75-D386F34163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4E71-464E-80EF-3A8AEF1A9111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CD3C5D11-4819-4F8F-BFAF-C7E2A557F6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4E71-464E-80EF-3A8AEF1A91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Sheet3!$J$2:$J$32</c:f>
              <c:numCache>
                <c:formatCode>General</c:formatCode>
                <c:ptCount val="31"/>
                <c:pt idx="0">
                  <c:v>0.10555050045495903</c:v>
                </c:pt>
                <c:pt idx="1">
                  <c:v>0.22934076137418755</c:v>
                </c:pt>
                <c:pt idx="2">
                  <c:v>0.10223367697594504</c:v>
                </c:pt>
                <c:pt idx="3">
                  <c:v>7.1866783523225231E-2</c:v>
                </c:pt>
                <c:pt idx="4">
                  <c:v>5.0656660412757987E-2</c:v>
                </c:pt>
                <c:pt idx="5">
                  <c:v>4.9904030710172749E-2</c:v>
                </c:pt>
                <c:pt idx="6">
                  <c:v>2.696871628910464E-2</c:v>
                </c:pt>
                <c:pt idx="7">
                  <c:v>4.5454545454545456E-2</c:v>
                </c:pt>
                <c:pt idx="8">
                  <c:v>5.3801169590643259E-2</c:v>
                </c:pt>
                <c:pt idx="9">
                  <c:v>6.6441441441441457E-2</c:v>
                </c:pt>
                <c:pt idx="10">
                  <c:v>4.5005488474204165E-2</c:v>
                </c:pt>
                <c:pt idx="11">
                  <c:v>4.6060606060606059E-2</c:v>
                </c:pt>
                <c:pt idx="12">
                  <c:v>6.7551266586248479E-2</c:v>
                </c:pt>
                <c:pt idx="13">
                  <c:v>0.1866028708133971</c:v>
                </c:pt>
                <c:pt idx="14">
                  <c:v>0.15581098339719029</c:v>
                </c:pt>
                <c:pt idx="15">
                  <c:v>8.6419753086419748E-2</c:v>
                </c:pt>
                <c:pt idx="16">
                  <c:v>4.3731778425655982E-2</c:v>
                </c:pt>
                <c:pt idx="17">
                  <c:v>6.3241106719367585E-2</c:v>
                </c:pt>
                <c:pt idx="18">
                  <c:v>7.1518193224592227E-2</c:v>
                </c:pt>
                <c:pt idx="19">
                  <c:v>8.7811271297509833E-2</c:v>
                </c:pt>
                <c:pt idx="20">
                  <c:v>0.10704607046070461</c:v>
                </c:pt>
                <c:pt idx="21">
                  <c:v>0.13475177304964539</c:v>
                </c:pt>
                <c:pt idx="22">
                  <c:v>7.5630252100840345E-2</c:v>
                </c:pt>
                <c:pt idx="23">
                  <c:v>5.4380664652567974E-2</c:v>
                </c:pt>
                <c:pt idx="24">
                  <c:v>7.9113924050632903E-2</c:v>
                </c:pt>
                <c:pt idx="25">
                  <c:v>0.13824884792626727</c:v>
                </c:pt>
                <c:pt idx="26">
                  <c:v>0.10734463276836161</c:v>
                </c:pt>
                <c:pt idx="27">
                  <c:v>0.13322091062394603</c:v>
                </c:pt>
                <c:pt idx="28">
                  <c:v>0.13693693693693693</c:v>
                </c:pt>
                <c:pt idx="29">
                  <c:v>0.18036072144288579</c:v>
                </c:pt>
                <c:pt idx="30">
                  <c:v>0.14161220043572986</c:v>
                </c:pt>
              </c:numCache>
            </c:numRef>
          </c:xVal>
          <c:yVal>
            <c:numRef>
              <c:f>Sheet3!$B$2:$B$32</c:f>
              <c:numCache>
                <c:formatCode>General</c:formatCode>
                <c:ptCount val="31"/>
                <c:pt idx="0">
                  <c:v>320</c:v>
                </c:pt>
                <c:pt idx="1">
                  <c:v>312</c:v>
                </c:pt>
                <c:pt idx="2">
                  <c:v>343</c:v>
                </c:pt>
                <c:pt idx="3">
                  <c:v>348</c:v>
                </c:pt>
                <c:pt idx="4">
                  <c:v>329</c:v>
                </c:pt>
                <c:pt idx="5">
                  <c:v>371</c:v>
                </c:pt>
                <c:pt idx="6">
                  <c:v>478</c:v>
                </c:pt>
                <c:pt idx="7">
                  <c:v>529</c:v>
                </c:pt>
                <c:pt idx="8">
                  <c:v>459</c:v>
                </c:pt>
                <c:pt idx="9">
                  <c:v>415</c:v>
                </c:pt>
                <c:pt idx="10">
                  <c:v>352</c:v>
                </c:pt>
                <c:pt idx="11">
                  <c:v>366</c:v>
                </c:pt>
                <c:pt idx="12">
                  <c:v>371</c:v>
                </c:pt>
                <c:pt idx="13">
                  <c:v>236</c:v>
                </c:pt>
                <c:pt idx="14">
                  <c:v>208</c:v>
                </c:pt>
                <c:pt idx="15">
                  <c:v>211</c:v>
                </c:pt>
                <c:pt idx="16">
                  <c:v>270</c:v>
                </c:pt>
                <c:pt idx="17">
                  <c:v>203</c:v>
                </c:pt>
                <c:pt idx="18">
                  <c:v>161</c:v>
                </c:pt>
                <c:pt idx="19">
                  <c:v>167</c:v>
                </c:pt>
                <c:pt idx="20">
                  <c:v>170</c:v>
                </c:pt>
                <c:pt idx="21">
                  <c:v>181</c:v>
                </c:pt>
                <c:pt idx="22">
                  <c:v>238</c:v>
                </c:pt>
                <c:pt idx="23">
                  <c:v>270</c:v>
                </c:pt>
                <c:pt idx="24">
                  <c:v>247</c:v>
                </c:pt>
                <c:pt idx="25">
                  <c:v>201</c:v>
                </c:pt>
                <c:pt idx="26">
                  <c:v>235</c:v>
                </c:pt>
                <c:pt idx="27">
                  <c:v>204</c:v>
                </c:pt>
                <c:pt idx="28">
                  <c:v>205</c:v>
                </c:pt>
                <c:pt idx="29">
                  <c:v>211</c:v>
                </c:pt>
                <c:pt idx="30">
                  <c:v>209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Sheet3!$A$2:$A$32</c15:f>
                <c15:dlblRangeCache>
                  <c:ptCount val="31"/>
                  <c:pt idx="0">
                    <c:v>2019</c:v>
                  </c:pt>
                  <c:pt idx="1">
                    <c:v>2018</c:v>
                  </c:pt>
                  <c:pt idx="2">
                    <c:v>2017</c:v>
                  </c:pt>
                  <c:pt idx="3">
                    <c:v>2016</c:v>
                  </c:pt>
                  <c:pt idx="4">
                    <c:v>2015</c:v>
                  </c:pt>
                  <c:pt idx="5">
                    <c:v>2014</c:v>
                  </c:pt>
                  <c:pt idx="6">
                    <c:v>2013</c:v>
                  </c:pt>
                  <c:pt idx="7">
                    <c:v>2012</c:v>
                  </c:pt>
                  <c:pt idx="8">
                    <c:v>2011</c:v>
                  </c:pt>
                  <c:pt idx="9">
                    <c:v>2010</c:v>
                  </c:pt>
                  <c:pt idx="10">
                    <c:v>2009</c:v>
                  </c:pt>
                  <c:pt idx="11">
                    <c:v>2008</c:v>
                  </c:pt>
                  <c:pt idx="12">
                    <c:v>2007</c:v>
                  </c:pt>
                  <c:pt idx="13">
                    <c:v>2006</c:v>
                  </c:pt>
                  <c:pt idx="14">
                    <c:v>2005</c:v>
                  </c:pt>
                  <c:pt idx="15">
                    <c:v>2004</c:v>
                  </c:pt>
                  <c:pt idx="16">
                    <c:v>2003</c:v>
                  </c:pt>
                  <c:pt idx="17">
                    <c:v>2002</c:v>
                  </c:pt>
                  <c:pt idx="18">
                    <c:v>2001</c:v>
                  </c:pt>
                  <c:pt idx="19">
                    <c:v>2000</c:v>
                  </c:pt>
                  <c:pt idx="20">
                    <c:v>1999</c:v>
                  </c:pt>
                  <c:pt idx="21">
                    <c:v>1998</c:v>
                  </c:pt>
                  <c:pt idx="22">
                    <c:v>1997</c:v>
                  </c:pt>
                  <c:pt idx="23">
                    <c:v>1996</c:v>
                  </c:pt>
                  <c:pt idx="24">
                    <c:v>1995</c:v>
                  </c:pt>
                  <c:pt idx="25">
                    <c:v>1994</c:v>
                  </c:pt>
                  <c:pt idx="26">
                    <c:v>1993</c:v>
                  </c:pt>
                  <c:pt idx="27">
                    <c:v>1992</c:v>
                  </c:pt>
                  <c:pt idx="28">
                    <c:v>1991</c:v>
                  </c:pt>
                  <c:pt idx="29">
                    <c:v>1990</c:v>
                  </c:pt>
                  <c:pt idx="30">
                    <c:v>1989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4E71-464E-80EF-3A8AEF1A9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361120"/>
        <c:axId val="675349888"/>
      </c:scatterChart>
      <c:valAx>
        <c:axId val="67536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349888"/>
        <c:crosses val="autoZero"/>
        <c:crossBetween val="midCat"/>
      </c:valAx>
      <c:valAx>
        <c:axId val="67534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361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Ending stocks to use ratio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Sheet2!$G$2:$G$32</c:f>
              <c:numCache>
                <c:formatCode>General</c:formatCode>
                <c:ptCount val="31"/>
                <c:pt idx="0">
                  <c:v>0.10555050045495905</c:v>
                </c:pt>
                <c:pt idx="1">
                  <c:v>0.22934076137418755</c:v>
                </c:pt>
                <c:pt idx="2">
                  <c:v>0.10223367697594504</c:v>
                </c:pt>
                <c:pt idx="3">
                  <c:v>7.1866783523225231E-2</c:v>
                </c:pt>
                <c:pt idx="4">
                  <c:v>5.065666041275798E-2</c:v>
                </c:pt>
                <c:pt idx="5">
                  <c:v>4.9904030710172742E-2</c:v>
                </c:pt>
                <c:pt idx="6">
                  <c:v>2.6968716289104636E-2</c:v>
                </c:pt>
                <c:pt idx="7">
                  <c:v>4.5454545454545456E-2</c:v>
                </c:pt>
                <c:pt idx="8">
                  <c:v>5.3801169590643259E-2</c:v>
                </c:pt>
                <c:pt idx="9">
                  <c:v>6.6441441441441457E-2</c:v>
                </c:pt>
                <c:pt idx="10">
                  <c:v>4.5005488474204165E-2</c:v>
                </c:pt>
                <c:pt idx="11">
                  <c:v>4.6060606060606059E-2</c:v>
                </c:pt>
                <c:pt idx="12">
                  <c:v>6.7551266586248479E-2</c:v>
                </c:pt>
                <c:pt idx="13">
                  <c:v>0.1866028708133971</c:v>
                </c:pt>
                <c:pt idx="14">
                  <c:v>0.15581098339719029</c:v>
                </c:pt>
                <c:pt idx="15">
                  <c:v>8.6419753086419748E-2</c:v>
                </c:pt>
                <c:pt idx="16">
                  <c:v>4.3731778425655982E-2</c:v>
                </c:pt>
                <c:pt idx="17">
                  <c:v>6.3241106719367585E-2</c:v>
                </c:pt>
                <c:pt idx="18">
                  <c:v>7.1518193224592214E-2</c:v>
                </c:pt>
                <c:pt idx="19">
                  <c:v>8.7811271297509833E-2</c:v>
                </c:pt>
                <c:pt idx="20">
                  <c:v>0.10704607046070462</c:v>
                </c:pt>
                <c:pt idx="21">
                  <c:v>0.13475177304964539</c:v>
                </c:pt>
                <c:pt idx="22">
                  <c:v>7.5630252100840345E-2</c:v>
                </c:pt>
                <c:pt idx="23">
                  <c:v>5.4380664652567974E-2</c:v>
                </c:pt>
                <c:pt idx="24">
                  <c:v>7.9113924050632903E-2</c:v>
                </c:pt>
                <c:pt idx="25">
                  <c:v>0.13824884792626727</c:v>
                </c:pt>
                <c:pt idx="26">
                  <c:v>0.10734463276836159</c:v>
                </c:pt>
                <c:pt idx="27">
                  <c:v>0.13322091062394603</c:v>
                </c:pt>
                <c:pt idx="28">
                  <c:v>0.13693693693693693</c:v>
                </c:pt>
                <c:pt idx="29">
                  <c:v>0.18036072144288579</c:v>
                </c:pt>
                <c:pt idx="30">
                  <c:v>0.14161220043572986</c:v>
                </c:pt>
              </c:numCache>
            </c:numRef>
          </c:xVal>
          <c:yVal>
            <c:numRef>
              <c:f>Sheet2!$B$2:$B$32</c:f>
              <c:numCache>
                <c:formatCode>General</c:formatCode>
                <c:ptCount val="31"/>
                <c:pt idx="0">
                  <c:v>320</c:v>
                </c:pt>
                <c:pt idx="1">
                  <c:v>312</c:v>
                </c:pt>
                <c:pt idx="2">
                  <c:v>343</c:v>
                </c:pt>
                <c:pt idx="3">
                  <c:v>348</c:v>
                </c:pt>
                <c:pt idx="4">
                  <c:v>329</c:v>
                </c:pt>
                <c:pt idx="5">
                  <c:v>371</c:v>
                </c:pt>
                <c:pt idx="6">
                  <c:v>478</c:v>
                </c:pt>
                <c:pt idx="7">
                  <c:v>529</c:v>
                </c:pt>
                <c:pt idx="8">
                  <c:v>459</c:v>
                </c:pt>
                <c:pt idx="9">
                  <c:v>415</c:v>
                </c:pt>
                <c:pt idx="10">
                  <c:v>352</c:v>
                </c:pt>
                <c:pt idx="11">
                  <c:v>366</c:v>
                </c:pt>
                <c:pt idx="12">
                  <c:v>371</c:v>
                </c:pt>
                <c:pt idx="13">
                  <c:v>236</c:v>
                </c:pt>
                <c:pt idx="14">
                  <c:v>208</c:v>
                </c:pt>
                <c:pt idx="15">
                  <c:v>211</c:v>
                </c:pt>
                <c:pt idx="16">
                  <c:v>270</c:v>
                </c:pt>
                <c:pt idx="17">
                  <c:v>203</c:v>
                </c:pt>
                <c:pt idx="18">
                  <c:v>161</c:v>
                </c:pt>
                <c:pt idx="19">
                  <c:v>167</c:v>
                </c:pt>
                <c:pt idx="20">
                  <c:v>170</c:v>
                </c:pt>
                <c:pt idx="21">
                  <c:v>181</c:v>
                </c:pt>
                <c:pt idx="22">
                  <c:v>238</c:v>
                </c:pt>
                <c:pt idx="23">
                  <c:v>270</c:v>
                </c:pt>
                <c:pt idx="24">
                  <c:v>247</c:v>
                </c:pt>
                <c:pt idx="25">
                  <c:v>201</c:v>
                </c:pt>
                <c:pt idx="26">
                  <c:v>235</c:v>
                </c:pt>
                <c:pt idx="27">
                  <c:v>204</c:v>
                </c:pt>
                <c:pt idx="28">
                  <c:v>205</c:v>
                </c:pt>
                <c:pt idx="29">
                  <c:v>211</c:v>
                </c:pt>
                <c:pt idx="30">
                  <c:v>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7D7-488A-9A52-5E362E338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837935"/>
        <c:axId val="222835439"/>
      </c:scatterChart>
      <c:valAx>
        <c:axId val="222837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835439"/>
        <c:crosses val="autoZero"/>
        <c:crossBetween val="midCat"/>
      </c:valAx>
      <c:valAx>
        <c:axId val="22283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837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400050</xdr:colOff>
      <xdr:row>2</xdr:row>
      <xdr:rowOff>85725</xdr:rowOff>
    </xdr:from>
    <xdr:to>
      <xdr:col>23</xdr:col>
      <xdr:colOff>400050</xdr:colOff>
      <xdr:row>12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D7BA79-C005-4A1D-AF7C-DCBE1C80FC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314325</xdr:colOff>
      <xdr:row>2</xdr:row>
      <xdr:rowOff>19050</xdr:rowOff>
    </xdr:from>
    <xdr:to>
      <xdr:col>23</xdr:col>
      <xdr:colOff>314325</xdr:colOff>
      <xdr:row>12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1EBCCE-F8BE-4434-A81F-2E001D2E06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453835</xdr:colOff>
      <xdr:row>3</xdr:row>
      <xdr:rowOff>57149</xdr:rowOff>
    </xdr:from>
    <xdr:to>
      <xdr:col>26</xdr:col>
      <xdr:colOff>89645</xdr:colOff>
      <xdr:row>27</xdr:row>
      <xdr:rowOff>168088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5C5CEC-3D39-42A1-B1A4-98BCCFC0FE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386601</xdr:colOff>
      <xdr:row>26</xdr:row>
      <xdr:rowOff>45942</xdr:rowOff>
    </xdr:from>
    <xdr:to>
      <xdr:col>27</xdr:col>
      <xdr:colOff>459440</xdr:colOff>
      <xdr:row>55</xdr:row>
      <xdr:rowOff>145677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A8935E-CDEC-455B-9AE5-75D72D48C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6</xdr:row>
      <xdr:rowOff>80962</xdr:rowOff>
    </xdr:from>
    <xdr:to>
      <xdr:col>15</xdr:col>
      <xdr:colOff>561975</xdr:colOff>
      <xdr:row>20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7D33CF-2D1E-41A6-9853-E2DC2EB73C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E8C8-4FFA-4B76-AABF-1DBCFB51778B}">
  <dimension ref="A1:Q57"/>
  <sheetViews>
    <sheetView zoomScale="130" zoomScaleNormal="130" workbookViewId="0">
      <selection activeCell="I21" sqref="I21"/>
    </sheetView>
  </sheetViews>
  <sheetFormatPr defaultRowHeight="15" x14ac:dyDescent="0.25"/>
  <cols>
    <col min="2" max="2" width="9.140625" customWidth="1"/>
    <col min="3" max="3" width="11" customWidth="1"/>
  </cols>
  <sheetData>
    <row r="1" spans="1:14" x14ac:dyDescent="0.25">
      <c r="A1" t="s">
        <v>0</v>
      </c>
      <c r="B1" t="s">
        <v>2</v>
      </c>
      <c r="C1" t="s">
        <v>38</v>
      </c>
      <c r="D1" t="s">
        <v>1</v>
      </c>
    </row>
    <row r="2" spans="1:14" x14ac:dyDescent="0.25">
      <c r="A2">
        <v>2019</v>
      </c>
      <c r="B2">
        <v>320</v>
      </c>
      <c r="C2">
        <v>96.8</v>
      </c>
      <c r="D2">
        <v>11.6</v>
      </c>
      <c r="I2" t="s">
        <v>3</v>
      </c>
    </row>
    <row r="3" spans="1:14" ht="15.75" thickBot="1" x14ac:dyDescent="0.3">
      <c r="A3">
        <v>2018</v>
      </c>
      <c r="B3">
        <v>312</v>
      </c>
      <c r="C3">
        <v>120.5</v>
      </c>
      <c r="D3">
        <v>24.7</v>
      </c>
    </row>
    <row r="4" spans="1:14" x14ac:dyDescent="0.25">
      <c r="A4">
        <v>2017</v>
      </c>
      <c r="B4">
        <v>343</v>
      </c>
      <c r="C4">
        <v>120.1</v>
      </c>
      <c r="D4">
        <v>11.9</v>
      </c>
      <c r="I4" s="4" t="s">
        <v>4</v>
      </c>
      <c r="J4" s="4"/>
    </row>
    <row r="5" spans="1:14" x14ac:dyDescent="0.25">
      <c r="A5">
        <v>2016</v>
      </c>
      <c r="B5">
        <v>348</v>
      </c>
      <c r="C5">
        <v>116.9</v>
      </c>
      <c r="D5">
        <v>8.1999999999999993</v>
      </c>
      <c r="I5" s="1" t="s">
        <v>5</v>
      </c>
      <c r="J5" s="1">
        <v>0.20596665106304349</v>
      </c>
    </row>
    <row r="6" spans="1:14" x14ac:dyDescent="0.25">
      <c r="A6">
        <v>2015</v>
      </c>
      <c r="B6">
        <v>329</v>
      </c>
      <c r="C6">
        <v>106.8</v>
      </c>
      <c r="D6">
        <v>5.4</v>
      </c>
      <c r="I6" s="1" t="s">
        <v>6</v>
      </c>
      <c r="J6" s="1">
        <v>4.2422261350125508E-2</v>
      </c>
    </row>
    <row r="7" spans="1:14" x14ac:dyDescent="0.25">
      <c r="A7">
        <v>2014</v>
      </c>
      <c r="B7">
        <v>371</v>
      </c>
      <c r="C7">
        <v>106.9</v>
      </c>
      <c r="D7">
        <v>5.2</v>
      </c>
      <c r="I7" s="1" t="s">
        <v>7</v>
      </c>
      <c r="J7" s="1">
        <v>1.0503003395129691E-2</v>
      </c>
    </row>
    <row r="8" spans="1:14" x14ac:dyDescent="0.25">
      <c r="A8">
        <v>2013</v>
      </c>
      <c r="B8">
        <v>478</v>
      </c>
      <c r="C8">
        <v>91.4</v>
      </c>
      <c r="D8">
        <v>2.5</v>
      </c>
      <c r="I8" s="1" t="s">
        <v>8</v>
      </c>
      <c r="J8" s="1">
        <v>96.689391583443125</v>
      </c>
    </row>
    <row r="9" spans="1:14" ht="15.75" thickBot="1" x14ac:dyDescent="0.3">
      <c r="A9">
        <v>2012</v>
      </c>
      <c r="B9">
        <v>529</v>
      </c>
      <c r="C9">
        <v>82.8</v>
      </c>
      <c r="D9">
        <v>3.8</v>
      </c>
      <c r="I9" s="2" t="s">
        <v>9</v>
      </c>
      <c r="J9" s="2">
        <v>32</v>
      </c>
    </row>
    <row r="10" spans="1:14" x14ac:dyDescent="0.25">
      <c r="A10">
        <v>2011</v>
      </c>
      <c r="B10">
        <v>459</v>
      </c>
      <c r="C10">
        <v>84.2</v>
      </c>
      <c r="D10">
        <v>4.5999999999999996</v>
      </c>
    </row>
    <row r="11" spans="1:14" ht="15.75" thickBot="1" x14ac:dyDescent="0.3">
      <c r="A11">
        <v>2010</v>
      </c>
      <c r="B11">
        <v>415</v>
      </c>
      <c r="C11">
        <v>90.6</v>
      </c>
      <c r="D11">
        <v>5.9</v>
      </c>
      <c r="I11" t="s">
        <v>10</v>
      </c>
    </row>
    <row r="12" spans="1:14" x14ac:dyDescent="0.25">
      <c r="A12">
        <v>2009</v>
      </c>
      <c r="B12">
        <v>352</v>
      </c>
      <c r="C12">
        <v>91.4</v>
      </c>
      <c r="D12">
        <v>4.0999999999999996</v>
      </c>
      <c r="I12" s="3"/>
      <c r="J12" s="3" t="s">
        <v>15</v>
      </c>
      <c r="K12" s="3" t="s">
        <v>16</v>
      </c>
      <c r="L12" s="3" t="s">
        <v>17</v>
      </c>
      <c r="M12" s="3" t="s">
        <v>18</v>
      </c>
      <c r="N12" s="3" t="s">
        <v>19</v>
      </c>
    </row>
    <row r="13" spans="1:14" x14ac:dyDescent="0.25">
      <c r="A13">
        <v>2008</v>
      </c>
      <c r="B13">
        <v>366</v>
      </c>
      <c r="C13">
        <v>80.7</v>
      </c>
      <c r="D13">
        <v>3.8</v>
      </c>
      <c r="I13" s="1" t="s">
        <v>11</v>
      </c>
      <c r="J13" s="1">
        <v>1</v>
      </c>
      <c r="K13" s="1">
        <v>12425.06540670793</v>
      </c>
      <c r="L13" s="1">
        <v>12425.06540670793</v>
      </c>
      <c r="M13" s="1">
        <v>1.3290491091596892</v>
      </c>
      <c r="N13" s="1">
        <v>0.25807783366107234</v>
      </c>
    </row>
    <row r="14" spans="1:14" x14ac:dyDescent="0.25">
      <c r="A14">
        <v>2007</v>
      </c>
      <c r="B14">
        <v>371</v>
      </c>
      <c r="C14">
        <v>72.900000000000006</v>
      </c>
      <c r="D14">
        <v>5.6</v>
      </c>
      <c r="I14" s="1" t="s">
        <v>12</v>
      </c>
      <c r="J14" s="1">
        <v>30</v>
      </c>
      <c r="K14" s="1">
        <v>280465.15334329207</v>
      </c>
      <c r="L14" s="1">
        <v>9348.838444776402</v>
      </c>
      <c r="M14" s="1"/>
      <c r="N14" s="1"/>
    </row>
    <row r="15" spans="1:14" ht="15.75" thickBot="1" x14ac:dyDescent="0.3">
      <c r="A15">
        <v>2006</v>
      </c>
      <c r="B15">
        <v>236</v>
      </c>
      <c r="C15">
        <v>87</v>
      </c>
      <c r="D15">
        <v>15.6</v>
      </c>
      <c r="I15" s="2" t="s">
        <v>13</v>
      </c>
      <c r="J15" s="2">
        <v>31</v>
      </c>
      <c r="K15" s="2">
        <v>292890.21875</v>
      </c>
      <c r="L15" s="2"/>
      <c r="M15" s="2"/>
      <c r="N15" s="2"/>
    </row>
    <row r="16" spans="1:14" ht="15.75" thickBot="1" x14ac:dyDescent="0.3">
      <c r="A16">
        <v>2005</v>
      </c>
      <c r="B16">
        <v>208</v>
      </c>
      <c r="C16">
        <v>83.5</v>
      </c>
      <c r="D16">
        <v>12.2</v>
      </c>
    </row>
    <row r="17" spans="1:17" x14ac:dyDescent="0.25">
      <c r="A17">
        <v>2004</v>
      </c>
      <c r="B17">
        <v>211</v>
      </c>
      <c r="C17">
        <v>85</v>
      </c>
      <c r="D17">
        <v>7</v>
      </c>
      <c r="I17" s="3"/>
      <c r="J17" s="3" t="s">
        <v>20</v>
      </c>
      <c r="K17" s="3" t="s">
        <v>8</v>
      </c>
      <c r="L17" s="3" t="s">
        <v>21</v>
      </c>
      <c r="M17" s="3" t="s">
        <v>22</v>
      </c>
      <c r="N17" s="3" t="s">
        <v>23</v>
      </c>
      <c r="O17" s="3" t="s">
        <v>24</v>
      </c>
      <c r="P17" s="3" t="s">
        <v>25</v>
      </c>
      <c r="Q17" s="3" t="s">
        <v>26</v>
      </c>
    </row>
    <row r="18" spans="1:17" x14ac:dyDescent="0.25">
      <c r="A18">
        <v>2003</v>
      </c>
      <c r="B18">
        <v>270</v>
      </c>
      <c r="C18">
        <v>66.8</v>
      </c>
      <c r="D18">
        <v>3</v>
      </c>
      <c r="I18" s="1" t="s">
        <v>14</v>
      </c>
      <c r="J18" s="1">
        <v>315.94794673684004</v>
      </c>
      <c r="K18" s="1">
        <v>32.444240314916968</v>
      </c>
      <c r="L18" s="1">
        <v>9.7381829153686752</v>
      </c>
      <c r="M18" s="1">
        <v>8.4560344012475443E-11</v>
      </c>
      <c r="N18" s="1">
        <v>249.68796837606692</v>
      </c>
      <c r="O18" s="1">
        <v>382.20792509761316</v>
      </c>
      <c r="P18" s="1">
        <v>249.68796837606692</v>
      </c>
      <c r="Q18" s="1">
        <v>382.20792509761316</v>
      </c>
    </row>
    <row r="19" spans="1:17" ht="15.75" thickBot="1" x14ac:dyDescent="0.3">
      <c r="A19">
        <v>2002</v>
      </c>
      <c r="B19">
        <v>203</v>
      </c>
      <c r="C19">
        <v>75</v>
      </c>
      <c r="D19">
        <v>4.8</v>
      </c>
      <c r="I19" s="2" t="s">
        <v>27</v>
      </c>
      <c r="J19" s="2">
        <v>-4.4347615326019243</v>
      </c>
      <c r="K19" s="2">
        <v>3.8468013291816079</v>
      </c>
      <c r="L19" s="2">
        <v>-1.1528439222894318</v>
      </c>
      <c r="M19" s="2">
        <v>0.25807783366107345</v>
      </c>
      <c r="N19" s="2">
        <v>-12.290977932052513</v>
      </c>
      <c r="O19" s="2">
        <v>3.4214548668486646</v>
      </c>
      <c r="P19" s="2">
        <v>-12.290977932052513</v>
      </c>
      <c r="Q19" s="2">
        <v>3.4214548668486646</v>
      </c>
    </row>
    <row r="20" spans="1:17" x14ac:dyDescent="0.25">
      <c r="A20">
        <v>2001</v>
      </c>
      <c r="B20">
        <v>161</v>
      </c>
      <c r="C20">
        <v>78.7</v>
      </c>
      <c r="D20">
        <v>5.7</v>
      </c>
    </row>
    <row r="21" spans="1:17" x14ac:dyDescent="0.25">
      <c r="A21">
        <v>2000</v>
      </c>
      <c r="B21">
        <v>167</v>
      </c>
      <c r="C21">
        <v>75.099999999999994</v>
      </c>
      <c r="D21">
        <v>6.7</v>
      </c>
    </row>
    <row r="22" spans="1:17" x14ac:dyDescent="0.25">
      <c r="A22">
        <v>1999</v>
      </c>
      <c r="B22">
        <v>170</v>
      </c>
      <c r="C22">
        <v>72.2</v>
      </c>
      <c r="D22">
        <v>7.9</v>
      </c>
    </row>
    <row r="23" spans="1:17" x14ac:dyDescent="0.25">
      <c r="A23">
        <v>1998</v>
      </c>
      <c r="B23">
        <v>181</v>
      </c>
      <c r="C23">
        <v>74.599999999999994</v>
      </c>
      <c r="D23">
        <v>9.5</v>
      </c>
      <c r="I23" t="s">
        <v>28</v>
      </c>
      <c r="N23" t="s">
        <v>33</v>
      </c>
    </row>
    <row r="24" spans="1:17" ht="15.75" thickBot="1" x14ac:dyDescent="0.3">
      <c r="A24">
        <v>1997</v>
      </c>
      <c r="B24">
        <v>238</v>
      </c>
      <c r="C24">
        <v>73.2</v>
      </c>
      <c r="D24">
        <v>5.4</v>
      </c>
    </row>
    <row r="25" spans="1:17" x14ac:dyDescent="0.25">
      <c r="A25">
        <v>1996</v>
      </c>
      <c r="B25">
        <v>270</v>
      </c>
      <c r="C25">
        <v>64.8</v>
      </c>
      <c r="D25">
        <v>3.6</v>
      </c>
      <c r="I25" s="3" t="s">
        <v>29</v>
      </c>
      <c r="J25" s="3" t="s">
        <v>30</v>
      </c>
      <c r="K25" s="3" t="s">
        <v>31</v>
      </c>
      <c r="L25" s="3" t="s">
        <v>32</v>
      </c>
      <c r="N25" s="3" t="s">
        <v>34</v>
      </c>
      <c r="O25" s="3" t="s">
        <v>35</v>
      </c>
    </row>
    <row r="26" spans="1:17" x14ac:dyDescent="0.25">
      <c r="A26">
        <v>1995</v>
      </c>
      <c r="B26">
        <v>247</v>
      </c>
      <c r="C26">
        <v>59.2</v>
      </c>
      <c r="D26">
        <v>5</v>
      </c>
      <c r="I26" s="1">
        <v>1</v>
      </c>
      <c r="J26" s="1">
        <v>264.50471295865771</v>
      </c>
      <c r="K26" s="1">
        <v>55.495287041342294</v>
      </c>
      <c r="L26" s="1">
        <v>0.58344173787205755</v>
      </c>
      <c r="N26" s="1">
        <v>1.5625</v>
      </c>
      <c r="O26" s="1">
        <v>161</v>
      </c>
    </row>
    <row r="27" spans="1:17" x14ac:dyDescent="0.25">
      <c r="A27">
        <v>1994</v>
      </c>
      <c r="B27">
        <v>201</v>
      </c>
      <c r="C27">
        <v>68.400000000000006</v>
      </c>
      <c r="D27">
        <v>9</v>
      </c>
      <c r="I27" s="1">
        <v>2</v>
      </c>
      <c r="J27" s="1">
        <v>206.40933688157253</v>
      </c>
      <c r="K27" s="1">
        <v>105.59066311842747</v>
      </c>
      <c r="L27" s="1">
        <v>1.1101122865980262</v>
      </c>
      <c r="N27" s="1">
        <v>4.6875</v>
      </c>
      <c r="O27" s="1">
        <v>167</v>
      </c>
    </row>
    <row r="28" spans="1:17" x14ac:dyDescent="0.25">
      <c r="A28">
        <v>1993</v>
      </c>
      <c r="B28">
        <v>235</v>
      </c>
      <c r="C28">
        <v>50.9</v>
      </c>
      <c r="D28">
        <v>5.7</v>
      </c>
      <c r="I28" s="1">
        <v>3</v>
      </c>
      <c r="J28" s="1">
        <v>263.17428449887711</v>
      </c>
      <c r="K28" s="1">
        <v>79.825715501122886</v>
      </c>
      <c r="L28" s="1">
        <v>0.83923620656578701</v>
      </c>
      <c r="N28" s="1">
        <v>7.8125</v>
      </c>
      <c r="O28" s="1">
        <v>170</v>
      </c>
    </row>
    <row r="29" spans="1:17" x14ac:dyDescent="0.25">
      <c r="A29">
        <v>1992</v>
      </c>
      <c r="B29">
        <v>204</v>
      </c>
      <c r="C29">
        <v>59.6</v>
      </c>
      <c r="D29">
        <v>7.9</v>
      </c>
      <c r="I29" s="1">
        <v>4</v>
      </c>
      <c r="J29" s="1">
        <v>279.58290216950428</v>
      </c>
      <c r="K29" s="1">
        <v>68.41709783049572</v>
      </c>
      <c r="L29" s="1">
        <v>0.71929334158862479</v>
      </c>
      <c r="N29" s="1">
        <v>10.9375</v>
      </c>
      <c r="O29" s="1">
        <v>181</v>
      </c>
    </row>
    <row r="30" spans="1:17" x14ac:dyDescent="0.25">
      <c r="A30">
        <v>1991</v>
      </c>
      <c r="B30">
        <v>205</v>
      </c>
      <c r="C30">
        <v>54.1</v>
      </c>
      <c r="D30">
        <v>7.6</v>
      </c>
      <c r="I30" s="1">
        <v>5</v>
      </c>
      <c r="J30" s="1">
        <v>292.00023446078967</v>
      </c>
      <c r="K30" s="1">
        <v>36.99976553921033</v>
      </c>
      <c r="L30" s="1">
        <v>0.388991726287923</v>
      </c>
      <c r="N30" s="1">
        <v>14.0625</v>
      </c>
      <c r="O30" s="1">
        <v>201</v>
      </c>
    </row>
    <row r="31" spans="1:17" x14ac:dyDescent="0.25">
      <c r="A31">
        <v>1990</v>
      </c>
      <c r="B31">
        <v>211</v>
      </c>
      <c r="C31">
        <v>52.4</v>
      </c>
      <c r="D31">
        <v>9</v>
      </c>
      <c r="I31" s="1">
        <v>6</v>
      </c>
      <c r="J31" s="1">
        <v>292.88718676731003</v>
      </c>
      <c r="K31" s="1">
        <v>78.112813232689973</v>
      </c>
      <c r="L31" s="1">
        <v>0.82122785433301126</v>
      </c>
      <c r="N31" s="1">
        <v>17.1875</v>
      </c>
      <c r="O31" s="1">
        <v>203</v>
      </c>
    </row>
    <row r="32" spans="1:17" x14ac:dyDescent="0.25">
      <c r="A32">
        <v>1989</v>
      </c>
      <c r="B32">
        <v>209</v>
      </c>
      <c r="C32">
        <v>52.4</v>
      </c>
      <c r="D32">
        <v>6.5</v>
      </c>
      <c r="I32" s="1">
        <v>7</v>
      </c>
      <c r="J32" s="1">
        <v>304.86104290533524</v>
      </c>
      <c r="K32" s="1">
        <v>173.13895709466476</v>
      </c>
      <c r="L32" s="1">
        <v>1.8202715835204639</v>
      </c>
      <c r="N32" s="1">
        <v>20.3125</v>
      </c>
      <c r="O32" s="1">
        <v>204</v>
      </c>
    </row>
    <row r="33" spans="1:15" x14ac:dyDescent="0.25">
      <c r="A33">
        <v>1988</v>
      </c>
      <c r="B33">
        <v>273</v>
      </c>
      <c r="C33">
        <v>42.2</v>
      </c>
      <c r="D33">
        <v>0</v>
      </c>
      <c r="I33" s="1">
        <v>8</v>
      </c>
      <c r="J33" s="1">
        <v>299.09585291295275</v>
      </c>
      <c r="K33" s="1">
        <v>229.90414708704725</v>
      </c>
      <c r="L33" s="1">
        <v>2.4170642638632178</v>
      </c>
      <c r="N33" s="1">
        <v>23.4375</v>
      </c>
      <c r="O33" s="1">
        <v>205</v>
      </c>
    </row>
    <row r="34" spans="1:15" x14ac:dyDescent="0.25">
      <c r="I34" s="1">
        <v>9</v>
      </c>
      <c r="J34" s="1">
        <v>295.54804368687121</v>
      </c>
      <c r="K34" s="1">
        <v>163.45195631312879</v>
      </c>
      <c r="L34" s="1">
        <v>1.7184286906899988</v>
      </c>
      <c r="N34" s="1">
        <v>26.5625</v>
      </c>
      <c r="O34" s="1">
        <v>208</v>
      </c>
    </row>
    <row r="35" spans="1:15" x14ac:dyDescent="0.25">
      <c r="I35" s="1">
        <v>10</v>
      </c>
      <c r="J35" s="1">
        <v>289.78285369448867</v>
      </c>
      <c r="K35" s="1">
        <v>125.21714630551133</v>
      </c>
      <c r="L35" s="1">
        <v>1.3164525015870638</v>
      </c>
      <c r="N35" s="1">
        <v>29.6875</v>
      </c>
      <c r="O35" s="1">
        <v>209</v>
      </c>
    </row>
    <row r="36" spans="1:15" x14ac:dyDescent="0.25">
      <c r="I36" s="1">
        <v>11</v>
      </c>
      <c r="J36" s="1">
        <v>297.76542445317216</v>
      </c>
      <c r="K36" s="1">
        <v>54.234575546827841</v>
      </c>
      <c r="L36" s="1">
        <v>0.57018742846075876</v>
      </c>
      <c r="N36" s="1">
        <v>32.8125</v>
      </c>
      <c r="O36" s="1">
        <v>211</v>
      </c>
    </row>
    <row r="37" spans="1:15" x14ac:dyDescent="0.25">
      <c r="I37" s="1">
        <v>12</v>
      </c>
      <c r="J37" s="1">
        <v>299.09585291295275</v>
      </c>
      <c r="K37" s="1">
        <v>66.904147087047249</v>
      </c>
      <c r="L37" s="1">
        <v>0.7033871510248243</v>
      </c>
      <c r="N37" s="1">
        <v>35.9375</v>
      </c>
      <c r="O37" s="1">
        <v>211</v>
      </c>
    </row>
    <row r="38" spans="1:15" x14ac:dyDescent="0.25">
      <c r="I38" s="1">
        <v>13</v>
      </c>
      <c r="J38" s="1">
        <v>291.11328215426926</v>
      </c>
      <c r="K38" s="1">
        <v>79.886717845730743</v>
      </c>
      <c r="L38" s="1">
        <v>0.83987754596323461</v>
      </c>
      <c r="N38" s="1">
        <v>39.0625</v>
      </c>
      <c r="O38" s="1">
        <v>235</v>
      </c>
    </row>
    <row r="39" spans="1:15" x14ac:dyDescent="0.25">
      <c r="I39" s="1">
        <v>14</v>
      </c>
      <c r="J39" s="1">
        <v>246.76566682825</v>
      </c>
      <c r="K39" s="1">
        <v>-10.765666828250005</v>
      </c>
      <c r="L39" s="1">
        <v>-0.11318329354610758</v>
      </c>
      <c r="N39" s="1">
        <v>42.1875</v>
      </c>
      <c r="O39" s="1">
        <v>236</v>
      </c>
    </row>
    <row r="40" spans="1:15" x14ac:dyDescent="0.25">
      <c r="I40" s="1">
        <v>15</v>
      </c>
      <c r="J40" s="1">
        <v>261.84385603909658</v>
      </c>
      <c r="K40" s="1">
        <v>-53.843856039096579</v>
      </c>
      <c r="L40" s="1">
        <v>-0.56607965497647317</v>
      </c>
      <c r="N40" s="1">
        <v>45.3125</v>
      </c>
      <c r="O40" s="1">
        <v>238</v>
      </c>
    </row>
    <row r="41" spans="1:15" x14ac:dyDescent="0.25">
      <c r="I41" s="1">
        <v>16</v>
      </c>
      <c r="J41" s="1">
        <v>284.90461600862659</v>
      </c>
      <c r="K41" s="1">
        <v>-73.90461600862659</v>
      </c>
      <c r="L41" s="1">
        <v>-0.77698557660793466</v>
      </c>
      <c r="N41" s="1">
        <v>48.4375</v>
      </c>
      <c r="O41" s="1">
        <v>247</v>
      </c>
    </row>
    <row r="42" spans="1:15" x14ac:dyDescent="0.25">
      <c r="I42" s="1">
        <v>17</v>
      </c>
      <c r="J42" s="1">
        <v>302.64366213903429</v>
      </c>
      <c r="K42" s="1">
        <v>-32.643662139034291</v>
      </c>
      <c r="L42" s="1">
        <v>-0.34319445820179306</v>
      </c>
      <c r="N42" s="1">
        <v>51.5625</v>
      </c>
      <c r="O42" s="1">
        <v>270</v>
      </c>
    </row>
    <row r="43" spans="1:15" x14ac:dyDescent="0.25">
      <c r="I43" s="1">
        <v>18</v>
      </c>
      <c r="J43" s="1">
        <v>294.6610913803508</v>
      </c>
      <c r="K43" s="1">
        <v>-91.661091380350797</v>
      </c>
      <c r="L43" s="1">
        <v>-0.96366573273801059</v>
      </c>
      <c r="N43" s="1">
        <v>54.6875</v>
      </c>
      <c r="O43" s="1">
        <v>270</v>
      </c>
    </row>
    <row r="44" spans="1:15" x14ac:dyDescent="0.25">
      <c r="I44" s="1">
        <v>19</v>
      </c>
      <c r="J44" s="1">
        <v>290.66980600100908</v>
      </c>
      <c r="K44" s="1">
        <v>-129.66980600100908</v>
      </c>
      <c r="L44" s="1">
        <v>-1.3632649004302078</v>
      </c>
      <c r="N44" s="1">
        <v>57.8125</v>
      </c>
      <c r="O44" s="1">
        <v>273</v>
      </c>
    </row>
    <row r="45" spans="1:15" x14ac:dyDescent="0.25">
      <c r="I45" s="1">
        <v>20</v>
      </c>
      <c r="J45" s="1">
        <v>286.23504446840712</v>
      </c>
      <c r="K45" s="1">
        <v>-119.23504446840712</v>
      </c>
      <c r="L45" s="1">
        <v>-1.2535605322317633</v>
      </c>
      <c r="N45" s="1">
        <v>60.9375</v>
      </c>
      <c r="O45" s="1">
        <v>312</v>
      </c>
    </row>
    <row r="46" spans="1:15" x14ac:dyDescent="0.25">
      <c r="I46" s="1">
        <v>21</v>
      </c>
      <c r="J46" s="1">
        <v>280.91333062928481</v>
      </c>
      <c r="K46" s="1">
        <v>-110.91333062928481</v>
      </c>
      <c r="L46" s="1">
        <v>-1.1660713877796502</v>
      </c>
      <c r="N46" s="1">
        <v>64.0625</v>
      </c>
      <c r="O46" s="1">
        <v>320</v>
      </c>
    </row>
    <row r="47" spans="1:15" x14ac:dyDescent="0.25">
      <c r="I47" s="1">
        <v>22</v>
      </c>
      <c r="J47" s="1">
        <v>273.81771217712173</v>
      </c>
      <c r="K47" s="1">
        <v>-92.817712177121734</v>
      </c>
      <c r="L47" s="1">
        <v>-0.97582569953346621</v>
      </c>
      <c r="N47" s="1">
        <v>67.1875</v>
      </c>
      <c r="O47" s="1">
        <v>329</v>
      </c>
    </row>
    <row r="48" spans="1:15" x14ac:dyDescent="0.25">
      <c r="I48" s="1">
        <v>23</v>
      </c>
      <c r="J48" s="1">
        <v>292.00023446078967</v>
      </c>
      <c r="K48" s="1">
        <v>-54.00023446078967</v>
      </c>
      <c r="L48" s="1">
        <v>-0.56772371707584279</v>
      </c>
      <c r="N48" s="1">
        <v>70.3125</v>
      </c>
      <c r="O48" s="1">
        <v>343</v>
      </c>
    </row>
    <row r="49" spans="9:15" x14ac:dyDescent="0.25">
      <c r="I49" s="1">
        <v>24</v>
      </c>
      <c r="J49" s="1">
        <v>299.98280521947311</v>
      </c>
      <c r="K49" s="1">
        <v>-29.982805219473107</v>
      </c>
      <c r="L49" s="1">
        <v>-0.31521992075645766</v>
      </c>
      <c r="N49" s="1">
        <v>73.4375</v>
      </c>
      <c r="O49" s="1">
        <v>348</v>
      </c>
    </row>
    <row r="50" spans="9:15" x14ac:dyDescent="0.25">
      <c r="I50" s="1">
        <v>25</v>
      </c>
      <c r="J50" s="1">
        <v>293.77413907383044</v>
      </c>
      <c r="K50" s="1">
        <v>-46.77413907383044</v>
      </c>
      <c r="L50" s="1">
        <v>-0.49175320002173772</v>
      </c>
      <c r="N50" s="1">
        <v>76.5625</v>
      </c>
      <c r="O50" s="1">
        <v>352</v>
      </c>
    </row>
    <row r="51" spans="9:15" x14ac:dyDescent="0.25">
      <c r="I51" s="1">
        <v>26</v>
      </c>
      <c r="J51" s="1">
        <v>276.03509294342274</v>
      </c>
      <c r="K51" s="1">
        <v>-75.03509294342274</v>
      </c>
      <c r="L51" s="1">
        <v>-0.78887068366162705</v>
      </c>
      <c r="N51" s="1">
        <v>79.6875</v>
      </c>
      <c r="O51" s="1">
        <v>366</v>
      </c>
    </row>
    <row r="52" spans="9:15" x14ac:dyDescent="0.25">
      <c r="I52" s="1">
        <v>27</v>
      </c>
      <c r="J52" s="1">
        <v>290.66980600100908</v>
      </c>
      <c r="K52" s="1">
        <v>-55.669806001009078</v>
      </c>
      <c r="L52" s="1">
        <v>-0.58527651791461788</v>
      </c>
      <c r="N52" s="1">
        <v>82.8125</v>
      </c>
      <c r="O52" s="1">
        <v>371</v>
      </c>
    </row>
    <row r="53" spans="9:15" x14ac:dyDescent="0.25">
      <c r="I53" s="1">
        <v>28</v>
      </c>
      <c r="J53" s="1">
        <v>280.91333062928481</v>
      </c>
      <c r="K53" s="1">
        <v>-76.913330629284815</v>
      </c>
      <c r="L53" s="1">
        <v>-0.80861726608329809</v>
      </c>
      <c r="N53" s="1">
        <v>85.9375</v>
      </c>
      <c r="O53" s="1">
        <v>371</v>
      </c>
    </row>
    <row r="54" spans="9:15" x14ac:dyDescent="0.25">
      <c r="I54" s="1">
        <v>29</v>
      </c>
      <c r="J54" s="1">
        <v>282.24375908906541</v>
      </c>
      <c r="K54" s="1">
        <v>-77.243759089065406</v>
      </c>
      <c r="L54" s="1">
        <v>-0.81209117828548494</v>
      </c>
      <c r="N54" s="1">
        <v>89.0625</v>
      </c>
      <c r="O54" s="1">
        <v>415</v>
      </c>
    </row>
    <row r="55" spans="9:15" x14ac:dyDescent="0.25">
      <c r="I55" s="1">
        <v>30</v>
      </c>
      <c r="J55" s="1">
        <v>276.03509294342274</v>
      </c>
      <c r="K55" s="1">
        <v>-65.03509294342274</v>
      </c>
      <c r="L55" s="1">
        <v>-0.68373711845681762</v>
      </c>
      <c r="N55" s="1">
        <v>92.1875</v>
      </c>
      <c r="O55" s="1">
        <v>459</v>
      </c>
    </row>
    <row r="56" spans="9:15" x14ac:dyDescent="0.25">
      <c r="I56" s="1">
        <v>31</v>
      </c>
      <c r="J56" s="1">
        <v>287.12199677492754</v>
      </c>
      <c r="K56" s="1">
        <v>-78.121996774927538</v>
      </c>
      <c r="L56" s="1">
        <v>-0.82132440418667563</v>
      </c>
      <c r="N56" s="1">
        <v>95.3125</v>
      </c>
      <c r="O56" s="1">
        <v>478</v>
      </c>
    </row>
    <row r="57" spans="9:15" ht="15.75" thickBot="1" x14ac:dyDescent="0.3">
      <c r="I57" s="2">
        <v>32</v>
      </c>
      <c r="J57" s="2">
        <v>315.94794673684004</v>
      </c>
      <c r="K57" s="2">
        <v>-42.947946736840038</v>
      </c>
      <c r="L57" s="2">
        <v>-0.45152707586702545</v>
      </c>
      <c r="N57" s="2">
        <v>98.4375</v>
      </c>
      <c r="O57" s="2">
        <v>529</v>
      </c>
    </row>
  </sheetData>
  <sortState xmlns:xlrd2="http://schemas.microsoft.com/office/spreadsheetml/2017/richdata2" ref="O26:O57">
    <sortCondition ref="O2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8B87-1134-411C-882A-20BAEE32A43B}">
  <dimension ref="A1:Q55"/>
  <sheetViews>
    <sheetView zoomScale="115" zoomScaleNormal="115" workbookViewId="0">
      <selection activeCell="A32" sqref="A2:A32"/>
    </sheetView>
  </sheetViews>
  <sheetFormatPr defaultRowHeight="15" x14ac:dyDescent="0.25"/>
  <cols>
    <col min="2" max="2" width="14.7109375" customWidth="1"/>
    <col min="3" max="3" width="19.140625" style="6" customWidth="1"/>
    <col min="5" max="5" width="12.42578125" customWidth="1"/>
  </cols>
  <sheetData>
    <row r="1" spans="1:14" x14ac:dyDescent="0.25">
      <c r="A1" t="s">
        <v>36</v>
      </c>
      <c r="B1" t="s">
        <v>37</v>
      </c>
      <c r="C1" s="6" t="s">
        <v>39</v>
      </c>
      <c r="E1" t="s">
        <v>40</v>
      </c>
    </row>
    <row r="2" spans="1:14" x14ac:dyDescent="0.25">
      <c r="A2">
        <v>2020</v>
      </c>
      <c r="C2" s="6">
        <v>349.8775</v>
      </c>
      <c r="I2" t="s">
        <v>3</v>
      </c>
    </row>
    <row r="3" spans="1:14" ht="15.75" thickBot="1" x14ac:dyDescent="0.3">
      <c r="A3">
        <v>2019</v>
      </c>
      <c r="B3">
        <v>49.7</v>
      </c>
      <c r="C3" s="6">
        <v>327.00200000000001</v>
      </c>
      <c r="E3">
        <f>1000000*B3</f>
        <v>49700000</v>
      </c>
    </row>
    <row r="4" spans="1:14" x14ac:dyDescent="0.25">
      <c r="A4">
        <v>2018</v>
      </c>
      <c r="B4">
        <v>47.6</v>
      </c>
      <c r="C4" s="6">
        <v>342.52820000000003</v>
      </c>
      <c r="E4">
        <f t="shared" ref="E4:E32" si="0">1000000*B4</f>
        <v>47600000</v>
      </c>
      <c r="I4" s="4" t="s">
        <v>4</v>
      </c>
      <c r="J4" s="4"/>
    </row>
    <row r="5" spans="1:14" x14ac:dyDescent="0.25">
      <c r="A5">
        <v>2017</v>
      </c>
      <c r="B5">
        <v>58.1</v>
      </c>
      <c r="C5" s="6">
        <v>358.82420000000002</v>
      </c>
      <c r="E5">
        <f t="shared" si="0"/>
        <v>58100000</v>
      </c>
      <c r="I5" s="1" t="s">
        <v>5</v>
      </c>
      <c r="J5" s="1">
        <v>0.64613785001817781</v>
      </c>
    </row>
    <row r="6" spans="1:14" x14ac:dyDescent="0.25">
      <c r="A6">
        <v>2016</v>
      </c>
      <c r="B6">
        <v>58.9</v>
      </c>
      <c r="C6" s="6">
        <v>362.70679999999999</v>
      </c>
      <c r="E6">
        <f t="shared" si="0"/>
        <v>58900000</v>
      </c>
      <c r="I6" s="1" t="s">
        <v>6</v>
      </c>
      <c r="J6" s="1">
        <v>0.41749412122611329</v>
      </c>
    </row>
    <row r="7" spans="1:14" x14ac:dyDescent="0.25">
      <c r="A7">
        <v>2015</v>
      </c>
      <c r="B7">
        <v>52.9</v>
      </c>
      <c r="C7" s="6">
        <v>347.35559999999998</v>
      </c>
      <c r="E7">
        <f t="shared" si="0"/>
        <v>52900000</v>
      </c>
      <c r="I7" s="1" t="s">
        <v>7</v>
      </c>
      <c r="J7" s="1">
        <v>0.39669033984133162</v>
      </c>
    </row>
    <row r="8" spans="1:14" x14ac:dyDescent="0.25">
      <c r="A8">
        <v>2014</v>
      </c>
      <c r="B8">
        <v>50.1</v>
      </c>
      <c r="C8" s="6">
        <v>457.81349999999998</v>
      </c>
      <c r="E8">
        <f t="shared" si="0"/>
        <v>50100000</v>
      </c>
      <c r="I8" s="1" t="s">
        <v>8</v>
      </c>
      <c r="J8" s="1">
        <v>83.437930444076173</v>
      </c>
    </row>
    <row r="9" spans="1:14" ht="15.75" thickBot="1" x14ac:dyDescent="0.3">
      <c r="A9">
        <v>2013</v>
      </c>
      <c r="B9">
        <v>44.6</v>
      </c>
      <c r="C9" s="6">
        <v>517.2038</v>
      </c>
      <c r="E9">
        <f t="shared" si="0"/>
        <v>44600000</v>
      </c>
      <c r="I9" s="2" t="s">
        <v>9</v>
      </c>
      <c r="J9" s="2">
        <v>30</v>
      </c>
    </row>
    <row r="10" spans="1:14" x14ac:dyDescent="0.25">
      <c r="A10">
        <v>2012</v>
      </c>
      <c r="B10">
        <v>35.799999999999997</v>
      </c>
      <c r="C10" s="6">
        <v>539.76179999999999</v>
      </c>
      <c r="E10">
        <f t="shared" si="0"/>
        <v>35800000</v>
      </c>
    </row>
    <row r="11" spans="1:14" ht="15.75" thickBot="1" x14ac:dyDescent="0.3">
      <c r="A11">
        <v>2011</v>
      </c>
      <c r="B11">
        <v>37.1</v>
      </c>
      <c r="C11" s="6">
        <v>484.24590000000001</v>
      </c>
      <c r="E11">
        <f t="shared" si="0"/>
        <v>37100000</v>
      </c>
      <c r="I11" t="s">
        <v>10</v>
      </c>
    </row>
    <row r="12" spans="1:14" x14ac:dyDescent="0.25">
      <c r="A12">
        <v>2010</v>
      </c>
      <c r="B12">
        <v>40.9</v>
      </c>
      <c r="C12" s="6">
        <v>384.9452</v>
      </c>
      <c r="E12">
        <f t="shared" si="0"/>
        <v>40900000</v>
      </c>
      <c r="I12" s="3"/>
      <c r="J12" s="3" t="s">
        <v>15</v>
      </c>
      <c r="K12" s="3" t="s">
        <v>16</v>
      </c>
      <c r="L12" s="3" t="s">
        <v>17</v>
      </c>
      <c r="M12" s="3" t="s">
        <v>18</v>
      </c>
      <c r="N12" s="3" t="s">
        <v>19</v>
      </c>
    </row>
    <row r="13" spans="1:14" x14ac:dyDescent="0.25">
      <c r="A13">
        <v>2009</v>
      </c>
      <c r="B13">
        <v>40.799999999999997</v>
      </c>
      <c r="C13" s="6">
        <v>378.5455</v>
      </c>
      <c r="E13">
        <f t="shared" si="0"/>
        <v>40800000</v>
      </c>
      <c r="I13" s="1" t="s">
        <v>11</v>
      </c>
      <c r="J13" s="1">
        <v>1</v>
      </c>
      <c r="K13" s="1">
        <v>139712.45696801314</v>
      </c>
      <c r="L13" s="1">
        <v>139712.45696801314</v>
      </c>
      <c r="M13" s="1">
        <v>20.068184408605521</v>
      </c>
      <c r="N13" s="1">
        <v>1.1481368698433864E-4</v>
      </c>
    </row>
    <row r="14" spans="1:14" x14ac:dyDescent="0.25">
      <c r="A14">
        <v>2008</v>
      </c>
      <c r="B14">
        <v>34.799999999999997</v>
      </c>
      <c r="C14" s="6">
        <v>452.9425</v>
      </c>
      <c r="E14">
        <f t="shared" si="0"/>
        <v>34800000</v>
      </c>
      <c r="I14" s="1" t="s">
        <v>12</v>
      </c>
      <c r="J14" s="1">
        <v>28</v>
      </c>
      <c r="K14" s="1">
        <v>194932.87063013378</v>
      </c>
      <c r="L14" s="1">
        <v>6961.8882367904926</v>
      </c>
      <c r="M14" s="1"/>
      <c r="N14" s="1"/>
    </row>
    <row r="15" spans="1:14" ht="15.75" thickBot="1" x14ac:dyDescent="0.3">
      <c r="A15">
        <v>2007</v>
      </c>
      <c r="B15">
        <v>31.5</v>
      </c>
      <c r="C15" s="6">
        <v>314.31970000000001</v>
      </c>
      <c r="E15">
        <f t="shared" si="0"/>
        <v>31500000</v>
      </c>
      <c r="I15" s="2" t="s">
        <v>13</v>
      </c>
      <c r="J15" s="2">
        <v>29</v>
      </c>
      <c r="K15" s="2">
        <v>334645.32759814692</v>
      </c>
      <c r="L15" s="2"/>
      <c r="M15" s="2"/>
      <c r="N15" s="2"/>
    </row>
    <row r="16" spans="1:14" ht="15.75" thickBot="1" x14ac:dyDescent="0.3">
      <c r="A16">
        <v>2006</v>
      </c>
      <c r="B16">
        <v>30.4</v>
      </c>
      <c r="C16" s="6">
        <v>217.4539</v>
      </c>
      <c r="E16">
        <f t="shared" si="0"/>
        <v>30400000</v>
      </c>
    </row>
    <row r="17" spans="1:17" x14ac:dyDescent="0.25">
      <c r="A17">
        <v>2005</v>
      </c>
      <c r="B17">
        <v>25.6</v>
      </c>
      <c r="C17" s="6">
        <v>223.15039999999999</v>
      </c>
      <c r="E17">
        <f t="shared" si="0"/>
        <v>25600000</v>
      </c>
      <c r="I17" s="3"/>
      <c r="J17" s="3" t="s">
        <v>20</v>
      </c>
      <c r="K17" s="3" t="s">
        <v>8</v>
      </c>
      <c r="L17" s="3" t="s">
        <v>21</v>
      </c>
      <c r="M17" s="3" t="s">
        <v>22</v>
      </c>
      <c r="N17" s="3" t="s">
        <v>23</v>
      </c>
      <c r="O17" s="3" t="s">
        <v>24</v>
      </c>
      <c r="P17" s="3" t="s">
        <v>25</v>
      </c>
      <c r="Q17" s="3" t="s">
        <v>26</v>
      </c>
    </row>
    <row r="18" spans="1:17" x14ac:dyDescent="0.25">
      <c r="A18">
        <v>2004</v>
      </c>
      <c r="B18">
        <v>29.9</v>
      </c>
      <c r="C18" s="6">
        <v>276.63299999999998</v>
      </c>
      <c r="E18">
        <f t="shared" si="0"/>
        <v>29900000</v>
      </c>
      <c r="I18" s="1" t="s">
        <v>14</v>
      </c>
      <c r="J18" s="1">
        <v>117.08992148678664</v>
      </c>
      <c r="K18" s="1">
        <v>43.837027044211219</v>
      </c>
      <c r="L18" s="1">
        <v>2.6710278817196529</v>
      </c>
      <c r="M18" s="1">
        <v>1.2454354447057392E-2</v>
      </c>
      <c r="N18" s="1">
        <v>27.293842214353091</v>
      </c>
      <c r="O18" s="1">
        <v>206.88600075922017</v>
      </c>
      <c r="P18" s="1">
        <v>27.293842214353091</v>
      </c>
      <c r="Q18" s="1">
        <v>206.88600075922017</v>
      </c>
    </row>
    <row r="19" spans="1:17" ht="15.75" thickBot="1" x14ac:dyDescent="0.3">
      <c r="A19">
        <v>2003</v>
      </c>
      <c r="B19">
        <v>23.9</v>
      </c>
      <c r="C19" s="6">
        <v>233.1875</v>
      </c>
      <c r="E19">
        <f t="shared" si="0"/>
        <v>23900000</v>
      </c>
      <c r="I19" s="2" t="s">
        <v>27</v>
      </c>
      <c r="J19" s="2">
        <v>5.5805724370102053E-6</v>
      </c>
      <c r="K19" s="2">
        <v>1.2457322511121287E-6</v>
      </c>
      <c r="L19" s="2">
        <v>4.4797527173500917</v>
      </c>
      <c r="M19" s="2">
        <v>1.1481368698433811E-4</v>
      </c>
      <c r="N19" s="2">
        <v>3.0288055970674539E-6</v>
      </c>
      <c r="O19" s="2">
        <v>8.1323392769529568E-6</v>
      </c>
      <c r="P19" s="2">
        <v>3.0288055970674539E-6</v>
      </c>
      <c r="Q19" s="2">
        <v>8.1323392769529568E-6</v>
      </c>
    </row>
    <row r="20" spans="1:17" x14ac:dyDescent="0.25">
      <c r="A20">
        <v>2002</v>
      </c>
      <c r="B20">
        <v>28.4</v>
      </c>
      <c r="C20" s="6">
        <v>188.86609999999999</v>
      </c>
      <c r="E20">
        <f t="shared" si="0"/>
        <v>28400000</v>
      </c>
    </row>
    <row r="21" spans="1:17" x14ac:dyDescent="0.25">
      <c r="A21">
        <v>2001</v>
      </c>
      <c r="B21">
        <v>28.9</v>
      </c>
      <c r="C21" s="6">
        <v>168.75460000000001</v>
      </c>
      <c r="E21">
        <f t="shared" si="0"/>
        <v>28900000</v>
      </c>
    </row>
    <row r="22" spans="1:17" x14ac:dyDescent="0.25">
      <c r="A22">
        <v>2000</v>
      </c>
      <c r="B22">
        <v>27.1</v>
      </c>
      <c r="C22" s="6">
        <v>183.05160000000001</v>
      </c>
      <c r="E22">
        <f t="shared" si="0"/>
        <v>27100000</v>
      </c>
    </row>
    <row r="23" spans="1:17" x14ac:dyDescent="0.25">
      <c r="A23">
        <v>1999</v>
      </c>
      <c r="B23">
        <v>26.5</v>
      </c>
      <c r="C23" s="6">
        <v>174.91929999999999</v>
      </c>
      <c r="E23">
        <f t="shared" si="0"/>
        <v>26500000</v>
      </c>
      <c r="I23" t="s">
        <v>28</v>
      </c>
      <c r="N23" t="s">
        <v>33</v>
      </c>
    </row>
    <row r="24" spans="1:17" ht="15.75" thickBot="1" x14ac:dyDescent="0.3">
      <c r="A24">
        <v>1998</v>
      </c>
      <c r="B24">
        <v>21.9</v>
      </c>
      <c r="C24" s="6">
        <v>223.29</v>
      </c>
      <c r="E24">
        <f t="shared" si="0"/>
        <v>21900000</v>
      </c>
    </row>
    <row r="25" spans="1:17" x14ac:dyDescent="0.25">
      <c r="A25">
        <v>1997</v>
      </c>
      <c r="B25">
        <v>23.7</v>
      </c>
      <c r="C25" s="5">
        <v>280.60250000000002</v>
      </c>
      <c r="E25">
        <f t="shared" si="0"/>
        <v>23700000</v>
      </c>
      <c r="I25" s="3" t="s">
        <v>29</v>
      </c>
      <c r="J25" s="3" t="s">
        <v>30</v>
      </c>
      <c r="K25" s="3" t="s">
        <v>31</v>
      </c>
      <c r="L25" s="3" t="s">
        <v>32</v>
      </c>
      <c r="N25" s="3" t="s">
        <v>34</v>
      </c>
      <c r="O25" s="3" t="s">
        <v>35</v>
      </c>
    </row>
    <row r="26" spans="1:17" x14ac:dyDescent="0.25">
      <c r="A26">
        <v>1996</v>
      </c>
      <c r="B26">
        <v>24</v>
      </c>
      <c r="C26" s="5">
        <v>277.4579</v>
      </c>
      <c r="E26">
        <f t="shared" si="0"/>
        <v>24000000</v>
      </c>
      <c r="I26" s="1">
        <v>1</v>
      </c>
      <c r="J26" s="1">
        <v>394.44437160619384</v>
      </c>
      <c r="K26" s="1">
        <v>-67.442371606193831</v>
      </c>
      <c r="L26" s="1">
        <v>-0.82260111451726692</v>
      </c>
      <c r="N26" s="1">
        <v>1.6666666666666667</v>
      </c>
      <c r="O26" s="1">
        <v>168.75460000000001</v>
      </c>
    </row>
    <row r="27" spans="1:17" x14ac:dyDescent="0.25">
      <c r="A27">
        <v>1995</v>
      </c>
      <c r="B27">
        <v>23.2</v>
      </c>
      <c r="C27" s="5">
        <v>224.0154</v>
      </c>
      <c r="E27">
        <f t="shared" si="0"/>
        <v>23200000</v>
      </c>
      <c r="I27" s="1">
        <v>2</v>
      </c>
      <c r="J27" s="1">
        <v>382.72516948847243</v>
      </c>
      <c r="K27" s="1">
        <v>-40.196969488472405</v>
      </c>
      <c r="L27" s="1">
        <v>-0.49028631576765641</v>
      </c>
      <c r="N27" s="1">
        <v>5</v>
      </c>
      <c r="O27" s="1">
        <v>174.91929999999999</v>
      </c>
    </row>
    <row r="28" spans="1:17" x14ac:dyDescent="0.25">
      <c r="A28">
        <v>1994</v>
      </c>
      <c r="B28">
        <v>22.8</v>
      </c>
      <c r="C28" s="5">
        <v>229.5102</v>
      </c>
      <c r="E28">
        <f t="shared" si="0"/>
        <v>22800000</v>
      </c>
      <c r="I28" s="1">
        <v>3</v>
      </c>
      <c r="J28" s="1">
        <v>441.32118007707959</v>
      </c>
      <c r="K28" s="1">
        <v>-82.49698007707957</v>
      </c>
      <c r="L28" s="1">
        <v>-1.0062236267723723</v>
      </c>
      <c r="N28" s="1">
        <v>8.3333333333333339</v>
      </c>
      <c r="O28" s="1">
        <v>183.05160000000001</v>
      </c>
    </row>
    <row r="29" spans="1:17" x14ac:dyDescent="0.25">
      <c r="A29">
        <v>1993</v>
      </c>
      <c r="B29">
        <v>16</v>
      </c>
      <c r="C29" s="5">
        <v>230.13800000000001</v>
      </c>
      <c r="E29">
        <f t="shared" si="0"/>
        <v>16000000</v>
      </c>
      <c r="I29" s="1">
        <v>4</v>
      </c>
      <c r="J29" s="1">
        <v>445.78563802668771</v>
      </c>
      <c r="K29" s="1">
        <v>-83.07883802668772</v>
      </c>
      <c r="L29" s="1">
        <v>-1.0133206043317207</v>
      </c>
      <c r="N29" s="1">
        <v>11.666666666666666</v>
      </c>
      <c r="O29" s="1">
        <v>188.86609999999999</v>
      </c>
    </row>
    <row r="30" spans="1:17" x14ac:dyDescent="0.25">
      <c r="A30">
        <v>1992</v>
      </c>
      <c r="B30">
        <v>21</v>
      </c>
      <c r="C30" s="5">
        <v>209.80260000000001</v>
      </c>
      <c r="E30">
        <f t="shared" si="0"/>
        <v>21000000</v>
      </c>
      <c r="I30" s="1">
        <v>5</v>
      </c>
      <c r="J30" s="1">
        <v>412.30220340462648</v>
      </c>
      <c r="K30" s="1">
        <v>-64.946603404626501</v>
      </c>
      <c r="L30" s="1">
        <v>-0.79215998892675621</v>
      </c>
      <c r="N30" s="1">
        <v>15</v>
      </c>
      <c r="O30" s="1">
        <v>208.77860000000001</v>
      </c>
    </row>
    <row r="31" spans="1:17" x14ac:dyDescent="0.25">
      <c r="A31">
        <v>1991</v>
      </c>
      <c r="B31">
        <v>18.600000000000001</v>
      </c>
      <c r="C31" s="5">
        <v>208.77860000000001</v>
      </c>
      <c r="E31">
        <f t="shared" si="0"/>
        <v>18600000</v>
      </c>
      <c r="I31" s="1">
        <v>6</v>
      </c>
      <c r="J31" s="1">
        <v>396.6766005809979</v>
      </c>
      <c r="K31" s="1">
        <v>61.136899419002077</v>
      </c>
      <c r="L31" s="1">
        <v>0.74569266178626592</v>
      </c>
      <c r="N31" s="1">
        <v>18.333333333333336</v>
      </c>
      <c r="O31" s="1">
        <v>209.80260000000001</v>
      </c>
    </row>
    <row r="32" spans="1:17" x14ac:dyDescent="0.25">
      <c r="A32">
        <v>1990</v>
      </c>
      <c r="B32">
        <v>15.2</v>
      </c>
      <c r="C32" s="6">
        <v>219.1</v>
      </c>
      <c r="E32">
        <f t="shared" si="0"/>
        <v>15200000</v>
      </c>
      <c r="I32" s="1">
        <v>7</v>
      </c>
      <c r="J32" s="1">
        <v>365.98345217744179</v>
      </c>
      <c r="K32" s="1">
        <v>151.22034782255821</v>
      </c>
      <c r="L32" s="1">
        <v>1.8444491748137299</v>
      </c>
      <c r="N32" s="1">
        <v>21.666666666666668</v>
      </c>
      <c r="O32" s="1">
        <v>217.4539</v>
      </c>
    </row>
    <row r="33" spans="1:15" x14ac:dyDescent="0.25">
      <c r="A33">
        <v>1989</v>
      </c>
      <c r="B33">
        <v>17</v>
      </c>
      <c r="I33" s="1">
        <v>8</v>
      </c>
      <c r="J33" s="1">
        <v>316.87441473175198</v>
      </c>
      <c r="K33" s="1">
        <v>222.88738526824801</v>
      </c>
      <c r="L33" s="1">
        <v>2.7185789462460401</v>
      </c>
      <c r="N33" s="1">
        <v>25.000000000000004</v>
      </c>
      <c r="O33" s="1">
        <v>219.1</v>
      </c>
    </row>
    <row r="34" spans="1:15" x14ac:dyDescent="0.25">
      <c r="I34" s="1">
        <v>9</v>
      </c>
      <c r="J34" s="1">
        <v>324.12915889986527</v>
      </c>
      <c r="K34" s="1">
        <v>160.11674110013473</v>
      </c>
      <c r="L34" s="1">
        <v>1.9529593421021869</v>
      </c>
      <c r="N34" s="1">
        <v>28.333333333333336</v>
      </c>
      <c r="O34" s="1">
        <v>223.15039999999999</v>
      </c>
    </row>
    <row r="35" spans="1:15" x14ac:dyDescent="0.25">
      <c r="I35" s="1">
        <v>10</v>
      </c>
      <c r="J35" s="1">
        <v>345.33533416050403</v>
      </c>
      <c r="K35" s="1">
        <v>39.609865839495967</v>
      </c>
      <c r="L35" s="1">
        <v>0.4831253559069148</v>
      </c>
      <c r="N35" s="1">
        <v>31.666666666666668</v>
      </c>
      <c r="O35" s="1">
        <v>223.29</v>
      </c>
    </row>
    <row r="36" spans="1:15" x14ac:dyDescent="0.25">
      <c r="I36" s="1">
        <v>11</v>
      </c>
      <c r="J36" s="1">
        <v>344.77727691680298</v>
      </c>
      <c r="K36" s="1">
        <v>33.768223083197029</v>
      </c>
      <c r="L36" s="1">
        <v>0.41187427550300582</v>
      </c>
      <c r="N36" s="1">
        <v>35</v>
      </c>
      <c r="O36" s="1">
        <v>224.0154</v>
      </c>
    </row>
    <row r="37" spans="1:15" x14ac:dyDescent="0.25">
      <c r="I37" s="1">
        <v>12</v>
      </c>
      <c r="J37" s="1">
        <v>311.29384229474181</v>
      </c>
      <c r="K37" s="1">
        <v>141.64865770525819</v>
      </c>
      <c r="L37" s="1">
        <v>1.7277023468065458</v>
      </c>
      <c r="N37" s="1">
        <v>38.333333333333336</v>
      </c>
      <c r="O37" s="1">
        <v>229.5102</v>
      </c>
    </row>
    <row r="38" spans="1:15" x14ac:dyDescent="0.25">
      <c r="I38" s="1">
        <v>13</v>
      </c>
      <c r="J38" s="1">
        <v>292.87795325260811</v>
      </c>
      <c r="K38" s="1">
        <v>21.441746747391903</v>
      </c>
      <c r="L38" s="1">
        <v>0.26152705415806743</v>
      </c>
      <c r="N38" s="1">
        <v>41.666666666666664</v>
      </c>
      <c r="O38" s="1">
        <v>230.13800000000001</v>
      </c>
    </row>
    <row r="39" spans="1:15" x14ac:dyDescent="0.25">
      <c r="I39" s="1">
        <v>14</v>
      </c>
      <c r="J39" s="1">
        <v>286.73932357189688</v>
      </c>
      <c r="K39" s="1">
        <v>-69.285423571896871</v>
      </c>
      <c r="L39" s="1">
        <v>-0.84508099719329854</v>
      </c>
      <c r="N39" s="1">
        <v>45</v>
      </c>
      <c r="O39" s="1">
        <v>233.1875</v>
      </c>
    </row>
    <row r="40" spans="1:15" x14ac:dyDescent="0.25">
      <c r="I40" s="1">
        <v>15</v>
      </c>
      <c r="J40" s="1">
        <v>259.95257587424788</v>
      </c>
      <c r="K40" s="1">
        <v>-36.802175874247894</v>
      </c>
      <c r="L40" s="1">
        <v>-0.44887969046504445</v>
      </c>
      <c r="N40" s="1">
        <v>48.333333333333336</v>
      </c>
      <c r="O40" s="1">
        <v>276.63299999999998</v>
      </c>
    </row>
    <row r="41" spans="1:15" x14ac:dyDescent="0.25">
      <c r="I41" s="1">
        <v>16</v>
      </c>
      <c r="J41" s="1">
        <v>283.94903735339176</v>
      </c>
      <c r="K41" s="1">
        <v>-7.3160373533917777</v>
      </c>
      <c r="L41" s="1">
        <v>-8.9234413580398603E-2</v>
      </c>
      <c r="N41" s="1">
        <v>51.666666666666664</v>
      </c>
      <c r="O41" s="1">
        <v>277.4579</v>
      </c>
    </row>
    <row r="42" spans="1:15" x14ac:dyDescent="0.25">
      <c r="I42" s="1">
        <v>17</v>
      </c>
      <c r="J42" s="1">
        <v>250.46560273133053</v>
      </c>
      <c r="K42" s="1">
        <v>-17.278102731330534</v>
      </c>
      <c r="L42" s="1">
        <v>-0.21074268631192422</v>
      </c>
      <c r="N42" s="1">
        <v>55</v>
      </c>
      <c r="O42" s="1">
        <v>280.60250000000002</v>
      </c>
    </row>
    <row r="43" spans="1:15" x14ac:dyDescent="0.25">
      <c r="I43" s="1">
        <v>18</v>
      </c>
      <c r="J43" s="1">
        <v>275.57817869787647</v>
      </c>
      <c r="K43" s="1">
        <v>-86.712078697876478</v>
      </c>
      <c r="L43" s="1">
        <v>-1.057635591397728</v>
      </c>
      <c r="N43" s="1">
        <v>58.333333333333336</v>
      </c>
      <c r="O43" s="1">
        <v>314.31970000000001</v>
      </c>
    </row>
    <row r="44" spans="1:15" x14ac:dyDescent="0.25">
      <c r="I44" s="1">
        <v>19</v>
      </c>
      <c r="J44" s="1">
        <v>278.36846491638158</v>
      </c>
      <c r="K44" s="1">
        <v>-109.61386491638157</v>
      </c>
      <c r="L44" s="1">
        <v>-1.336970887875474</v>
      </c>
      <c r="N44" s="1">
        <v>61.666666666666664</v>
      </c>
      <c r="O44" s="1">
        <v>327.00200000000001</v>
      </c>
    </row>
    <row r="45" spans="1:15" x14ac:dyDescent="0.25">
      <c r="I45" s="1">
        <v>20</v>
      </c>
      <c r="J45" s="1">
        <v>268.32343452976318</v>
      </c>
      <c r="K45" s="1">
        <v>-85.271834529763169</v>
      </c>
      <c r="L45" s="1">
        <v>-1.0400687942989411</v>
      </c>
      <c r="N45" s="1">
        <v>65</v>
      </c>
      <c r="O45" s="1">
        <v>342.52820000000003</v>
      </c>
    </row>
    <row r="46" spans="1:15" x14ac:dyDescent="0.25">
      <c r="I46" s="1">
        <v>21</v>
      </c>
      <c r="J46" s="1">
        <v>264.97509106755706</v>
      </c>
      <c r="K46" s="1">
        <v>-90.055791067557067</v>
      </c>
      <c r="L46" s="1">
        <v>-1.0984191738314131</v>
      </c>
      <c r="N46" s="1">
        <v>68.333333333333343</v>
      </c>
      <c r="O46" s="1">
        <v>347.35559999999998</v>
      </c>
    </row>
    <row r="47" spans="1:15" x14ac:dyDescent="0.25">
      <c r="I47" s="1">
        <v>22</v>
      </c>
      <c r="J47" s="1">
        <v>239.30445785731013</v>
      </c>
      <c r="K47" s="1">
        <v>-16.014457857310134</v>
      </c>
      <c r="L47" s="1">
        <v>-0.19532988784462138</v>
      </c>
      <c r="N47" s="1">
        <v>71.666666666666671</v>
      </c>
      <c r="O47" s="1">
        <v>358.82420000000002</v>
      </c>
    </row>
    <row r="48" spans="1:15" x14ac:dyDescent="0.25">
      <c r="I48" s="1">
        <v>23</v>
      </c>
      <c r="J48" s="1">
        <v>249.3494882439285</v>
      </c>
      <c r="K48" s="1">
        <v>31.253011756071515</v>
      </c>
      <c r="L48" s="1">
        <v>0.38119600023384426</v>
      </c>
      <c r="N48" s="1">
        <v>75.000000000000014</v>
      </c>
      <c r="O48" s="1">
        <v>362.70679999999999</v>
      </c>
    </row>
    <row r="49" spans="9:15" x14ac:dyDescent="0.25">
      <c r="I49" s="1">
        <v>24</v>
      </c>
      <c r="J49" s="1">
        <v>251.02365997503156</v>
      </c>
      <c r="K49" s="1">
        <v>26.434240024968432</v>
      </c>
      <c r="L49" s="1">
        <v>0.32242097642899253</v>
      </c>
      <c r="N49" s="1">
        <v>78.333333333333343</v>
      </c>
      <c r="O49" s="1">
        <v>378.5455</v>
      </c>
    </row>
    <row r="50" spans="9:15" x14ac:dyDescent="0.25">
      <c r="I50" s="1">
        <v>25</v>
      </c>
      <c r="J50" s="1">
        <v>246.55920202542339</v>
      </c>
      <c r="K50" s="1">
        <v>-22.543802025423389</v>
      </c>
      <c r="L50" s="1">
        <v>-0.27496892873006246</v>
      </c>
      <c r="N50" s="1">
        <v>81.666666666666671</v>
      </c>
      <c r="O50" s="1">
        <v>384.9452</v>
      </c>
    </row>
    <row r="51" spans="9:15" x14ac:dyDescent="0.25">
      <c r="I51" s="1">
        <v>26</v>
      </c>
      <c r="J51" s="1">
        <v>244.3269730506193</v>
      </c>
      <c r="K51" s="1">
        <v>-14.816773050619304</v>
      </c>
      <c r="L51" s="1">
        <v>-0.18072161068353482</v>
      </c>
      <c r="N51" s="1">
        <v>85.000000000000014</v>
      </c>
      <c r="O51" s="1">
        <v>452.9425</v>
      </c>
    </row>
    <row r="52" spans="9:15" x14ac:dyDescent="0.25">
      <c r="I52" s="1">
        <v>27</v>
      </c>
      <c r="J52" s="1">
        <v>206.3790804789499</v>
      </c>
      <c r="K52" s="1">
        <v>23.758919521050103</v>
      </c>
      <c r="L52" s="1">
        <v>0.28978983408031511</v>
      </c>
      <c r="N52" s="1">
        <v>88.333333333333343</v>
      </c>
      <c r="O52" s="1">
        <v>457.81349999999998</v>
      </c>
    </row>
    <row r="53" spans="9:15" x14ac:dyDescent="0.25">
      <c r="I53" s="1">
        <v>28</v>
      </c>
      <c r="J53" s="1">
        <v>234.28194266400095</v>
      </c>
      <c r="K53" s="1">
        <v>-24.479342664000939</v>
      </c>
      <c r="L53" s="1">
        <v>-0.29857690467409242</v>
      </c>
      <c r="N53" s="1">
        <v>91.666666666666671</v>
      </c>
      <c r="O53" s="1">
        <v>484.24590000000001</v>
      </c>
    </row>
    <row r="54" spans="9:15" x14ac:dyDescent="0.25">
      <c r="I54" s="1">
        <v>29</v>
      </c>
      <c r="J54" s="1">
        <v>220.88856881517646</v>
      </c>
      <c r="K54" s="1">
        <v>-12.109968815176444</v>
      </c>
      <c r="L54" s="1">
        <v>-0.14770645822334369</v>
      </c>
      <c r="N54" s="1">
        <v>95.000000000000014</v>
      </c>
      <c r="O54" s="1">
        <v>517.2038</v>
      </c>
    </row>
    <row r="55" spans="9:15" ht="15.75" thickBot="1" x14ac:dyDescent="0.3">
      <c r="I55" s="2">
        <v>30</v>
      </c>
      <c r="J55" s="2">
        <v>201.91462252934176</v>
      </c>
      <c r="K55" s="2">
        <v>17.185377470658239</v>
      </c>
      <c r="L55" s="2">
        <v>0.20961170735972601</v>
      </c>
      <c r="N55" s="2">
        <v>98.333333333333343</v>
      </c>
      <c r="O55" s="2">
        <v>539.76179999999999</v>
      </c>
    </row>
  </sheetData>
  <sortState xmlns:xlrd2="http://schemas.microsoft.com/office/spreadsheetml/2017/richdata2" ref="O26:O55">
    <sortCondition ref="O2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2E219-EC25-4AA8-AD72-414E52C1EDA5}">
  <dimension ref="A1:AI78"/>
  <sheetViews>
    <sheetView tabSelected="1" topLeftCell="A21" zoomScale="85" zoomScaleNormal="85" workbookViewId="0">
      <selection activeCell="AD49" sqref="AD49"/>
    </sheetView>
  </sheetViews>
  <sheetFormatPr defaultRowHeight="15" x14ac:dyDescent="0.25"/>
  <cols>
    <col min="2" max="2" width="9.140625" style="8"/>
    <col min="9" max="9" width="9.140625" style="8"/>
  </cols>
  <sheetData>
    <row r="1" spans="1:35" x14ac:dyDescent="0.25">
      <c r="A1" t="s">
        <v>0</v>
      </c>
      <c r="B1" s="8" t="s">
        <v>2</v>
      </c>
      <c r="C1" t="s">
        <v>38</v>
      </c>
      <c r="D1" t="s">
        <v>1</v>
      </c>
      <c r="F1" t="s">
        <v>41</v>
      </c>
      <c r="G1" t="s">
        <v>42</v>
      </c>
      <c r="I1" s="8" t="s">
        <v>47</v>
      </c>
      <c r="J1" t="s">
        <v>53</v>
      </c>
      <c r="K1" s="7"/>
      <c r="N1" t="s">
        <v>3</v>
      </c>
      <c r="AA1" t="s">
        <v>3</v>
      </c>
    </row>
    <row r="2" spans="1:35" ht="15.75" thickBot="1" x14ac:dyDescent="0.3">
      <c r="A2">
        <v>2019</v>
      </c>
      <c r="B2" s="8">
        <v>320</v>
      </c>
      <c r="C2">
        <v>96.8</v>
      </c>
      <c r="D2">
        <v>11.6</v>
      </c>
      <c r="F2">
        <f>1/D2</f>
        <v>8.6206896551724144E-2</v>
      </c>
      <c r="G2">
        <f>LN(D2)</f>
        <v>2.451005098112319</v>
      </c>
      <c r="I2" s="8">
        <f>(D3+C2-D2)/D2</f>
        <v>9.474137931034484</v>
      </c>
      <c r="J2">
        <f>1/I2</f>
        <v>0.10555050045495903</v>
      </c>
    </row>
    <row r="3" spans="1:35" x14ac:dyDescent="0.25">
      <c r="A3">
        <v>2018</v>
      </c>
      <c r="B3" s="8">
        <v>312</v>
      </c>
      <c r="C3">
        <v>120.5</v>
      </c>
      <c r="D3">
        <v>24.7</v>
      </c>
      <c r="F3">
        <f t="shared" ref="F3:F32" si="0">1/D3</f>
        <v>4.048582995951417E-2</v>
      </c>
      <c r="G3">
        <f t="shared" ref="G3:G32" si="1">LN(D3)</f>
        <v>3.2068032436339315</v>
      </c>
      <c r="I3" s="8">
        <f t="shared" ref="I3:I32" si="2">(D4+C3-D3)/D3</f>
        <v>4.3603238866396765</v>
      </c>
      <c r="J3">
        <f t="shared" ref="J3:J32" si="3">1/I3</f>
        <v>0.22934076137418755</v>
      </c>
      <c r="N3" s="4" t="s">
        <v>4</v>
      </c>
      <c r="O3" s="4"/>
      <c r="AA3" s="4" t="s">
        <v>4</v>
      </c>
      <c r="AB3" s="4"/>
    </row>
    <row r="4" spans="1:35" x14ac:dyDescent="0.25">
      <c r="A4">
        <v>2017</v>
      </c>
      <c r="B4" s="8">
        <v>343</v>
      </c>
      <c r="C4">
        <v>120.1</v>
      </c>
      <c r="D4">
        <v>11.9</v>
      </c>
      <c r="F4">
        <f t="shared" si="0"/>
        <v>8.4033613445378144E-2</v>
      </c>
      <c r="G4">
        <f t="shared" si="1"/>
        <v>2.4765384001174837</v>
      </c>
      <c r="I4" s="8">
        <f t="shared" si="2"/>
        <v>9.781512605042014</v>
      </c>
      <c r="J4">
        <f t="shared" si="3"/>
        <v>0.10223367697594504</v>
      </c>
      <c r="N4" s="1" t="s">
        <v>5</v>
      </c>
      <c r="O4" s="1">
        <v>0.66903177815927517</v>
      </c>
      <c r="AA4" s="1" t="s">
        <v>5</v>
      </c>
      <c r="AB4" s="1">
        <v>0.47478180876611215</v>
      </c>
      <c r="AD4" t="s">
        <v>46</v>
      </c>
    </row>
    <row r="5" spans="1:35" x14ac:dyDescent="0.25">
      <c r="A5">
        <v>2016</v>
      </c>
      <c r="B5" s="8">
        <v>348</v>
      </c>
      <c r="C5">
        <v>116.9</v>
      </c>
      <c r="D5">
        <v>8.1999999999999993</v>
      </c>
      <c r="F5">
        <f t="shared" si="0"/>
        <v>0.12195121951219513</v>
      </c>
      <c r="G5">
        <f t="shared" si="1"/>
        <v>2.1041341542702074</v>
      </c>
      <c r="I5" s="8">
        <f t="shared" si="2"/>
        <v>13.914634146341466</v>
      </c>
      <c r="J5">
        <f t="shared" si="3"/>
        <v>7.1866783523225231E-2</v>
      </c>
      <c r="N5" s="1" t="s">
        <v>6</v>
      </c>
      <c r="O5" s="1">
        <v>0.44760352018696153</v>
      </c>
      <c r="Q5" t="s">
        <v>43</v>
      </c>
      <c r="AA5" s="1" t="s">
        <v>6</v>
      </c>
      <c r="AB5" s="1">
        <v>0.22541776593522106</v>
      </c>
    </row>
    <row r="6" spans="1:35" x14ac:dyDescent="0.25">
      <c r="A6">
        <v>2015</v>
      </c>
      <c r="B6" s="8">
        <v>329</v>
      </c>
      <c r="C6">
        <v>106.8</v>
      </c>
      <c r="D6">
        <v>5.4</v>
      </c>
      <c r="F6">
        <f t="shared" si="0"/>
        <v>0.18518518518518517</v>
      </c>
      <c r="G6">
        <f t="shared" si="1"/>
        <v>1.6863989535702288</v>
      </c>
      <c r="I6" s="8">
        <f t="shared" si="2"/>
        <v>19.740740740740737</v>
      </c>
      <c r="J6">
        <f t="shared" si="3"/>
        <v>5.0656660412757987E-2</v>
      </c>
      <c r="N6" s="1" t="s">
        <v>7</v>
      </c>
      <c r="O6" s="1">
        <v>0.42855536571064984</v>
      </c>
      <c r="AA6" s="1" t="s">
        <v>7</v>
      </c>
      <c r="AB6" s="1">
        <v>0.19870803372609075</v>
      </c>
    </row>
    <row r="7" spans="1:35" x14ac:dyDescent="0.25">
      <c r="A7">
        <v>2014</v>
      </c>
      <c r="B7" s="8">
        <v>371</v>
      </c>
      <c r="C7">
        <v>106.9</v>
      </c>
      <c r="D7">
        <v>5.2</v>
      </c>
      <c r="F7">
        <f t="shared" si="0"/>
        <v>0.19230769230769229</v>
      </c>
      <c r="G7">
        <f t="shared" si="1"/>
        <v>1.6486586255873816</v>
      </c>
      <c r="I7" s="8">
        <f t="shared" si="2"/>
        <v>20.038461538461537</v>
      </c>
      <c r="J7">
        <f t="shared" si="3"/>
        <v>4.9904030710172749E-2</v>
      </c>
      <c r="N7" s="1" t="s">
        <v>8</v>
      </c>
      <c r="O7" s="1">
        <v>74.676441299389666</v>
      </c>
      <c r="AA7" s="1" t="s">
        <v>8</v>
      </c>
      <c r="AB7" s="1">
        <v>88.428432804021185</v>
      </c>
    </row>
    <row r="8" spans="1:35" ht="15.75" thickBot="1" x14ac:dyDescent="0.3">
      <c r="A8">
        <v>2013</v>
      </c>
      <c r="B8" s="8">
        <v>478</v>
      </c>
      <c r="C8">
        <v>91.4</v>
      </c>
      <c r="D8">
        <v>2.5</v>
      </c>
      <c r="F8">
        <f t="shared" si="0"/>
        <v>0.4</v>
      </c>
      <c r="G8">
        <f t="shared" si="1"/>
        <v>0.91629073187415511</v>
      </c>
      <c r="I8" s="8">
        <f t="shared" si="2"/>
        <v>37.08</v>
      </c>
      <c r="J8">
        <f t="shared" si="3"/>
        <v>2.696871628910464E-2</v>
      </c>
      <c r="N8" s="2" t="s">
        <v>9</v>
      </c>
      <c r="O8" s="2">
        <v>31</v>
      </c>
      <c r="AA8" s="2" t="s">
        <v>9</v>
      </c>
      <c r="AB8" s="2">
        <v>31</v>
      </c>
    </row>
    <row r="9" spans="1:35" x14ac:dyDescent="0.25">
      <c r="A9">
        <v>2012</v>
      </c>
      <c r="B9" s="8">
        <v>529</v>
      </c>
      <c r="C9">
        <v>82.8</v>
      </c>
      <c r="D9">
        <v>3.8</v>
      </c>
      <c r="F9">
        <f t="shared" si="0"/>
        <v>0.26315789473684209</v>
      </c>
      <c r="G9">
        <f t="shared" si="1"/>
        <v>1.33500106673234</v>
      </c>
      <c r="I9" s="8">
        <f t="shared" si="2"/>
        <v>22</v>
      </c>
      <c r="J9">
        <f t="shared" si="3"/>
        <v>4.5454545454545456E-2</v>
      </c>
    </row>
    <row r="10" spans="1:35" ht="15.75" thickBot="1" x14ac:dyDescent="0.3">
      <c r="A10">
        <v>2011</v>
      </c>
      <c r="B10" s="8">
        <v>459</v>
      </c>
      <c r="C10">
        <v>84.2</v>
      </c>
      <c r="D10">
        <v>4.5999999999999996</v>
      </c>
      <c r="F10">
        <f t="shared" si="0"/>
        <v>0.21739130434782611</v>
      </c>
      <c r="G10">
        <f t="shared" si="1"/>
        <v>1.5260563034950492</v>
      </c>
      <c r="I10" s="8">
        <f t="shared" si="2"/>
        <v>18.586956521739136</v>
      </c>
      <c r="J10">
        <f t="shared" si="3"/>
        <v>5.3801169590643259E-2</v>
      </c>
      <c r="N10" t="s">
        <v>10</v>
      </c>
      <c r="AA10" t="s">
        <v>10</v>
      </c>
    </row>
    <row r="11" spans="1:35" x14ac:dyDescent="0.25">
      <c r="A11">
        <v>2010</v>
      </c>
      <c r="B11" s="8">
        <v>415</v>
      </c>
      <c r="C11">
        <v>90.6</v>
      </c>
      <c r="D11">
        <v>5.9</v>
      </c>
      <c r="F11">
        <f t="shared" si="0"/>
        <v>0.16949152542372881</v>
      </c>
      <c r="G11">
        <f t="shared" si="1"/>
        <v>1.7749523509116738</v>
      </c>
      <c r="I11" s="8">
        <f t="shared" si="2"/>
        <v>15.050847457627114</v>
      </c>
      <c r="J11">
        <f t="shared" si="3"/>
        <v>6.6441441441441457E-2</v>
      </c>
      <c r="N11" s="3"/>
      <c r="O11" s="3" t="s">
        <v>15</v>
      </c>
      <c r="P11" s="3" t="s">
        <v>16</v>
      </c>
      <c r="Q11" s="3" t="s">
        <v>17</v>
      </c>
      <c r="R11" s="3" t="s">
        <v>18</v>
      </c>
      <c r="S11" s="3" t="s">
        <v>19</v>
      </c>
      <c r="AA11" s="3"/>
      <c r="AB11" s="3" t="s">
        <v>15</v>
      </c>
      <c r="AC11" s="3" t="s">
        <v>16</v>
      </c>
      <c r="AD11" s="3" t="s">
        <v>17</v>
      </c>
      <c r="AE11" s="3" t="s">
        <v>18</v>
      </c>
      <c r="AF11" s="3" t="s">
        <v>19</v>
      </c>
    </row>
    <row r="12" spans="1:35" x14ac:dyDescent="0.25">
      <c r="A12">
        <v>2009</v>
      </c>
      <c r="B12" s="8">
        <v>352</v>
      </c>
      <c r="C12">
        <v>91.4</v>
      </c>
      <c r="D12">
        <v>4.0999999999999996</v>
      </c>
      <c r="F12">
        <f t="shared" si="0"/>
        <v>0.24390243902439027</v>
      </c>
      <c r="G12">
        <f t="shared" si="1"/>
        <v>1.410986973710262</v>
      </c>
      <c r="I12" s="8">
        <f t="shared" si="2"/>
        <v>22.219512195121954</v>
      </c>
      <c r="J12">
        <f t="shared" si="3"/>
        <v>4.5005488474204165E-2</v>
      </c>
      <c r="N12" s="1" t="s">
        <v>11</v>
      </c>
      <c r="O12" s="1">
        <v>1</v>
      </c>
      <c r="P12" s="1">
        <v>131041.18626638941</v>
      </c>
      <c r="Q12" s="1">
        <v>131041.18626638941</v>
      </c>
      <c r="R12" s="1">
        <v>23.498524266148848</v>
      </c>
      <c r="S12" s="1">
        <v>3.8750031220070129E-5</v>
      </c>
      <c r="AA12" s="1" t="s">
        <v>11</v>
      </c>
      <c r="AB12" s="1">
        <v>1</v>
      </c>
      <c r="AC12" s="1">
        <v>65993.697818400513</v>
      </c>
      <c r="AD12" s="1">
        <v>65993.697818400513</v>
      </c>
      <c r="AE12" s="1">
        <v>8.4395367265481429</v>
      </c>
      <c r="AF12" s="1">
        <v>6.9585778482902779E-3</v>
      </c>
    </row>
    <row r="13" spans="1:35" x14ac:dyDescent="0.25">
      <c r="A13">
        <v>2008</v>
      </c>
      <c r="B13" s="8">
        <v>366</v>
      </c>
      <c r="C13">
        <v>80.7</v>
      </c>
      <c r="D13">
        <v>3.8</v>
      </c>
      <c r="F13">
        <f t="shared" si="0"/>
        <v>0.26315789473684209</v>
      </c>
      <c r="G13">
        <f t="shared" si="1"/>
        <v>1.33500106673234</v>
      </c>
      <c r="I13" s="8">
        <f t="shared" si="2"/>
        <v>21.710526315789476</v>
      </c>
      <c r="J13">
        <f t="shared" si="3"/>
        <v>4.6060606060606059E-2</v>
      </c>
      <c r="N13" s="1" t="s">
        <v>12</v>
      </c>
      <c r="O13" s="1">
        <v>29</v>
      </c>
      <c r="P13" s="1">
        <v>161720.55566909452</v>
      </c>
      <c r="Q13" s="1">
        <v>5576.57088514119</v>
      </c>
      <c r="R13" s="1"/>
      <c r="S13" s="1"/>
      <c r="AA13" s="1" t="s">
        <v>12</v>
      </c>
      <c r="AB13" s="1">
        <v>29</v>
      </c>
      <c r="AC13" s="1">
        <v>226768.04411708342</v>
      </c>
      <c r="AD13" s="1">
        <v>7819.5877281752901</v>
      </c>
      <c r="AE13" s="1"/>
      <c r="AF13" s="1"/>
    </row>
    <row r="14" spans="1:35" s="8" customFormat="1" ht="15.75" thickBot="1" x14ac:dyDescent="0.3">
      <c r="A14" s="8">
        <v>2007</v>
      </c>
      <c r="B14" s="8">
        <v>371</v>
      </c>
      <c r="C14" s="8">
        <v>72.900000000000006</v>
      </c>
      <c r="D14" s="8">
        <v>5.6</v>
      </c>
      <c r="F14" s="8">
        <f t="shared" si="0"/>
        <v>0.17857142857142858</v>
      </c>
      <c r="G14" s="8">
        <f t="shared" si="1"/>
        <v>1.7227665977411035</v>
      </c>
      <c r="I14" s="8">
        <f t="shared" si="2"/>
        <v>14.803571428571431</v>
      </c>
      <c r="J14">
        <f t="shared" si="3"/>
        <v>6.7551266586248479E-2</v>
      </c>
      <c r="N14" s="11" t="s">
        <v>13</v>
      </c>
      <c r="O14" s="11">
        <v>30</v>
      </c>
      <c r="P14" s="11">
        <v>292761.74193548394</v>
      </c>
      <c r="Q14" s="11"/>
      <c r="R14" s="11"/>
      <c r="S14" s="11"/>
      <c r="AA14" s="11" t="s">
        <v>13</v>
      </c>
      <c r="AB14" s="11">
        <v>30</v>
      </c>
      <c r="AC14" s="11">
        <v>292761.74193548394</v>
      </c>
      <c r="AD14" s="11"/>
      <c r="AE14" s="11"/>
      <c r="AF14" s="11"/>
    </row>
    <row r="15" spans="1:35" ht="15.75" thickBot="1" x14ac:dyDescent="0.3">
      <c r="A15">
        <v>2006</v>
      </c>
      <c r="B15" s="8">
        <v>236</v>
      </c>
      <c r="C15">
        <v>87</v>
      </c>
      <c r="D15">
        <v>15.6</v>
      </c>
      <c r="F15">
        <f t="shared" si="0"/>
        <v>6.4102564102564111E-2</v>
      </c>
      <c r="G15">
        <f t="shared" si="1"/>
        <v>2.7472709142554912</v>
      </c>
      <c r="I15" s="8">
        <f t="shared" si="2"/>
        <v>5.3589743589743595</v>
      </c>
      <c r="J15">
        <f t="shared" si="3"/>
        <v>0.1866028708133971</v>
      </c>
    </row>
    <row r="16" spans="1:35" x14ac:dyDescent="0.25">
      <c r="A16">
        <v>2005</v>
      </c>
      <c r="B16" s="8">
        <v>208</v>
      </c>
      <c r="C16">
        <v>83.5</v>
      </c>
      <c r="D16">
        <v>12.2</v>
      </c>
      <c r="F16">
        <f t="shared" si="0"/>
        <v>8.1967213114754106E-2</v>
      </c>
      <c r="G16">
        <f t="shared" si="1"/>
        <v>2.5014359517392109</v>
      </c>
      <c r="I16" s="8">
        <f t="shared" si="2"/>
        <v>6.418032786885246</v>
      </c>
      <c r="J16">
        <f t="shared" si="3"/>
        <v>0.15581098339719029</v>
      </c>
      <c r="N16" s="3"/>
      <c r="O16" s="3" t="s">
        <v>20</v>
      </c>
      <c r="P16" s="3" t="s">
        <v>8</v>
      </c>
      <c r="Q16" s="3" t="s">
        <v>21</v>
      </c>
      <c r="R16" s="3" t="s">
        <v>22</v>
      </c>
      <c r="S16" s="3" t="s">
        <v>23</v>
      </c>
      <c r="T16" s="3" t="s">
        <v>24</v>
      </c>
      <c r="U16" s="3" t="s">
        <v>25</v>
      </c>
      <c r="V16" s="3" t="s">
        <v>26</v>
      </c>
      <c r="AA16" s="3"/>
      <c r="AB16" s="3" t="s">
        <v>20</v>
      </c>
      <c r="AC16" s="3" t="s">
        <v>8</v>
      </c>
      <c r="AD16" s="3" t="s">
        <v>21</v>
      </c>
      <c r="AE16" s="3" t="s">
        <v>22</v>
      </c>
      <c r="AF16" s="3" t="s">
        <v>23</v>
      </c>
      <c r="AG16" s="3" t="s">
        <v>24</v>
      </c>
      <c r="AH16" s="3" t="s">
        <v>25</v>
      </c>
      <c r="AI16" s="3" t="s">
        <v>26</v>
      </c>
    </row>
    <row r="17" spans="1:35" x14ac:dyDescent="0.25">
      <c r="A17">
        <v>2004</v>
      </c>
      <c r="B17" s="8">
        <v>211</v>
      </c>
      <c r="C17">
        <v>85</v>
      </c>
      <c r="D17">
        <v>7</v>
      </c>
      <c r="F17">
        <f t="shared" si="0"/>
        <v>0.14285714285714285</v>
      </c>
      <c r="G17">
        <f t="shared" si="1"/>
        <v>1.9459101490553132</v>
      </c>
      <c r="I17" s="8">
        <f t="shared" si="2"/>
        <v>11.571428571428571</v>
      </c>
      <c r="J17">
        <f t="shared" si="3"/>
        <v>8.6419753086419748E-2</v>
      </c>
      <c r="N17" s="1" t="s">
        <v>14</v>
      </c>
      <c r="O17" s="1">
        <v>158.77703606747724</v>
      </c>
      <c r="P17" s="1">
        <v>29.20121894513651</v>
      </c>
      <c r="Q17" s="1">
        <v>5.4373427481157153</v>
      </c>
      <c r="R17" s="1">
        <v>7.5271274583589622E-6</v>
      </c>
      <c r="S17" s="1">
        <v>99.053837494476937</v>
      </c>
      <c r="T17" s="1">
        <v>218.50023464047754</v>
      </c>
      <c r="U17" s="1">
        <v>99.053837494476937</v>
      </c>
      <c r="V17" s="1">
        <v>218.50023464047754</v>
      </c>
      <c r="AA17" s="1" t="s">
        <v>14</v>
      </c>
      <c r="AB17" s="1">
        <v>183.63290116660011</v>
      </c>
      <c r="AC17" s="1">
        <v>38.185953964290178</v>
      </c>
      <c r="AD17" s="1">
        <v>4.8089122334962617</v>
      </c>
      <c r="AE17" s="1">
        <v>4.3136845165918541E-5</v>
      </c>
      <c r="AF17" s="1">
        <v>105.53385620571896</v>
      </c>
      <c r="AG17" s="1">
        <v>261.73194612748125</v>
      </c>
      <c r="AH17" s="1">
        <v>105.53385620571896</v>
      </c>
      <c r="AI17" s="1">
        <v>261.73194612748125</v>
      </c>
    </row>
    <row r="18" spans="1:35" ht="15.75" thickBot="1" x14ac:dyDescent="0.3">
      <c r="A18">
        <v>2003</v>
      </c>
      <c r="B18" s="8">
        <v>270</v>
      </c>
      <c r="C18">
        <v>66.8</v>
      </c>
      <c r="D18">
        <v>3</v>
      </c>
      <c r="F18">
        <f t="shared" si="0"/>
        <v>0.33333333333333331</v>
      </c>
      <c r="G18">
        <f t="shared" si="1"/>
        <v>1.0986122886681098</v>
      </c>
      <c r="I18" s="8">
        <f t="shared" si="2"/>
        <v>22.866666666666664</v>
      </c>
      <c r="J18">
        <f t="shared" si="3"/>
        <v>4.3731778425655982E-2</v>
      </c>
      <c r="N18" s="2" t="s">
        <v>27</v>
      </c>
      <c r="O18" s="2">
        <v>9.2556785226275426</v>
      </c>
      <c r="P18" s="2">
        <v>1.9093606475341276</v>
      </c>
      <c r="Q18" s="2">
        <v>4.8475276447018674</v>
      </c>
      <c r="R18" s="2">
        <v>3.8750031220070264E-5</v>
      </c>
      <c r="S18" s="2">
        <v>5.3505975287690495</v>
      </c>
      <c r="T18" s="2">
        <v>13.160759516486035</v>
      </c>
      <c r="U18" s="2">
        <v>5.3505975287690495</v>
      </c>
      <c r="V18" s="2">
        <v>13.160759516486035</v>
      </c>
      <c r="AA18" s="2" t="s">
        <v>27</v>
      </c>
      <c r="AB18" s="2">
        <v>589.44829227987952</v>
      </c>
      <c r="AC18" s="2">
        <v>202.90203840848605</v>
      </c>
      <c r="AD18" s="2">
        <v>2.9050880755233792</v>
      </c>
      <c r="AE18" s="2">
        <v>6.95857784829031E-3</v>
      </c>
      <c r="AF18" s="2">
        <v>174.46702887769527</v>
      </c>
      <c r="AG18" s="2">
        <v>1004.4295556820638</v>
      </c>
      <c r="AH18" s="2">
        <v>174.46702887769527</v>
      </c>
      <c r="AI18" s="2">
        <v>1004.4295556820638</v>
      </c>
    </row>
    <row r="19" spans="1:35" x14ac:dyDescent="0.25">
      <c r="A19">
        <v>2002</v>
      </c>
      <c r="B19" s="8">
        <v>203</v>
      </c>
      <c r="C19">
        <v>75</v>
      </c>
      <c r="D19">
        <v>4.8</v>
      </c>
      <c r="F19">
        <f t="shared" si="0"/>
        <v>0.20833333333333334</v>
      </c>
      <c r="G19">
        <f t="shared" si="1"/>
        <v>1.5686159179138452</v>
      </c>
      <c r="I19" s="8">
        <f t="shared" si="2"/>
        <v>15.812500000000002</v>
      </c>
      <c r="J19">
        <f t="shared" si="3"/>
        <v>6.3241106719367585E-2</v>
      </c>
    </row>
    <row r="20" spans="1:35" x14ac:dyDescent="0.25">
      <c r="A20">
        <v>2001</v>
      </c>
      <c r="B20" s="8">
        <v>161</v>
      </c>
      <c r="C20">
        <v>78.7</v>
      </c>
      <c r="D20">
        <v>5.7</v>
      </c>
      <c r="F20">
        <f t="shared" si="0"/>
        <v>0.17543859649122806</v>
      </c>
      <c r="G20">
        <f t="shared" si="1"/>
        <v>1.7404661748405046</v>
      </c>
      <c r="I20" s="8">
        <f t="shared" si="2"/>
        <v>13.982456140350877</v>
      </c>
      <c r="J20">
        <f t="shared" si="3"/>
        <v>7.1518193224592227E-2</v>
      </c>
    </row>
    <row r="21" spans="1:35" x14ac:dyDescent="0.25">
      <c r="A21">
        <v>2000</v>
      </c>
      <c r="B21" s="8">
        <v>167</v>
      </c>
      <c r="C21">
        <v>75.099999999999994</v>
      </c>
      <c r="D21">
        <v>6.7</v>
      </c>
      <c r="F21">
        <f t="shared" si="0"/>
        <v>0.14925373134328357</v>
      </c>
      <c r="G21">
        <f t="shared" si="1"/>
        <v>1.9021075263969205</v>
      </c>
      <c r="I21" s="8">
        <f t="shared" si="2"/>
        <v>11.388059701492537</v>
      </c>
      <c r="J21">
        <f t="shared" si="3"/>
        <v>8.7811271297509833E-2</v>
      </c>
    </row>
    <row r="22" spans="1:35" x14ac:dyDescent="0.25">
      <c r="A22">
        <v>1999</v>
      </c>
      <c r="B22" s="8">
        <v>170</v>
      </c>
      <c r="C22">
        <v>72.2</v>
      </c>
      <c r="D22">
        <v>7.9</v>
      </c>
      <c r="F22">
        <f t="shared" si="0"/>
        <v>0.12658227848101264</v>
      </c>
      <c r="G22">
        <f t="shared" si="1"/>
        <v>2.066862759472976</v>
      </c>
      <c r="I22" s="8">
        <f t="shared" si="2"/>
        <v>9.3417721518987342</v>
      </c>
      <c r="J22">
        <f t="shared" si="3"/>
        <v>0.10704607046070461</v>
      </c>
    </row>
    <row r="23" spans="1:35" x14ac:dyDescent="0.25">
      <c r="A23">
        <v>1998</v>
      </c>
      <c r="B23" s="8">
        <v>181</v>
      </c>
      <c r="C23">
        <v>74.599999999999994</v>
      </c>
      <c r="D23">
        <v>9.5</v>
      </c>
      <c r="F23">
        <f t="shared" si="0"/>
        <v>0.10526315789473684</v>
      </c>
      <c r="G23">
        <f t="shared" si="1"/>
        <v>2.2512917986064953</v>
      </c>
      <c r="I23" s="8">
        <f t="shared" si="2"/>
        <v>7.4210526315789478</v>
      </c>
      <c r="J23">
        <f t="shared" si="3"/>
        <v>0.13475177304964539</v>
      </c>
    </row>
    <row r="24" spans="1:35" x14ac:dyDescent="0.25">
      <c r="A24">
        <v>1997</v>
      </c>
      <c r="B24" s="8">
        <v>238</v>
      </c>
      <c r="C24">
        <v>73.2</v>
      </c>
      <c r="D24">
        <v>5.4</v>
      </c>
      <c r="F24">
        <f t="shared" si="0"/>
        <v>0.18518518518518517</v>
      </c>
      <c r="G24">
        <f t="shared" si="1"/>
        <v>1.6863989535702288</v>
      </c>
      <c r="I24" s="8">
        <f>(D25+C24-D24)/D24</f>
        <v>13.22222222222222</v>
      </c>
      <c r="J24">
        <f t="shared" si="3"/>
        <v>7.5630252100840345E-2</v>
      </c>
      <c r="N24" t="s">
        <v>3</v>
      </c>
    </row>
    <row r="25" spans="1:35" ht="15.75" thickBot="1" x14ac:dyDescent="0.3">
      <c r="A25">
        <v>1996</v>
      </c>
      <c r="B25" s="8">
        <v>270</v>
      </c>
      <c r="C25">
        <v>64.8</v>
      </c>
      <c r="D25">
        <v>3.6</v>
      </c>
      <c r="F25">
        <f t="shared" si="0"/>
        <v>0.27777777777777779</v>
      </c>
      <c r="G25">
        <f t="shared" si="1"/>
        <v>1.2809338454620642</v>
      </c>
      <c r="I25" s="8">
        <f t="shared" si="2"/>
        <v>18.388888888888889</v>
      </c>
      <c r="J25">
        <f t="shared" si="3"/>
        <v>5.4380664652567974E-2</v>
      </c>
      <c r="AA25" t="s">
        <v>3</v>
      </c>
    </row>
    <row r="26" spans="1:35" ht="15.75" thickBot="1" x14ac:dyDescent="0.3">
      <c r="A26">
        <v>1995</v>
      </c>
      <c r="B26" s="8">
        <v>247</v>
      </c>
      <c r="C26">
        <v>59.2</v>
      </c>
      <c r="D26">
        <v>5</v>
      </c>
      <c r="F26">
        <f t="shared" si="0"/>
        <v>0.2</v>
      </c>
      <c r="G26">
        <f t="shared" si="1"/>
        <v>1.6094379124341003</v>
      </c>
      <c r="I26" s="8">
        <f t="shared" si="2"/>
        <v>12.64</v>
      </c>
      <c r="J26">
        <f t="shared" si="3"/>
        <v>7.9113924050632903E-2</v>
      </c>
      <c r="N26" s="4" t="s">
        <v>4</v>
      </c>
      <c r="O26" s="4"/>
    </row>
    <row r="27" spans="1:35" x14ac:dyDescent="0.25">
      <c r="A27">
        <v>1994</v>
      </c>
      <c r="B27" s="8">
        <v>201</v>
      </c>
      <c r="C27">
        <v>68.400000000000006</v>
      </c>
      <c r="D27">
        <v>9</v>
      </c>
      <c r="F27">
        <f t="shared" si="0"/>
        <v>0.1111111111111111</v>
      </c>
      <c r="G27">
        <f t="shared" si="1"/>
        <v>2.1972245773362196</v>
      </c>
      <c r="I27" s="8">
        <f t="shared" si="2"/>
        <v>7.2333333333333343</v>
      </c>
      <c r="J27">
        <f t="shared" si="3"/>
        <v>0.13824884792626727</v>
      </c>
      <c r="N27" s="1" t="s">
        <v>5</v>
      </c>
      <c r="O27" s="1">
        <v>0.37806855132580991</v>
      </c>
      <c r="R27" t="s">
        <v>44</v>
      </c>
      <c r="AA27" s="4" t="s">
        <v>4</v>
      </c>
      <c r="AB27" s="4"/>
    </row>
    <row r="28" spans="1:35" x14ac:dyDescent="0.25">
      <c r="A28">
        <v>1993</v>
      </c>
      <c r="B28" s="8">
        <v>235</v>
      </c>
      <c r="C28">
        <v>50.9</v>
      </c>
      <c r="D28">
        <v>5.7</v>
      </c>
      <c r="F28">
        <f t="shared" si="0"/>
        <v>0.17543859649122806</v>
      </c>
      <c r="G28">
        <f t="shared" si="1"/>
        <v>1.7404661748405046</v>
      </c>
      <c r="I28" s="8">
        <f t="shared" si="2"/>
        <v>9.3157894736842088</v>
      </c>
      <c r="J28">
        <f t="shared" si="3"/>
        <v>0.10734463276836161</v>
      </c>
      <c r="N28" s="1" t="s">
        <v>6</v>
      </c>
      <c r="O28" s="1">
        <v>0.14293582950159656</v>
      </c>
      <c r="AA28" s="1" t="s">
        <v>5</v>
      </c>
      <c r="AB28" s="1">
        <v>0.66903177815927506</v>
      </c>
    </row>
    <row r="29" spans="1:35" x14ac:dyDescent="0.25">
      <c r="A29">
        <v>1992</v>
      </c>
      <c r="B29" s="8">
        <v>204</v>
      </c>
      <c r="C29">
        <v>59.6</v>
      </c>
      <c r="D29">
        <v>7.9</v>
      </c>
      <c r="F29">
        <f t="shared" si="0"/>
        <v>0.12658227848101264</v>
      </c>
      <c r="G29">
        <f t="shared" si="1"/>
        <v>2.066862759472976</v>
      </c>
      <c r="I29" s="8">
        <f t="shared" si="2"/>
        <v>7.5063291139240507</v>
      </c>
      <c r="J29">
        <f t="shared" si="3"/>
        <v>0.13322091062394603</v>
      </c>
      <c r="N29" s="1" t="s">
        <v>7</v>
      </c>
      <c r="O29" s="1">
        <v>0.1133818925878585</v>
      </c>
      <c r="AA29" s="1" t="s">
        <v>6</v>
      </c>
      <c r="AB29" s="1">
        <v>0.44760352018696137</v>
      </c>
      <c r="AE29" t="s">
        <v>45</v>
      </c>
    </row>
    <row r="30" spans="1:35" x14ac:dyDescent="0.25">
      <c r="A30">
        <v>1991</v>
      </c>
      <c r="B30" s="8">
        <v>205</v>
      </c>
      <c r="C30">
        <v>54.1</v>
      </c>
      <c r="D30">
        <v>7.6</v>
      </c>
      <c r="F30">
        <f t="shared" si="0"/>
        <v>0.13157894736842105</v>
      </c>
      <c r="G30">
        <f t="shared" si="1"/>
        <v>2.0281482472922852</v>
      </c>
      <c r="I30" s="8">
        <f t="shared" si="2"/>
        <v>7.302631578947369</v>
      </c>
      <c r="J30">
        <f t="shared" si="3"/>
        <v>0.13693693693693693</v>
      </c>
      <c r="N30" s="1" t="s">
        <v>8</v>
      </c>
      <c r="O30" s="1">
        <v>93.017536260198554</v>
      </c>
      <c r="AA30" s="1" t="s">
        <v>7</v>
      </c>
      <c r="AB30" s="1">
        <v>0.42855536571064973</v>
      </c>
      <c r="AE30" t="s">
        <v>48</v>
      </c>
    </row>
    <row r="31" spans="1:35" ht="15.75" thickBot="1" x14ac:dyDescent="0.3">
      <c r="A31">
        <v>1990</v>
      </c>
      <c r="B31" s="8">
        <v>211</v>
      </c>
      <c r="C31">
        <v>52.4</v>
      </c>
      <c r="D31">
        <v>9</v>
      </c>
      <c r="F31">
        <f t="shared" si="0"/>
        <v>0.1111111111111111</v>
      </c>
      <c r="G31">
        <f t="shared" si="1"/>
        <v>2.1972245773362196</v>
      </c>
      <c r="I31" s="8">
        <f t="shared" si="2"/>
        <v>5.5444444444444443</v>
      </c>
      <c r="J31">
        <f t="shared" si="3"/>
        <v>0.18036072144288579</v>
      </c>
      <c r="N31" s="2" t="s">
        <v>9</v>
      </c>
      <c r="O31" s="2">
        <v>31</v>
      </c>
      <c r="AA31" s="1" t="s">
        <v>8</v>
      </c>
      <c r="AB31" s="1">
        <v>74.67644129938968</v>
      </c>
    </row>
    <row r="32" spans="1:35" ht="15.75" thickBot="1" x14ac:dyDescent="0.3">
      <c r="A32">
        <v>1989</v>
      </c>
      <c r="B32" s="8">
        <v>209</v>
      </c>
      <c r="C32">
        <v>52.4</v>
      </c>
      <c r="D32">
        <v>6.5</v>
      </c>
      <c r="F32">
        <f t="shared" si="0"/>
        <v>0.15384615384615385</v>
      </c>
      <c r="G32">
        <f t="shared" si="1"/>
        <v>1.8718021769015913</v>
      </c>
      <c r="I32" s="8">
        <f t="shared" si="2"/>
        <v>7.0615384615384613</v>
      </c>
      <c r="J32">
        <f t="shared" si="3"/>
        <v>0.14161220043572986</v>
      </c>
      <c r="AA32" s="2" t="s">
        <v>9</v>
      </c>
      <c r="AB32" s="2">
        <v>31</v>
      </c>
    </row>
    <row r="33" spans="4:35" ht="15.75" thickBot="1" x14ac:dyDescent="0.3">
      <c r="D33">
        <v>0</v>
      </c>
      <c r="N33" t="s">
        <v>10</v>
      </c>
    </row>
    <row r="34" spans="4:35" ht="15.75" thickBot="1" x14ac:dyDescent="0.3">
      <c r="N34" s="3"/>
      <c r="O34" s="3" t="s">
        <v>15</v>
      </c>
      <c r="P34" s="3" t="s">
        <v>16</v>
      </c>
      <c r="Q34" s="3" t="s">
        <v>17</v>
      </c>
      <c r="R34" s="3" t="s">
        <v>18</v>
      </c>
      <c r="S34" s="3" t="s">
        <v>19</v>
      </c>
      <c r="AA34" t="s">
        <v>10</v>
      </c>
    </row>
    <row r="35" spans="4:35" x14ac:dyDescent="0.25">
      <c r="N35" s="1" t="s">
        <v>11</v>
      </c>
      <c r="O35" s="1">
        <v>1</v>
      </c>
      <c r="P35" s="1">
        <v>41846.14242988074</v>
      </c>
      <c r="Q35" s="1">
        <v>41846.14242988074</v>
      </c>
      <c r="R35" s="1">
        <v>4.8364395552036683</v>
      </c>
      <c r="S35" s="1">
        <v>3.5990027396275943E-2</v>
      </c>
      <c r="AA35" s="3"/>
      <c r="AB35" s="3" t="s">
        <v>15</v>
      </c>
      <c r="AC35" s="3" t="s">
        <v>16</v>
      </c>
      <c r="AD35" s="3" t="s">
        <v>17</v>
      </c>
      <c r="AE35" s="3" t="s">
        <v>18</v>
      </c>
      <c r="AF35" s="3" t="s">
        <v>19</v>
      </c>
    </row>
    <row r="36" spans="4:35" x14ac:dyDescent="0.25">
      <c r="N36" s="1" t="s">
        <v>12</v>
      </c>
      <c r="O36" s="1">
        <v>29</v>
      </c>
      <c r="P36" s="1">
        <v>250915.5995056032</v>
      </c>
      <c r="Q36" s="1">
        <v>8652.2620519173524</v>
      </c>
      <c r="R36" s="1"/>
      <c r="S36" s="1"/>
      <c r="AA36" s="1" t="s">
        <v>11</v>
      </c>
      <c r="AB36" s="1">
        <v>1</v>
      </c>
      <c r="AC36" s="1">
        <v>131041.18626638936</v>
      </c>
      <c r="AD36" s="1">
        <v>131041.18626638936</v>
      </c>
      <c r="AE36" s="1">
        <v>23.498524266148827</v>
      </c>
      <c r="AF36" s="1">
        <v>3.8750031220070481E-5</v>
      </c>
    </row>
    <row r="37" spans="4:35" ht="15.75" thickBot="1" x14ac:dyDescent="0.3">
      <c r="N37" s="2" t="s">
        <v>13</v>
      </c>
      <c r="O37" s="2">
        <v>30</v>
      </c>
      <c r="P37" s="2">
        <v>292761.74193548394</v>
      </c>
      <c r="Q37" s="2"/>
      <c r="R37" s="2"/>
      <c r="S37" s="2"/>
      <c r="AA37" s="1" t="s">
        <v>12</v>
      </c>
      <c r="AB37" s="1">
        <v>29</v>
      </c>
      <c r="AC37" s="1">
        <v>161720.55566909458</v>
      </c>
      <c r="AD37" s="1">
        <v>5576.5708851411928</v>
      </c>
      <c r="AE37" s="1"/>
      <c r="AF37" s="1"/>
    </row>
    <row r="38" spans="4:35" ht="15.75" thickBot="1" x14ac:dyDescent="0.3">
      <c r="AA38" s="2" t="s">
        <v>13</v>
      </c>
      <c r="AB38" s="2">
        <v>30</v>
      </c>
      <c r="AC38" s="2">
        <v>292761.74193548394</v>
      </c>
      <c r="AD38" s="2"/>
      <c r="AE38" s="2"/>
      <c r="AF38" s="2"/>
    </row>
    <row r="39" spans="4:35" ht="15.75" thickBot="1" x14ac:dyDescent="0.3">
      <c r="N39" s="3"/>
      <c r="O39" s="3" t="s">
        <v>20</v>
      </c>
      <c r="P39" s="3" t="s">
        <v>8</v>
      </c>
      <c r="Q39" s="3" t="s">
        <v>21</v>
      </c>
      <c r="R39" s="3" t="s">
        <v>22</v>
      </c>
      <c r="S39" s="3" t="s">
        <v>23</v>
      </c>
      <c r="T39" s="3" t="s">
        <v>24</v>
      </c>
      <c r="U39" s="3" t="s">
        <v>25</v>
      </c>
      <c r="V39" s="3" t="s">
        <v>26</v>
      </c>
    </row>
    <row r="40" spans="4:35" x14ac:dyDescent="0.25">
      <c r="N40" s="1" t="s">
        <v>14</v>
      </c>
      <c r="O40" s="1">
        <v>426.63472618203366</v>
      </c>
      <c r="P40" s="1">
        <v>66.747696136519266</v>
      </c>
      <c r="Q40" s="1">
        <v>6.3917520884831189</v>
      </c>
      <c r="R40" s="1">
        <v>5.4697230529890504E-7</v>
      </c>
      <c r="S40" s="1">
        <v>290.12035949955782</v>
      </c>
      <c r="T40" s="1">
        <v>563.1490928645095</v>
      </c>
      <c r="U40" s="1">
        <v>290.12035949955782</v>
      </c>
      <c r="V40" s="1">
        <v>563.1490928645095</v>
      </c>
      <c r="AA40" s="3"/>
      <c r="AB40" s="3" t="s">
        <v>20</v>
      </c>
      <c r="AC40" s="3" t="s">
        <v>8</v>
      </c>
      <c r="AD40" s="3" t="s">
        <v>21</v>
      </c>
      <c r="AE40" s="3" t="s">
        <v>22</v>
      </c>
      <c r="AF40" s="3" t="s">
        <v>23</v>
      </c>
      <c r="AG40" s="3" t="s">
        <v>24</v>
      </c>
      <c r="AH40" s="3" t="s">
        <v>25</v>
      </c>
      <c r="AI40" s="3" t="s">
        <v>26</v>
      </c>
    </row>
    <row r="41" spans="4:35" ht="15.75" thickBot="1" x14ac:dyDescent="0.3">
      <c r="N41" s="2" t="s">
        <v>27</v>
      </c>
      <c r="O41" s="2">
        <v>-75.83485644195261</v>
      </c>
      <c r="P41" s="2">
        <v>34.483075001764789</v>
      </c>
      <c r="Q41" s="2">
        <v>-2.1991906591297763</v>
      </c>
      <c r="R41" s="2">
        <v>3.5990027396276117E-2</v>
      </c>
      <c r="S41" s="2">
        <v>-146.36066358744722</v>
      </c>
      <c r="T41" s="2">
        <v>-5.3090492964579994</v>
      </c>
      <c r="U41" s="2">
        <v>-146.36066358744722</v>
      </c>
      <c r="V41" s="2">
        <v>-5.3090492964579994</v>
      </c>
      <c r="AA41" s="1" t="s">
        <v>14</v>
      </c>
      <c r="AB41" s="1">
        <v>155.07476465842632</v>
      </c>
      <c r="AC41" s="1">
        <v>29.881695498460125</v>
      </c>
      <c r="AD41" s="1">
        <v>5.1896240180353113</v>
      </c>
      <c r="AE41" s="1">
        <v>1.49742247723545E-5</v>
      </c>
      <c r="AF41" s="1">
        <v>93.959835267792272</v>
      </c>
      <c r="AG41" s="1">
        <v>216.18969404906036</v>
      </c>
      <c r="AH41" s="1">
        <v>93.959835267792272</v>
      </c>
      <c r="AI41" s="1">
        <v>216.18969404906036</v>
      </c>
    </row>
    <row r="42" spans="4:35" ht="15.75" thickBot="1" x14ac:dyDescent="0.3">
      <c r="AA42" s="2" t="s">
        <v>27</v>
      </c>
      <c r="AB42" s="2">
        <v>5.5534071135765224</v>
      </c>
      <c r="AC42" s="2">
        <v>1.1456163885204766</v>
      </c>
      <c r="AD42" s="2">
        <v>4.8475276447018647</v>
      </c>
      <c r="AE42" s="2">
        <v>3.8750031220070555E-5</v>
      </c>
      <c r="AF42" s="2">
        <v>3.2103585172614264</v>
      </c>
      <c r="AG42" s="2">
        <v>7.8964557098916188</v>
      </c>
      <c r="AH42" s="2">
        <v>3.2103585172614264</v>
      </c>
      <c r="AI42" s="2">
        <v>7.8964557098916197</v>
      </c>
    </row>
    <row r="51" spans="2:28" x14ac:dyDescent="0.25">
      <c r="L51" t="s">
        <v>3</v>
      </c>
    </row>
    <row r="52" spans="2:28" ht="15.75" thickBot="1" x14ac:dyDescent="0.3"/>
    <row r="53" spans="2:28" x14ac:dyDescent="0.25">
      <c r="B53" s="12"/>
      <c r="L53" s="4" t="s">
        <v>4</v>
      </c>
      <c r="M53" s="4"/>
    </row>
    <row r="54" spans="2:28" x14ac:dyDescent="0.25">
      <c r="B54" s="10">
        <v>0.62877555794895801</v>
      </c>
      <c r="L54" s="1" t="s">
        <v>5</v>
      </c>
      <c r="M54" s="1">
        <v>0.44456950782519822</v>
      </c>
    </row>
    <row r="55" spans="2:28" x14ac:dyDescent="0.25">
      <c r="B55" s="10">
        <v>0.39535870227402342</v>
      </c>
      <c r="E55" t="s">
        <v>49</v>
      </c>
      <c r="L55" s="1" t="s">
        <v>6</v>
      </c>
      <c r="M55" s="1">
        <v>0.19764204728793899</v>
      </c>
    </row>
    <row r="56" spans="2:28" x14ac:dyDescent="0.25">
      <c r="B56" s="10">
        <v>0.34039131157166191</v>
      </c>
      <c r="L56" s="1" t="s">
        <v>7</v>
      </c>
      <c r="M56" s="1">
        <v>0.14749467524343518</v>
      </c>
      <c r="P56" t="s">
        <v>50</v>
      </c>
    </row>
    <row r="57" spans="2:28" x14ac:dyDescent="0.25">
      <c r="B57" s="10">
        <v>54.185597220163736</v>
      </c>
      <c r="L57" s="1" t="s">
        <v>8</v>
      </c>
      <c r="M57" s="1">
        <v>29.556406257202926</v>
      </c>
    </row>
    <row r="58" spans="2:28" ht="15.75" thickBot="1" x14ac:dyDescent="0.3">
      <c r="B58" s="11">
        <v>13</v>
      </c>
      <c r="L58" s="2" t="s">
        <v>9</v>
      </c>
      <c r="M58" s="2">
        <v>18</v>
      </c>
    </row>
    <row r="60" spans="2:28" ht="15.75" thickBot="1" x14ac:dyDescent="0.3">
      <c r="L60" t="s">
        <v>10</v>
      </c>
    </row>
    <row r="61" spans="2:28" x14ac:dyDescent="0.25">
      <c r="B61" s="9" t="s">
        <v>15</v>
      </c>
      <c r="C61" s="3" t="s">
        <v>16</v>
      </c>
      <c r="D61" s="3" t="s">
        <v>17</v>
      </c>
      <c r="E61" s="3" t="s">
        <v>18</v>
      </c>
      <c r="F61" s="3" t="s">
        <v>19</v>
      </c>
      <c r="L61" s="3"/>
      <c r="M61" s="3" t="s">
        <v>15</v>
      </c>
      <c r="N61" s="3" t="s">
        <v>16</v>
      </c>
      <c r="O61" s="3" t="s">
        <v>17</v>
      </c>
      <c r="P61" s="3" t="s">
        <v>18</v>
      </c>
      <c r="Q61" s="3" t="s">
        <v>19</v>
      </c>
      <c r="AA61" t="s">
        <v>3</v>
      </c>
    </row>
    <row r="62" spans="2:28" ht="15.75" thickBot="1" x14ac:dyDescent="0.3">
      <c r="B62" s="10">
        <v>1</v>
      </c>
      <c r="C62" s="1">
        <v>21118.054669759091</v>
      </c>
      <c r="D62" s="1">
        <v>21118.054669759091</v>
      </c>
      <c r="E62" s="1">
        <v>7.1926045100961655</v>
      </c>
      <c r="F62" s="1">
        <v>2.1335537143373034E-2</v>
      </c>
      <c r="L62" s="1" t="s">
        <v>11</v>
      </c>
      <c r="M62" s="1">
        <v>1</v>
      </c>
      <c r="N62" s="1">
        <v>3442.9793643245885</v>
      </c>
      <c r="O62" s="1">
        <v>3442.9793643245885</v>
      </c>
      <c r="P62" s="1">
        <v>3.9412244197470505</v>
      </c>
      <c r="Q62" s="1">
        <v>6.4532367189836362E-2</v>
      </c>
    </row>
    <row r="63" spans="2:28" x14ac:dyDescent="0.25">
      <c r="B63" s="10">
        <v>11</v>
      </c>
      <c r="C63" s="1">
        <v>32296.86840716398</v>
      </c>
      <c r="D63" s="1">
        <v>2936.0789461058162</v>
      </c>
      <c r="E63" s="1"/>
      <c r="F63" s="1"/>
      <c r="L63" s="1" t="s">
        <v>12</v>
      </c>
      <c r="M63" s="1">
        <v>16</v>
      </c>
      <c r="N63" s="1">
        <v>13977.298413453189</v>
      </c>
      <c r="O63" s="1">
        <v>873.58115084082431</v>
      </c>
      <c r="P63" s="1"/>
      <c r="Q63" s="1"/>
      <c r="AA63" s="4" t="s">
        <v>4</v>
      </c>
      <c r="AB63" s="4"/>
    </row>
    <row r="64" spans="2:28" ht="15.75" thickBot="1" x14ac:dyDescent="0.3">
      <c r="B64" s="11">
        <v>12</v>
      </c>
      <c r="C64" s="2">
        <v>53414.923076923071</v>
      </c>
      <c r="D64" s="2"/>
      <c r="E64" s="2"/>
      <c r="F64" s="2"/>
      <c r="L64" s="2" t="s">
        <v>13</v>
      </c>
      <c r="M64" s="2">
        <v>17</v>
      </c>
      <c r="N64" s="2">
        <v>17420.277777777777</v>
      </c>
      <c r="O64" s="2"/>
      <c r="P64" s="2"/>
      <c r="Q64" s="2"/>
      <c r="AA64" s="1" t="s">
        <v>5</v>
      </c>
      <c r="AB64" s="1">
        <v>0.44456950782519822</v>
      </c>
    </row>
    <row r="65" spans="2:35" ht="15.75" thickBot="1" x14ac:dyDescent="0.3">
      <c r="AA65" s="1" t="s">
        <v>6</v>
      </c>
      <c r="AB65" s="1">
        <v>0.19764204728793899</v>
      </c>
    </row>
    <row r="66" spans="2:35" x14ac:dyDescent="0.25">
      <c r="B66" s="9" t="s">
        <v>20</v>
      </c>
      <c r="C66" s="3" t="s">
        <v>8</v>
      </c>
      <c r="D66" s="3" t="s">
        <v>21</v>
      </c>
      <c r="E66" s="3" t="s">
        <v>22</v>
      </c>
      <c r="F66" s="3" t="s">
        <v>23</v>
      </c>
      <c r="G66" s="3" t="s">
        <v>24</v>
      </c>
      <c r="H66" s="3" t="s">
        <v>25</v>
      </c>
      <c r="I66" s="9" t="s">
        <v>26</v>
      </c>
      <c r="L66" s="3"/>
      <c r="M66" s="3" t="s">
        <v>20</v>
      </c>
      <c r="N66" s="3" t="s">
        <v>8</v>
      </c>
      <c r="O66" s="3" t="s">
        <v>21</v>
      </c>
      <c r="P66" s="3" t="s">
        <v>22</v>
      </c>
      <c r="Q66" s="3" t="s">
        <v>23</v>
      </c>
      <c r="R66" s="3" t="s">
        <v>24</v>
      </c>
      <c r="S66" s="3" t="s">
        <v>25</v>
      </c>
      <c r="T66" s="3" t="s">
        <v>26</v>
      </c>
      <c r="AA66" s="1" t="s">
        <v>7</v>
      </c>
      <c r="AB66" s="1">
        <v>0.14749467524343518</v>
      </c>
    </row>
    <row r="67" spans="2:35" x14ac:dyDescent="0.25">
      <c r="B67" s="10">
        <v>292.45056911117854</v>
      </c>
      <c r="C67" s="1">
        <v>37.323951526571534</v>
      </c>
      <c r="D67" s="1">
        <v>7.8354664270469376</v>
      </c>
      <c r="E67" s="1">
        <v>7.9548569941777578E-6</v>
      </c>
      <c r="F67" s="1">
        <v>210.30110568521494</v>
      </c>
      <c r="G67" s="1">
        <v>374.60003253714217</v>
      </c>
      <c r="H67" s="1">
        <v>210.30110568521494</v>
      </c>
      <c r="I67" s="10">
        <v>374.60003253714217</v>
      </c>
      <c r="L67" s="1" t="s">
        <v>14</v>
      </c>
      <c r="M67" s="1">
        <v>180.87089100783166</v>
      </c>
      <c r="N67" s="1">
        <v>17.439858934971813</v>
      </c>
      <c r="O67" s="1">
        <v>10.371121216189126</v>
      </c>
      <c r="P67" s="1">
        <v>1.6505116081778217E-8</v>
      </c>
      <c r="Q67" s="1">
        <v>143.90004163391376</v>
      </c>
      <c r="R67" s="1">
        <v>217.84174038174956</v>
      </c>
      <c r="S67" s="1">
        <v>143.90004163391376</v>
      </c>
      <c r="T67" s="1">
        <v>217.84174038174956</v>
      </c>
      <c r="AA67" s="1" t="s">
        <v>8</v>
      </c>
      <c r="AB67" s="1">
        <v>29.556406257202926</v>
      </c>
    </row>
    <row r="68" spans="2:35" ht="15.75" thickBot="1" x14ac:dyDescent="0.3">
      <c r="B68" s="11">
        <v>5.206925267895925</v>
      </c>
      <c r="C68" s="2">
        <v>1.9415038408102065</v>
      </c>
      <c r="D68" s="2">
        <v>2.681903150767412</v>
      </c>
      <c r="E68" s="2">
        <v>2.1335537143372992E-2</v>
      </c>
      <c r="F68" s="2">
        <v>0.93370412601174202</v>
      </c>
      <c r="G68" s="2">
        <v>9.480146409780108</v>
      </c>
      <c r="H68" s="2">
        <v>0.93370412601174202</v>
      </c>
      <c r="I68" s="11">
        <v>9.480146409780108</v>
      </c>
      <c r="L68" s="2" t="s">
        <v>27</v>
      </c>
      <c r="M68" s="2">
        <v>2.9698278575123132</v>
      </c>
      <c r="N68" s="2">
        <v>1.4959452330654057</v>
      </c>
      <c r="O68" s="2">
        <v>1.9852517270479957</v>
      </c>
      <c r="P68" s="2">
        <v>6.4532367189836334E-2</v>
      </c>
      <c r="Q68" s="2">
        <v>-0.20143436940781578</v>
      </c>
      <c r="R68" s="2">
        <v>6.1410900844324416</v>
      </c>
      <c r="S68" s="2">
        <v>-0.20143436940781578</v>
      </c>
      <c r="T68" s="2">
        <v>6.1410900844324416</v>
      </c>
      <c r="AA68" s="2" t="s">
        <v>9</v>
      </c>
      <c r="AB68" s="2">
        <v>18</v>
      </c>
    </row>
    <row r="70" spans="2:35" ht="15.75" thickBot="1" x14ac:dyDescent="0.3">
      <c r="AA70" t="s">
        <v>10</v>
      </c>
    </row>
    <row r="71" spans="2:35" x14ac:dyDescent="0.25">
      <c r="AA71" s="3"/>
      <c r="AB71" s="3" t="s">
        <v>15</v>
      </c>
      <c r="AC71" s="3" t="s">
        <v>16</v>
      </c>
      <c r="AD71" s="3" t="s">
        <v>17</v>
      </c>
      <c r="AE71" s="3" t="s">
        <v>18</v>
      </c>
      <c r="AF71" s="3" t="s">
        <v>19</v>
      </c>
    </row>
    <row r="72" spans="2:35" x14ac:dyDescent="0.25">
      <c r="AA72" s="1" t="s">
        <v>11</v>
      </c>
      <c r="AB72" s="1">
        <v>1</v>
      </c>
      <c r="AC72" s="1">
        <v>3442.9793643245885</v>
      </c>
      <c r="AD72" s="1">
        <v>3442.9793643245885</v>
      </c>
      <c r="AE72" s="1">
        <v>3.9412244197470505</v>
      </c>
      <c r="AF72" s="1">
        <v>6.4532367189836362E-2</v>
      </c>
    </row>
    <row r="73" spans="2:35" x14ac:dyDescent="0.25">
      <c r="AA73" s="1" t="s">
        <v>12</v>
      </c>
      <c r="AB73" s="1">
        <v>16</v>
      </c>
      <c r="AC73" s="1">
        <v>13977.298413453189</v>
      </c>
      <c r="AD73" s="1">
        <v>873.58115084082431</v>
      </c>
      <c r="AE73" s="1"/>
      <c r="AF73" s="1"/>
    </row>
    <row r="74" spans="2:35" ht="15.75" thickBot="1" x14ac:dyDescent="0.3">
      <c r="AA74" s="2" t="s">
        <v>13</v>
      </c>
      <c r="AB74" s="2">
        <v>17</v>
      </c>
      <c r="AC74" s="2">
        <v>17420.277777777777</v>
      </c>
      <c r="AD74" s="2"/>
      <c r="AE74" s="2"/>
      <c r="AF74" s="2"/>
    </row>
    <row r="76" spans="2:35" x14ac:dyDescent="0.25">
      <c r="AB76" t="s">
        <v>20</v>
      </c>
      <c r="AC76" t="s">
        <v>8</v>
      </c>
      <c r="AD76" t="s">
        <v>21</v>
      </c>
      <c r="AE76" t="s">
        <v>22</v>
      </c>
      <c r="AF76" t="s">
        <v>23</v>
      </c>
      <c r="AG76" t="s">
        <v>24</v>
      </c>
      <c r="AH76" t="s">
        <v>25</v>
      </c>
      <c r="AI76" t="s">
        <v>26</v>
      </c>
    </row>
    <row r="77" spans="2:35" x14ac:dyDescent="0.25">
      <c r="AA77" t="s">
        <v>14</v>
      </c>
      <c r="AB77">
        <v>180.87089100783166</v>
      </c>
      <c r="AC77">
        <v>17.439858934971813</v>
      </c>
      <c r="AD77">
        <v>10.371121216189126</v>
      </c>
      <c r="AE77">
        <v>1.6505116081778217E-8</v>
      </c>
      <c r="AF77">
        <v>143.90004163391376</v>
      </c>
      <c r="AG77">
        <v>217.84174038174956</v>
      </c>
      <c r="AH77">
        <v>143.90004163391376</v>
      </c>
      <c r="AI77">
        <v>217.84174038174956</v>
      </c>
    </row>
    <row r="78" spans="2:35" x14ac:dyDescent="0.25">
      <c r="AA78" t="s">
        <v>27</v>
      </c>
      <c r="AB78">
        <v>2.9698278575123132</v>
      </c>
      <c r="AC78">
        <v>1.4959452330654057</v>
      </c>
      <c r="AD78">
        <v>1.9852517270479957</v>
      </c>
      <c r="AE78">
        <v>6.4532367189836334E-2</v>
      </c>
      <c r="AF78">
        <v>-0.20143436940781578</v>
      </c>
      <c r="AG78">
        <v>6.1410900844324416</v>
      </c>
      <c r="AH78">
        <v>-0.20143436940781578</v>
      </c>
      <c r="AI78">
        <v>6.1410900844324416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FCB9-691E-4844-86EA-D6CC8CABEC6C}">
  <dimension ref="A1:V31"/>
  <sheetViews>
    <sheetView workbookViewId="0">
      <selection activeCell="M30" sqref="M30"/>
    </sheetView>
  </sheetViews>
  <sheetFormatPr defaultRowHeight="15" x14ac:dyDescent="0.25"/>
  <sheetData>
    <row r="1" spans="1:22" x14ac:dyDescent="0.25">
      <c r="A1" t="s">
        <v>0</v>
      </c>
      <c r="B1" t="s">
        <v>2</v>
      </c>
      <c r="C1" t="s">
        <v>38</v>
      </c>
      <c r="D1" t="s">
        <v>1</v>
      </c>
      <c r="F1" t="s">
        <v>41</v>
      </c>
      <c r="G1" t="s">
        <v>42</v>
      </c>
      <c r="I1" t="s">
        <v>47</v>
      </c>
      <c r="J1" t="s">
        <v>53</v>
      </c>
      <c r="N1" t="s">
        <v>3</v>
      </c>
    </row>
    <row r="2" spans="1:22" ht="15.75" thickBot="1" x14ac:dyDescent="0.3">
      <c r="A2">
        <v>2019</v>
      </c>
      <c r="B2">
        <v>320</v>
      </c>
      <c r="C2">
        <v>96.8</v>
      </c>
      <c r="D2">
        <v>11.6</v>
      </c>
      <c r="F2">
        <v>8.6206896551724144E-2</v>
      </c>
      <c r="G2">
        <v>2.451005098112319</v>
      </c>
      <c r="I2">
        <v>9.474137931034484</v>
      </c>
      <c r="J2">
        <v>0.10555050045495903</v>
      </c>
    </row>
    <row r="3" spans="1:22" x14ac:dyDescent="0.25">
      <c r="A3">
        <v>2017</v>
      </c>
      <c r="B3">
        <v>343</v>
      </c>
      <c r="C3">
        <v>120.1</v>
      </c>
      <c r="D3">
        <v>11.9</v>
      </c>
      <c r="F3">
        <v>8.4033613445378144E-2</v>
      </c>
      <c r="G3">
        <v>2.4765384001174837</v>
      </c>
      <c r="I3">
        <v>9.781512605042014</v>
      </c>
      <c r="J3">
        <v>0.10223367697594504</v>
      </c>
      <c r="N3" s="4" t="s">
        <v>4</v>
      </c>
      <c r="O3" s="4"/>
    </row>
    <row r="4" spans="1:22" x14ac:dyDescent="0.25">
      <c r="A4">
        <v>2016</v>
      </c>
      <c r="B4">
        <v>348</v>
      </c>
      <c r="C4">
        <v>116.9</v>
      </c>
      <c r="D4">
        <v>8.1999999999999993</v>
      </c>
      <c r="F4">
        <v>0.12195121951219513</v>
      </c>
      <c r="G4">
        <v>2.1041341542702074</v>
      </c>
      <c r="I4">
        <v>13.914634146341466</v>
      </c>
      <c r="J4">
        <v>7.1866783523225231E-2</v>
      </c>
      <c r="N4" s="1" t="s">
        <v>5</v>
      </c>
      <c r="O4" s="1">
        <v>0.56960211696056873</v>
      </c>
    </row>
    <row r="5" spans="1:22" x14ac:dyDescent="0.25">
      <c r="A5">
        <v>2015</v>
      </c>
      <c r="B5">
        <v>329</v>
      </c>
      <c r="C5">
        <v>106.8</v>
      </c>
      <c r="D5">
        <v>5.4</v>
      </c>
      <c r="F5">
        <v>0.18518518518518517</v>
      </c>
      <c r="G5">
        <v>1.6863989535702288</v>
      </c>
      <c r="I5">
        <v>19.740740740740737</v>
      </c>
      <c r="J5">
        <v>5.0656660412757987E-2</v>
      </c>
      <c r="N5" s="1" t="s">
        <v>6</v>
      </c>
      <c r="O5" s="1">
        <v>0.32444657164596136</v>
      </c>
    </row>
    <row r="6" spans="1:22" x14ac:dyDescent="0.25">
      <c r="A6">
        <v>2014</v>
      </c>
      <c r="B6">
        <v>371</v>
      </c>
      <c r="C6">
        <v>106.9</v>
      </c>
      <c r="D6">
        <v>5.2</v>
      </c>
      <c r="F6">
        <v>0.19230769230769229</v>
      </c>
      <c r="G6">
        <v>1.6486586255873816</v>
      </c>
      <c r="I6">
        <v>20.038461538461537</v>
      </c>
      <c r="J6">
        <v>4.9904030710172749E-2</v>
      </c>
      <c r="N6" s="1" t="s">
        <v>7</v>
      </c>
      <c r="O6" s="1">
        <v>0.25689122881055748</v>
      </c>
    </row>
    <row r="7" spans="1:22" x14ac:dyDescent="0.25">
      <c r="A7">
        <v>2013</v>
      </c>
      <c r="B7">
        <v>478</v>
      </c>
      <c r="C7">
        <v>91.4</v>
      </c>
      <c r="D7">
        <v>2.5</v>
      </c>
      <c r="F7">
        <v>0.4</v>
      </c>
      <c r="G7">
        <v>0.91629073187415511</v>
      </c>
      <c r="I7">
        <v>37.08</v>
      </c>
      <c r="J7">
        <v>2.696871628910464E-2</v>
      </c>
      <c r="N7" s="1" t="s">
        <v>8</v>
      </c>
      <c r="O7" s="1">
        <v>56.817792446235899</v>
      </c>
    </row>
    <row r="8" spans="1:22" ht="15.75" thickBot="1" x14ac:dyDescent="0.3">
      <c r="A8">
        <v>2012</v>
      </c>
      <c r="B8">
        <v>529</v>
      </c>
      <c r="C8">
        <v>82.8</v>
      </c>
      <c r="D8">
        <v>3.8</v>
      </c>
      <c r="F8">
        <v>0.26315789473684209</v>
      </c>
      <c r="G8">
        <v>1.33500106673234</v>
      </c>
      <c r="I8">
        <v>22</v>
      </c>
      <c r="J8">
        <v>4.5454545454545456E-2</v>
      </c>
      <c r="N8" s="2" t="s">
        <v>9</v>
      </c>
      <c r="O8" s="2">
        <v>12</v>
      </c>
    </row>
    <row r="9" spans="1:22" x14ac:dyDescent="0.25">
      <c r="A9">
        <v>2011</v>
      </c>
      <c r="B9">
        <v>459</v>
      </c>
      <c r="C9">
        <v>84.2</v>
      </c>
      <c r="D9">
        <v>4.5999999999999996</v>
      </c>
      <c r="F9">
        <v>0.21739130434782611</v>
      </c>
      <c r="G9">
        <v>1.5260563034950492</v>
      </c>
      <c r="I9">
        <v>18.586956521739136</v>
      </c>
      <c r="J9">
        <v>5.3801169590643259E-2</v>
      </c>
    </row>
    <row r="10" spans="1:22" ht="15.75" thickBot="1" x14ac:dyDescent="0.3">
      <c r="A10">
        <v>2010</v>
      </c>
      <c r="B10">
        <v>415</v>
      </c>
      <c r="C10">
        <v>90.6</v>
      </c>
      <c r="D10">
        <v>5.9</v>
      </c>
      <c r="F10">
        <v>0.16949152542372881</v>
      </c>
      <c r="G10">
        <v>1.7749523509116738</v>
      </c>
      <c r="I10">
        <v>15.050847457627114</v>
      </c>
      <c r="J10">
        <v>6.6441441441441457E-2</v>
      </c>
      <c r="N10" t="s">
        <v>10</v>
      </c>
    </row>
    <row r="11" spans="1:22" x14ac:dyDescent="0.25">
      <c r="A11">
        <v>2009</v>
      </c>
      <c r="B11">
        <v>352</v>
      </c>
      <c r="C11">
        <v>91.4</v>
      </c>
      <c r="D11">
        <v>4.0999999999999996</v>
      </c>
      <c r="F11">
        <v>0.24390243902439027</v>
      </c>
      <c r="G11">
        <v>1.410986973710262</v>
      </c>
      <c r="I11">
        <v>22.219512195121954</v>
      </c>
      <c r="J11">
        <v>4.5005488474204165E-2</v>
      </c>
      <c r="N11" s="3"/>
      <c r="O11" s="3" t="s">
        <v>15</v>
      </c>
      <c r="P11" s="3" t="s">
        <v>16</v>
      </c>
      <c r="Q11" s="3" t="s">
        <v>17</v>
      </c>
      <c r="R11" s="3" t="s">
        <v>18</v>
      </c>
      <c r="S11" s="3" t="s">
        <v>19</v>
      </c>
    </row>
    <row r="12" spans="1:22" x14ac:dyDescent="0.25">
      <c r="A12">
        <v>2008</v>
      </c>
      <c r="B12">
        <v>366</v>
      </c>
      <c r="C12">
        <v>80.7</v>
      </c>
      <c r="D12">
        <v>3.8</v>
      </c>
      <c r="F12">
        <v>0.26315789473684209</v>
      </c>
      <c r="G12">
        <v>1.33500106673234</v>
      </c>
      <c r="I12">
        <v>21.710526315789476</v>
      </c>
      <c r="J12">
        <v>4.6060606060606059E-2</v>
      </c>
      <c r="N12" s="1" t="s">
        <v>11</v>
      </c>
      <c r="O12" s="1">
        <v>1</v>
      </c>
      <c r="P12" s="1">
        <v>15504.301282031251</v>
      </c>
      <c r="Q12" s="1">
        <v>15504.301282031251</v>
      </c>
      <c r="R12" s="1">
        <v>4.8026781898874171</v>
      </c>
      <c r="S12" s="1">
        <v>5.3200651673554963E-2</v>
      </c>
    </row>
    <row r="13" spans="1:22" x14ac:dyDescent="0.25">
      <c r="A13">
        <v>2007</v>
      </c>
      <c r="B13">
        <v>371</v>
      </c>
      <c r="C13">
        <v>72.900000000000006</v>
      </c>
      <c r="D13">
        <v>5.6</v>
      </c>
      <c r="F13">
        <v>0.17857142857142858</v>
      </c>
      <c r="G13">
        <v>1.7227665977411035</v>
      </c>
      <c r="I13">
        <v>14.803571428571431</v>
      </c>
      <c r="J13">
        <v>6.7551266586248479E-2</v>
      </c>
      <c r="N13" s="1" t="s">
        <v>12</v>
      </c>
      <c r="O13" s="1">
        <v>10</v>
      </c>
      <c r="P13" s="1">
        <v>32282.615384635414</v>
      </c>
      <c r="Q13" s="1">
        <v>3228.2615384635415</v>
      </c>
      <c r="R13" s="1"/>
      <c r="S13" s="1"/>
    </row>
    <row r="14" spans="1:22" ht="15.75" thickBot="1" x14ac:dyDescent="0.3">
      <c r="A14">
        <v>2006</v>
      </c>
      <c r="B14">
        <v>236</v>
      </c>
      <c r="C14">
        <v>87</v>
      </c>
      <c r="D14">
        <v>15.6</v>
      </c>
      <c r="F14">
        <v>6.4102564102564111E-2</v>
      </c>
      <c r="G14">
        <v>2.7472709142554912</v>
      </c>
      <c r="I14">
        <v>5.3589743589743595</v>
      </c>
      <c r="J14">
        <v>0.1866028708133971</v>
      </c>
      <c r="N14" s="2" t="s">
        <v>13</v>
      </c>
      <c r="O14" s="2">
        <v>11</v>
      </c>
      <c r="P14" s="2">
        <v>47786.916666666664</v>
      </c>
      <c r="Q14" s="2"/>
      <c r="R14" s="2"/>
      <c r="S14" s="2"/>
    </row>
    <row r="15" spans="1:22" ht="15.75" thickBot="1" x14ac:dyDescent="0.3">
      <c r="A15">
        <v>2005</v>
      </c>
      <c r="B15">
        <v>208</v>
      </c>
      <c r="C15">
        <v>83.5</v>
      </c>
      <c r="D15">
        <v>12.2</v>
      </c>
      <c r="F15">
        <v>8.1967213114754106E-2</v>
      </c>
      <c r="G15">
        <v>2.5014359517392109</v>
      </c>
      <c r="I15">
        <v>6.418032786885246</v>
      </c>
      <c r="J15">
        <v>0.15581098339719029</v>
      </c>
    </row>
    <row r="16" spans="1:22" x14ac:dyDescent="0.25">
      <c r="A16">
        <v>2004</v>
      </c>
      <c r="B16">
        <v>211</v>
      </c>
      <c r="C16">
        <v>85</v>
      </c>
      <c r="D16">
        <v>7</v>
      </c>
      <c r="F16">
        <v>0.14285714285714285</v>
      </c>
      <c r="G16">
        <v>1.9459101490553132</v>
      </c>
      <c r="I16">
        <v>11.571428571428571</v>
      </c>
      <c r="J16">
        <v>8.6419753086419748E-2</v>
      </c>
      <c r="N16" s="3"/>
      <c r="O16" s="3" t="s">
        <v>20</v>
      </c>
      <c r="P16" s="3" t="s">
        <v>8</v>
      </c>
      <c r="Q16" s="3" t="s">
        <v>21</v>
      </c>
      <c r="R16" s="3" t="s">
        <v>22</v>
      </c>
      <c r="S16" s="3" t="s">
        <v>23</v>
      </c>
      <c r="T16" s="3" t="s">
        <v>24</v>
      </c>
      <c r="U16" s="3" t="s">
        <v>25</v>
      </c>
      <c r="V16" s="3" t="s">
        <v>26</v>
      </c>
    </row>
    <row r="17" spans="1:22" x14ac:dyDescent="0.25">
      <c r="A17">
        <v>2003</v>
      </c>
      <c r="B17">
        <v>270</v>
      </c>
      <c r="C17">
        <v>66.8</v>
      </c>
      <c r="D17">
        <v>3</v>
      </c>
      <c r="F17">
        <v>0.33333333333333331</v>
      </c>
      <c r="G17">
        <v>1.0986122886681098</v>
      </c>
      <c r="I17">
        <v>22.866666666666664</v>
      </c>
      <c r="J17">
        <v>4.3731778425655982E-2</v>
      </c>
      <c r="N17" s="1" t="s">
        <v>14</v>
      </c>
      <c r="O17" s="1">
        <v>294.14930951728496</v>
      </c>
      <c r="P17" s="1">
        <v>46.747346950837411</v>
      </c>
      <c r="Q17" s="1">
        <v>6.2923209273594018</v>
      </c>
      <c r="R17" s="1">
        <v>8.997389184566618E-5</v>
      </c>
      <c r="S17" s="1">
        <v>189.98972954884204</v>
      </c>
      <c r="T17" s="1">
        <v>398.30888948572789</v>
      </c>
      <c r="U17" s="1">
        <v>189.98972954884204</v>
      </c>
      <c r="V17" s="1">
        <v>398.30888948572789</v>
      </c>
    </row>
    <row r="18" spans="1:22" ht="15.75" thickBot="1" x14ac:dyDescent="0.3">
      <c r="A18">
        <v>2002</v>
      </c>
      <c r="B18">
        <v>203</v>
      </c>
      <c r="C18">
        <v>75</v>
      </c>
      <c r="D18">
        <v>4.8</v>
      </c>
      <c r="F18">
        <v>0.20833333333333334</v>
      </c>
      <c r="G18">
        <v>1.5686159179138452</v>
      </c>
      <c r="I18">
        <v>15.812500000000002</v>
      </c>
      <c r="J18">
        <v>6.3241106719367585E-2</v>
      </c>
      <c r="N18" s="2" t="s">
        <v>27</v>
      </c>
      <c r="O18" s="2">
        <v>5.1301411058317878</v>
      </c>
      <c r="P18" s="2">
        <v>2.3409253631696307</v>
      </c>
      <c r="Q18" s="2">
        <v>2.1915013552100344</v>
      </c>
      <c r="R18" s="2">
        <v>5.3200651673555019E-2</v>
      </c>
      <c r="S18" s="2">
        <v>-8.5765645446545413E-2</v>
      </c>
      <c r="T18" s="2">
        <v>10.346047857110122</v>
      </c>
      <c r="U18" s="2">
        <v>-8.5765645446545413E-2</v>
      </c>
      <c r="V18" s="2">
        <v>10.346047857110122</v>
      </c>
    </row>
    <row r="19" spans="1:22" x14ac:dyDescent="0.25">
      <c r="A19">
        <v>2001</v>
      </c>
      <c r="B19">
        <v>161</v>
      </c>
      <c r="C19">
        <v>78.7</v>
      </c>
      <c r="D19">
        <v>5.7</v>
      </c>
      <c r="F19">
        <v>0.17543859649122806</v>
      </c>
      <c r="G19">
        <v>1.7404661748405046</v>
      </c>
      <c r="I19">
        <v>13.982456140350877</v>
      </c>
      <c r="J19">
        <v>7.1518193224592227E-2</v>
      </c>
    </row>
    <row r="20" spans="1:22" x14ac:dyDescent="0.25">
      <c r="A20">
        <v>2000</v>
      </c>
      <c r="B20">
        <v>167</v>
      </c>
      <c r="C20">
        <v>75.099999999999994</v>
      </c>
      <c r="D20">
        <v>6.7</v>
      </c>
      <c r="F20">
        <v>0.14925373134328357</v>
      </c>
      <c r="G20">
        <v>1.9021075263969205</v>
      </c>
      <c r="I20">
        <v>11.388059701492537</v>
      </c>
      <c r="J20">
        <v>8.7811271297509833E-2</v>
      </c>
    </row>
    <row r="21" spans="1:22" x14ac:dyDescent="0.25">
      <c r="A21">
        <v>1999</v>
      </c>
      <c r="B21">
        <v>170</v>
      </c>
      <c r="C21">
        <v>72.2</v>
      </c>
      <c r="D21">
        <v>7.9</v>
      </c>
      <c r="F21">
        <v>0.12658227848101264</v>
      </c>
      <c r="G21">
        <v>2.066862759472976</v>
      </c>
      <c r="I21">
        <v>9.3417721518987342</v>
      </c>
      <c r="J21">
        <v>0.10704607046070461</v>
      </c>
    </row>
    <row r="22" spans="1:22" x14ac:dyDescent="0.25">
      <c r="A22">
        <v>1998</v>
      </c>
      <c r="B22">
        <v>181</v>
      </c>
      <c r="C22">
        <v>74.599999999999994</v>
      </c>
      <c r="D22">
        <v>9.5</v>
      </c>
      <c r="F22">
        <v>0.10526315789473684</v>
      </c>
      <c r="G22">
        <v>2.2512917986064953</v>
      </c>
      <c r="I22">
        <v>7.4210526315789478</v>
      </c>
      <c r="J22">
        <v>0.13475177304964539</v>
      </c>
    </row>
    <row r="23" spans="1:22" x14ac:dyDescent="0.25">
      <c r="A23">
        <v>1997</v>
      </c>
      <c r="B23">
        <v>238</v>
      </c>
      <c r="C23">
        <v>73.2</v>
      </c>
      <c r="D23">
        <v>5.4</v>
      </c>
      <c r="F23">
        <v>0.18518518518518517</v>
      </c>
      <c r="G23">
        <v>1.6863989535702288</v>
      </c>
      <c r="I23">
        <v>13.22222222222222</v>
      </c>
      <c r="J23">
        <v>7.5630252100840345E-2</v>
      </c>
    </row>
    <row r="24" spans="1:22" x14ac:dyDescent="0.25">
      <c r="A24">
        <v>1996</v>
      </c>
      <c r="B24">
        <v>270</v>
      </c>
      <c r="C24">
        <v>64.8</v>
      </c>
      <c r="D24">
        <v>3.6</v>
      </c>
      <c r="F24">
        <v>0.27777777777777779</v>
      </c>
      <c r="G24">
        <v>1.2809338454620642</v>
      </c>
      <c r="I24">
        <v>18.388888888888889</v>
      </c>
      <c r="J24">
        <v>5.4380664652567974E-2</v>
      </c>
    </row>
    <row r="25" spans="1:22" x14ac:dyDescent="0.25">
      <c r="A25">
        <v>1995</v>
      </c>
      <c r="B25">
        <v>247</v>
      </c>
      <c r="C25">
        <v>59.2</v>
      </c>
      <c r="D25">
        <v>5</v>
      </c>
      <c r="F25">
        <v>0.2</v>
      </c>
      <c r="G25">
        <v>1.6094379124341003</v>
      </c>
      <c r="I25">
        <v>12.64</v>
      </c>
      <c r="J25">
        <v>7.9113924050632903E-2</v>
      </c>
    </row>
    <row r="26" spans="1:22" x14ac:dyDescent="0.25">
      <c r="A26">
        <v>1994</v>
      </c>
      <c r="B26">
        <v>201</v>
      </c>
      <c r="C26">
        <v>68.400000000000006</v>
      </c>
      <c r="D26">
        <v>9</v>
      </c>
      <c r="F26">
        <v>0.1111111111111111</v>
      </c>
      <c r="G26">
        <v>2.1972245773362196</v>
      </c>
      <c r="I26">
        <v>7.2333333333333343</v>
      </c>
      <c r="J26">
        <v>0.13824884792626727</v>
      </c>
    </row>
    <row r="27" spans="1:22" x14ac:dyDescent="0.25">
      <c r="A27">
        <v>1993</v>
      </c>
      <c r="B27">
        <v>235</v>
      </c>
      <c r="C27">
        <v>50.9</v>
      </c>
      <c r="D27">
        <v>5.7</v>
      </c>
      <c r="F27">
        <v>0.17543859649122806</v>
      </c>
      <c r="G27">
        <v>1.7404661748405046</v>
      </c>
      <c r="I27">
        <v>9.3157894736842088</v>
      </c>
      <c r="J27">
        <v>0.10734463276836161</v>
      </c>
    </row>
    <row r="28" spans="1:22" x14ac:dyDescent="0.25">
      <c r="A28">
        <v>1992</v>
      </c>
      <c r="B28">
        <v>204</v>
      </c>
      <c r="C28">
        <v>59.6</v>
      </c>
      <c r="D28">
        <v>7.9</v>
      </c>
      <c r="F28">
        <v>0.12658227848101264</v>
      </c>
      <c r="G28">
        <v>2.066862759472976</v>
      </c>
      <c r="I28">
        <v>7.5063291139240507</v>
      </c>
      <c r="J28">
        <v>0.13322091062394603</v>
      </c>
    </row>
    <row r="29" spans="1:22" x14ac:dyDescent="0.25">
      <c r="A29">
        <v>1991</v>
      </c>
      <c r="B29">
        <v>205</v>
      </c>
      <c r="C29">
        <v>54.1</v>
      </c>
      <c r="D29">
        <v>7.6</v>
      </c>
      <c r="F29">
        <v>0.13157894736842105</v>
      </c>
      <c r="G29">
        <v>2.0281482472922852</v>
      </c>
      <c r="I29">
        <v>7.302631578947369</v>
      </c>
      <c r="J29">
        <v>0.13693693693693693</v>
      </c>
    </row>
    <row r="30" spans="1:22" x14ac:dyDescent="0.25">
      <c r="A30">
        <v>1990</v>
      </c>
      <c r="B30">
        <v>211</v>
      </c>
      <c r="C30">
        <v>52.4</v>
      </c>
      <c r="D30">
        <v>9</v>
      </c>
      <c r="F30">
        <v>0.1111111111111111</v>
      </c>
      <c r="G30">
        <v>2.1972245773362196</v>
      </c>
      <c r="I30">
        <v>5.5444444444444443</v>
      </c>
      <c r="J30">
        <v>0.18036072144288579</v>
      </c>
    </row>
    <row r="31" spans="1:22" x14ac:dyDescent="0.25">
      <c r="A31">
        <v>1989</v>
      </c>
      <c r="B31">
        <v>209</v>
      </c>
      <c r="C31">
        <v>52.4</v>
      </c>
      <c r="D31">
        <v>6.5</v>
      </c>
      <c r="F31">
        <v>0.15384615384615385</v>
      </c>
      <c r="G31">
        <v>1.8718021769015913</v>
      </c>
      <c r="I31">
        <v>7.0615384615384613</v>
      </c>
      <c r="J31">
        <v>0.14161220043572986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376C-073C-4CDB-A3C7-3154AF5949FF}">
  <dimension ref="A1:H33"/>
  <sheetViews>
    <sheetView workbookViewId="0">
      <selection activeCell="B14" sqref="B14"/>
    </sheetView>
  </sheetViews>
  <sheetFormatPr defaultRowHeight="15" x14ac:dyDescent="0.25"/>
  <cols>
    <col min="1" max="1" width="5" bestFit="1" customWidth="1"/>
    <col min="2" max="2" width="23.5703125" bestFit="1" customWidth="1"/>
    <col min="3" max="3" width="30" bestFit="1" customWidth="1"/>
    <col min="4" max="4" width="24" bestFit="1" customWidth="1"/>
    <col min="5" max="5" width="17.85546875" style="13" bestFit="1" customWidth="1"/>
    <col min="7" max="7" width="23.7109375" bestFit="1" customWidth="1"/>
  </cols>
  <sheetData>
    <row r="1" spans="1:8" x14ac:dyDescent="0.25">
      <c r="A1" t="s">
        <v>0</v>
      </c>
      <c r="B1" s="8" t="s">
        <v>2</v>
      </c>
      <c r="C1" t="s">
        <v>38</v>
      </c>
      <c r="D1" t="s">
        <v>1</v>
      </c>
      <c r="E1" s="14" t="s">
        <v>52</v>
      </c>
      <c r="G1" s="14" t="s">
        <v>51</v>
      </c>
    </row>
    <row r="2" spans="1:8" x14ac:dyDescent="0.25">
      <c r="A2">
        <v>2019</v>
      </c>
      <c r="B2" s="8">
        <v>320</v>
      </c>
      <c r="C2">
        <v>96.8</v>
      </c>
      <c r="D2">
        <v>11.6</v>
      </c>
      <c r="E2" s="13">
        <f t="shared" ref="E2:E32" si="0">(D3+C2-D2)/D2</f>
        <v>9.474137931034484</v>
      </c>
      <c r="G2">
        <f t="shared" ref="G2:G31" si="1">D2/(C2+D3-D2)</f>
        <v>0.10555050045495905</v>
      </c>
    </row>
    <row r="3" spans="1:8" x14ac:dyDescent="0.25">
      <c r="A3">
        <v>2018</v>
      </c>
      <c r="B3" s="8">
        <v>312</v>
      </c>
      <c r="C3">
        <v>120.5</v>
      </c>
      <c r="D3">
        <v>24.7</v>
      </c>
      <c r="E3" s="13">
        <f t="shared" si="0"/>
        <v>4.3603238866396765</v>
      </c>
      <c r="G3">
        <f t="shared" si="1"/>
        <v>0.22934076137418755</v>
      </c>
    </row>
    <row r="4" spans="1:8" x14ac:dyDescent="0.25">
      <c r="A4">
        <v>2017</v>
      </c>
      <c r="B4" s="8">
        <v>343</v>
      </c>
      <c r="C4">
        <v>120.1</v>
      </c>
      <c r="D4">
        <v>11.9</v>
      </c>
      <c r="E4" s="13">
        <f t="shared" si="0"/>
        <v>9.781512605042014</v>
      </c>
      <c r="G4">
        <f t="shared" si="1"/>
        <v>0.10223367697594504</v>
      </c>
    </row>
    <row r="5" spans="1:8" x14ac:dyDescent="0.25">
      <c r="A5">
        <v>2016</v>
      </c>
      <c r="B5" s="8">
        <v>348</v>
      </c>
      <c r="C5">
        <v>116.9</v>
      </c>
      <c r="D5">
        <v>8.1999999999999993</v>
      </c>
      <c r="E5" s="13">
        <f t="shared" si="0"/>
        <v>13.914634146341466</v>
      </c>
      <c r="G5">
        <f t="shared" si="1"/>
        <v>7.1866783523225231E-2</v>
      </c>
    </row>
    <row r="6" spans="1:8" x14ac:dyDescent="0.25">
      <c r="A6">
        <v>2015</v>
      </c>
      <c r="B6" s="8">
        <v>329</v>
      </c>
      <c r="C6">
        <v>106.8</v>
      </c>
      <c r="D6">
        <v>5.4</v>
      </c>
      <c r="E6" s="13">
        <f t="shared" si="0"/>
        <v>19.740740740740737</v>
      </c>
      <c r="G6">
        <f t="shared" si="1"/>
        <v>5.065666041275798E-2</v>
      </c>
    </row>
    <row r="7" spans="1:8" x14ac:dyDescent="0.25">
      <c r="A7">
        <v>2014</v>
      </c>
      <c r="B7" s="8">
        <v>371</v>
      </c>
      <c r="C7">
        <v>106.9</v>
      </c>
      <c r="D7">
        <v>5.2</v>
      </c>
      <c r="E7" s="13">
        <f t="shared" si="0"/>
        <v>20.038461538461537</v>
      </c>
      <c r="G7">
        <f t="shared" si="1"/>
        <v>4.9904030710172742E-2</v>
      </c>
    </row>
    <row r="8" spans="1:8" x14ac:dyDescent="0.25">
      <c r="A8">
        <v>2013</v>
      </c>
      <c r="B8" s="8">
        <v>478</v>
      </c>
      <c r="C8">
        <v>91.4</v>
      </c>
      <c r="D8">
        <v>2.5</v>
      </c>
      <c r="E8" s="13">
        <f t="shared" si="0"/>
        <v>37.08</v>
      </c>
      <c r="G8">
        <f t="shared" si="1"/>
        <v>2.6968716289104636E-2</v>
      </c>
    </row>
    <row r="9" spans="1:8" x14ac:dyDescent="0.25">
      <c r="A9">
        <v>2012</v>
      </c>
      <c r="B9" s="8">
        <v>529</v>
      </c>
      <c r="C9">
        <v>82.8</v>
      </c>
      <c r="D9">
        <v>3.8</v>
      </c>
      <c r="E9" s="13">
        <f t="shared" si="0"/>
        <v>22</v>
      </c>
      <c r="G9">
        <f t="shared" si="1"/>
        <v>4.5454545454545456E-2</v>
      </c>
    </row>
    <row r="10" spans="1:8" x14ac:dyDescent="0.25">
      <c r="A10">
        <v>2011</v>
      </c>
      <c r="B10" s="8">
        <v>459</v>
      </c>
      <c r="C10">
        <v>84.2</v>
      </c>
      <c r="D10">
        <v>4.5999999999999996</v>
      </c>
      <c r="E10" s="13">
        <f t="shared" si="0"/>
        <v>18.586956521739136</v>
      </c>
      <c r="G10">
        <f t="shared" si="1"/>
        <v>5.3801169590643259E-2</v>
      </c>
    </row>
    <row r="11" spans="1:8" x14ac:dyDescent="0.25">
      <c r="A11">
        <v>2010</v>
      </c>
      <c r="B11" s="8">
        <v>415</v>
      </c>
      <c r="C11">
        <v>90.6</v>
      </c>
      <c r="D11">
        <v>5.9</v>
      </c>
      <c r="E11" s="13">
        <f t="shared" si="0"/>
        <v>15.050847457627114</v>
      </c>
      <c r="G11">
        <f t="shared" si="1"/>
        <v>6.6441441441441457E-2</v>
      </c>
    </row>
    <row r="12" spans="1:8" x14ac:dyDescent="0.25">
      <c r="A12">
        <v>2009</v>
      </c>
      <c r="B12" s="8">
        <v>352</v>
      </c>
      <c r="C12">
        <v>91.4</v>
      </c>
      <c r="D12">
        <v>4.0999999999999996</v>
      </c>
      <c r="E12" s="13">
        <f t="shared" si="0"/>
        <v>22.219512195121954</v>
      </c>
      <c r="G12">
        <f t="shared" si="1"/>
        <v>4.5005488474204165E-2</v>
      </c>
    </row>
    <row r="13" spans="1:8" x14ac:dyDescent="0.25">
      <c r="A13">
        <v>2008</v>
      </c>
      <c r="B13" s="8">
        <v>366</v>
      </c>
      <c r="C13">
        <v>80.7</v>
      </c>
      <c r="D13">
        <v>3.8</v>
      </c>
      <c r="E13" s="13">
        <f t="shared" si="0"/>
        <v>21.710526315789476</v>
      </c>
      <c r="G13">
        <f t="shared" si="1"/>
        <v>4.6060606060606059E-2</v>
      </c>
    </row>
    <row r="14" spans="1:8" x14ac:dyDescent="0.25">
      <c r="A14" s="13">
        <v>2007</v>
      </c>
      <c r="B14" s="13">
        <v>371</v>
      </c>
      <c r="C14" s="13">
        <v>72.900000000000006</v>
      </c>
      <c r="D14" s="13">
        <v>5.6</v>
      </c>
      <c r="E14" s="13">
        <f t="shared" si="0"/>
        <v>14.803571428571431</v>
      </c>
      <c r="F14" s="13"/>
      <c r="G14">
        <f t="shared" si="1"/>
        <v>6.7551266586248479E-2</v>
      </c>
      <c r="H14" s="13"/>
    </row>
    <row r="15" spans="1:8" x14ac:dyDescent="0.25">
      <c r="A15">
        <v>2006</v>
      </c>
      <c r="B15" s="8">
        <v>236</v>
      </c>
      <c r="C15">
        <v>87</v>
      </c>
      <c r="D15">
        <v>15.6</v>
      </c>
      <c r="E15" s="13">
        <f t="shared" si="0"/>
        <v>5.3589743589743595</v>
      </c>
      <c r="G15">
        <f t="shared" si="1"/>
        <v>0.1866028708133971</v>
      </c>
    </row>
    <row r="16" spans="1:8" x14ac:dyDescent="0.25">
      <c r="A16">
        <v>2005</v>
      </c>
      <c r="B16" s="8">
        <v>208</v>
      </c>
      <c r="C16">
        <v>83.5</v>
      </c>
      <c r="D16">
        <v>12.2</v>
      </c>
      <c r="E16" s="13">
        <f t="shared" si="0"/>
        <v>6.418032786885246</v>
      </c>
      <c r="G16">
        <f t="shared" si="1"/>
        <v>0.15581098339719029</v>
      </c>
    </row>
    <row r="17" spans="1:7" x14ac:dyDescent="0.25">
      <c r="A17">
        <v>2004</v>
      </c>
      <c r="B17" s="8">
        <v>211</v>
      </c>
      <c r="C17">
        <v>85</v>
      </c>
      <c r="D17">
        <v>7</v>
      </c>
      <c r="E17" s="13">
        <f t="shared" si="0"/>
        <v>11.571428571428571</v>
      </c>
      <c r="G17">
        <f t="shared" si="1"/>
        <v>8.6419753086419748E-2</v>
      </c>
    </row>
    <row r="18" spans="1:7" x14ac:dyDescent="0.25">
      <c r="A18">
        <v>2003</v>
      </c>
      <c r="B18" s="8">
        <v>270</v>
      </c>
      <c r="C18">
        <v>66.8</v>
      </c>
      <c r="D18">
        <v>3</v>
      </c>
      <c r="E18" s="13">
        <f t="shared" si="0"/>
        <v>22.866666666666664</v>
      </c>
      <c r="G18">
        <f t="shared" si="1"/>
        <v>4.3731778425655982E-2</v>
      </c>
    </row>
    <row r="19" spans="1:7" x14ac:dyDescent="0.25">
      <c r="A19">
        <v>2002</v>
      </c>
      <c r="B19" s="8">
        <v>203</v>
      </c>
      <c r="C19">
        <v>75</v>
      </c>
      <c r="D19">
        <v>4.8</v>
      </c>
      <c r="E19" s="13">
        <f t="shared" si="0"/>
        <v>15.812500000000002</v>
      </c>
      <c r="G19">
        <f t="shared" si="1"/>
        <v>6.3241106719367585E-2</v>
      </c>
    </row>
    <row r="20" spans="1:7" x14ac:dyDescent="0.25">
      <c r="A20">
        <v>2001</v>
      </c>
      <c r="B20" s="8">
        <v>161</v>
      </c>
      <c r="C20">
        <v>78.7</v>
      </c>
      <c r="D20">
        <v>5.7</v>
      </c>
      <c r="E20" s="13">
        <f t="shared" si="0"/>
        <v>13.982456140350877</v>
      </c>
      <c r="G20">
        <f t="shared" si="1"/>
        <v>7.1518193224592214E-2</v>
      </c>
    </row>
    <row r="21" spans="1:7" x14ac:dyDescent="0.25">
      <c r="A21">
        <v>2000</v>
      </c>
      <c r="B21" s="8">
        <v>167</v>
      </c>
      <c r="C21">
        <v>75.099999999999994</v>
      </c>
      <c r="D21">
        <v>6.7</v>
      </c>
      <c r="E21" s="13">
        <f t="shared" si="0"/>
        <v>11.388059701492537</v>
      </c>
      <c r="G21">
        <f t="shared" si="1"/>
        <v>8.7811271297509833E-2</v>
      </c>
    </row>
    <row r="22" spans="1:7" x14ac:dyDescent="0.25">
      <c r="A22">
        <v>1999</v>
      </c>
      <c r="B22" s="8">
        <v>170</v>
      </c>
      <c r="C22">
        <v>72.2</v>
      </c>
      <c r="D22">
        <v>7.9</v>
      </c>
      <c r="E22" s="13">
        <f t="shared" si="0"/>
        <v>9.3417721518987342</v>
      </c>
      <c r="G22">
        <f t="shared" si="1"/>
        <v>0.10704607046070462</v>
      </c>
    </row>
    <row r="23" spans="1:7" x14ac:dyDescent="0.25">
      <c r="A23">
        <v>1998</v>
      </c>
      <c r="B23" s="8">
        <v>181</v>
      </c>
      <c r="C23">
        <v>74.599999999999994</v>
      </c>
      <c r="D23">
        <v>9.5</v>
      </c>
      <c r="E23" s="13">
        <f t="shared" si="0"/>
        <v>7.4210526315789478</v>
      </c>
      <c r="G23">
        <f t="shared" si="1"/>
        <v>0.13475177304964539</v>
      </c>
    </row>
    <row r="24" spans="1:7" x14ac:dyDescent="0.25">
      <c r="A24">
        <v>1997</v>
      </c>
      <c r="B24" s="8">
        <v>238</v>
      </c>
      <c r="C24">
        <v>73.2</v>
      </c>
      <c r="D24">
        <v>5.4</v>
      </c>
      <c r="E24" s="13">
        <f t="shared" si="0"/>
        <v>13.22222222222222</v>
      </c>
      <c r="G24">
        <f t="shared" si="1"/>
        <v>7.5630252100840345E-2</v>
      </c>
    </row>
    <row r="25" spans="1:7" x14ac:dyDescent="0.25">
      <c r="A25">
        <v>1996</v>
      </c>
      <c r="B25" s="8">
        <v>270</v>
      </c>
      <c r="C25">
        <v>64.8</v>
      </c>
      <c r="D25">
        <v>3.6</v>
      </c>
      <c r="E25" s="13">
        <f t="shared" si="0"/>
        <v>18.388888888888889</v>
      </c>
      <c r="G25">
        <f t="shared" si="1"/>
        <v>5.4380664652567974E-2</v>
      </c>
    </row>
    <row r="26" spans="1:7" x14ac:dyDescent="0.25">
      <c r="A26">
        <v>1995</v>
      </c>
      <c r="B26" s="8">
        <v>247</v>
      </c>
      <c r="C26">
        <v>59.2</v>
      </c>
      <c r="D26">
        <v>5</v>
      </c>
      <c r="E26" s="13">
        <f t="shared" si="0"/>
        <v>12.64</v>
      </c>
      <c r="G26">
        <f t="shared" si="1"/>
        <v>7.9113924050632903E-2</v>
      </c>
    </row>
    <row r="27" spans="1:7" x14ac:dyDescent="0.25">
      <c r="A27">
        <v>1994</v>
      </c>
      <c r="B27" s="8">
        <v>201</v>
      </c>
      <c r="C27">
        <v>68.400000000000006</v>
      </c>
      <c r="D27">
        <v>9</v>
      </c>
      <c r="E27" s="13">
        <f t="shared" si="0"/>
        <v>7.2333333333333343</v>
      </c>
      <c r="G27">
        <f t="shared" si="1"/>
        <v>0.13824884792626727</v>
      </c>
    </row>
    <row r="28" spans="1:7" x14ac:dyDescent="0.25">
      <c r="A28">
        <v>1993</v>
      </c>
      <c r="B28" s="8">
        <v>235</v>
      </c>
      <c r="C28">
        <v>50.9</v>
      </c>
      <c r="D28">
        <v>5.7</v>
      </c>
      <c r="E28" s="13">
        <f t="shared" si="0"/>
        <v>9.3157894736842088</v>
      </c>
      <c r="G28">
        <f t="shared" si="1"/>
        <v>0.10734463276836159</v>
      </c>
    </row>
    <row r="29" spans="1:7" x14ac:dyDescent="0.25">
      <c r="A29">
        <v>1992</v>
      </c>
      <c r="B29" s="8">
        <v>204</v>
      </c>
      <c r="C29">
        <v>59.6</v>
      </c>
      <c r="D29">
        <v>7.9</v>
      </c>
      <c r="E29" s="13">
        <f t="shared" si="0"/>
        <v>7.5063291139240507</v>
      </c>
      <c r="G29">
        <f t="shared" si="1"/>
        <v>0.13322091062394603</v>
      </c>
    </row>
    <row r="30" spans="1:7" x14ac:dyDescent="0.25">
      <c r="A30">
        <v>1991</v>
      </c>
      <c r="B30" s="8">
        <v>205</v>
      </c>
      <c r="C30">
        <v>54.1</v>
      </c>
      <c r="D30">
        <v>7.6</v>
      </c>
      <c r="E30" s="13">
        <f t="shared" si="0"/>
        <v>7.302631578947369</v>
      </c>
      <c r="G30">
        <f t="shared" si="1"/>
        <v>0.13693693693693693</v>
      </c>
    </row>
    <row r="31" spans="1:7" x14ac:dyDescent="0.25">
      <c r="A31">
        <v>1990</v>
      </c>
      <c r="B31" s="8">
        <v>211</v>
      </c>
      <c r="C31">
        <v>52.4</v>
      </c>
      <c r="D31">
        <v>9</v>
      </c>
      <c r="E31" s="13">
        <f t="shared" si="0"/>
        <v>5.5444444444444443</v>
      </c>
      <c r="G31">
        <f t="shared" si="1"/>
        <v>0.18036072144288579</v>
      </c>
    </row>
    <row r="32" spans="1:7" x14ac:dyDescent="0.25">
      <c r="A32">
        <v>1989</v>
      </c>
      <c r="B32" s="8">
        <v>209</v>
      </c>
      <c r="C32">
        <v>52.4</v>
      </c>
      <c r="D32">
        <v>6.5</v>
      </c>
      <c r="E32" s="13">
        <f t="shared" si="0"/>
        <v>7.0615384615384613</v>
      </c>
      <c r="G32">
        <f>D32/(C32+D33-D32)</f>
        <v>0.14161220043572986</v>
      </c>
    </row>
    <row r="33" spans="4:4" x14ac:dyDescent="0.25">
      <c r="D3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Domestic regerssion</vt:lpstr>
      <vt:lpstr>Global regr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z</dc:creator>
  <cp:lastModifiedBy>z x</cp:lastModifiedBy>
  <dcterms:created xsi:type="dcterms:W3CDTF">2015-06-05T18:17:20Z</dcterms:created>
  <dcterms:modified xsi:type="dcterms:W3CDTF">2021-06-22T20:03:19Z</dcterms:modified>
</cp:coreProperties>
</file>