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D14" i="5" l="1"/>
  <c r="D13" i="5"/>
  <c r="F13" i="4"/>
  <c r="F12" i="4"/>
  <c r="E13" i="4"/>
  <c r="E12" i="4"/>
  <c r="F11" i="4"/>
  <c r="F10" i="4"/>
  <c r="E11" i="4"/>
  <c r="E10" i="4"/>
  <c r="C9" i="3"/>
  <c r="C10" i="3"/>
  <c r="C11" i="3"/>
  <c r="D7" i="3" s="1"/>
  <c r="F7" i="2"/>
  <c r="F4" i="2"/>
  <c r="E30" i="1"/>
  <c r="E31" i="1"/>
  <c r="E29" i="1"/>
  <c r="E28" i="1"/>
  <c r="M22" i="1"/>
  <c r="M21" i="1"/>
  <c r="M20" i="1"/>
  <c r="E21" i="1"/>
  <c r="E20" i="1"/>
  <c r="D4" i="1"/>
  <c r="D5" i="1"/>
  <c r="D3" i="1"/>
  <c r="D6" i="3" l="1"/>
  <c r="D5" i="3"/>
  <c r="D4" i="3"/>
  <c r="D3" i="3"/>
</calcChain>
</file>

<file path=xl/sharedStrings.xml><?xml version="1.0" encoding="utf-8"?>
<sst xmlns="http://schemas.openxmlformats.org/spreadsheetml/2006/main" count="71" uniqueCount="64">
  <si>
    <t>평균</t>
    <phoneticPr fontId="1" type="noConversion"/>
  </si>
  <si>
    <t>중앙값</t>
    <phoneticPr fontId="1" type="noConversion"/>
  </si>
  <si>
    <t>PERCENTILE -&gt; 백분위 구하는 함수</t>
    <phoneticPr fontId="1" type="noConversion"/>
  </si>
  <si>
    <t>QUARTILE.EXC -&gt; 사분위 수</t>
    <phoneticPr fontId="1" type="noConversion"/>
  </si>
  <si>
    <t>1. 자료가</t>
    <phoneticPr fontId="1" type="noConversion"/>
  </si>
  <si>
    <t>10 20 21 17 16 12</t>
    <phoneticPr fontId="1" type="noConversion"/>
  </si>
  <si>
    <t>평균, 중앙값 구하라.</t>
    <phoneticPr fontId="1" type="noConversion"/>
  </si>
  <si>
    <t>2. 27 25 20 15 30 34 28 25</t>
    <phoneticPr fontId="1" type="noConversion"/>
  </si>
  <si>
    <t>20분위 수를 구하시오, 25분위수 구하시고, 65분위수 구하시고, 75분위수를 구하시오.</t>
    <phoneticPr fontId="1" type="noConversion"/>
  </si>
  <si>
    <t>3. 53 55 70 58 64 57 53 69 57 68 53 평균 중앙값 최빈수</t>
    <phoneticPr fontId="1" type="noConversion"/>
  </si>
  <si>
    <t>1번</t>
    <phoneticPr fontId="1" type="noConversion"/>
  </si>
  <si>
    <t xml:space="preserve">평균 : </t>
    <phoneticPr fontId="1" type="noConversion"/>
  </si>
  <si>
    <t>최빈수</t>
    <phoneticPr fontId="1" type="noConversion"/>
  </si>
  <si>
    <t xml:space="preserve">중앙값 : </t>
    <phoneticPr fontId="1" type="noConversion"/>
  </si>
  <si>
    <t>2번</t>
    <phoneticPr fontId="1" type="noConversion"/>
  </si>
  <si>
    <t>20분위수:</t>
    <phoneticPr fontId="1" type="noConversion"/>
  </si>
  <si>
    <t>25분위수:</t>
    <phoneticPr fontId="1" type="noConversion"/>
  </si>
  <si>
    <t>65분위수:</t>
    <phoneticPr fontId="1" type="noConversion"/>
  </si>
  <si>
    <t>75분위수:</t>
    <phoneticPr fontId="1" type="noConversion"/>
  </si>
  <si>
    <t>3번</t>
    <phoneticPr fontId="1" type="noConversion"/>
  </si>
  <si>
    <t xml:space="preserve">최빈수 : </t>
    <phoneticPr fontId="1" type="noConversion"/>
  </si>
  <si>
    <t>.EXC -&gt; 백분위 수</t>
    <phoneticPr fontId="1" type="noConversion"/>
  </si>
  <si>
    <t>25분위수 실제로 풀기</t>
    <phoneticPr fontId="1" type="noConversion"/>
  </si>
  <si>
    <t>미국 동부 7개 표본 도시의 일일 자동차 렌트비는 다음과 같다.</t>
    <phoneticPr fontId="1" type="noConversion"/>
  </si>
  <si>
    <t>도시</t>
    <phoneticPr fontId="1" type="noConversion"/>
  </si>
  <si>
    <t>보스턴</t>
    <phoneticPr fontId="1" type="noConversion"/>
  </si>
  <si>
    <t>애틀란타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</si>
  <si>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</si>
  <si>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</si>
  <si>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</si>
  <si>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워싱턴 D.C</t>
    <phoneticPr fontId="1" type="noConversion"/>
  </si>
  <si>
    <t>피츠버그</t>
    <phoneticPr fontId="1" type="noConversion"/>
  </si>
  <si>
    <t>렌트비</t>
    <phoneticPr fontId="1" type="noConversion"/>
  </si>
  <si>
    <t>평균</t>
    <phoneticPr fontId="1" type="noConversion"/>
  </si>
  <si>
    <t>분산</t>
    <phoneticPr fontId="1" type="noConversion"/>
  </si>
  <si>
    <t>표준편차</t>
    <phoneticPr fontId="1" type="noConversion"/>
  </si>
  <si>
    <t>강좌의 학생수</t>
    <phoneticPr fontId="1" type="noConversion"/>
  </si>
  <si>
    <t>편차</t>
    <phoneticPr fontId="1" type="noConversion"/>
  </si>
  <si>
    <t>Z-값(편차/표준편차)</t>
    <phoneticPr fontId="1" type="noConversion"/>
  </si>
  <si>
    <t>체비셔프의 정리</t>
    <phoneticPr fontId="1" type="noConversion"/>
  </si>
  <si>
    <t xml:space="preserve">1보다 큰 z-값에 대해 평균과 z표준편차 사이에 존재하는 자료의 비율은 적어도 </t>
    <phoneticPr fontId="1" type="noConversion"/>
  </si>
  <si>
    <r>
      <t>(1-1/z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)이다.</t>
    </r>
    <phoneticPr fontId="1" type="noConversion"/>
  </si>
  <si>
    <t>학생 100명의 중간고사 점수에 대해서 평균 70점, 표준편차 5점 이라고 하자.</t>
    <phoneticPr fontId="1" type="noConversion"/>
  </si>
  <si>
    <t>얼마나 많은 학생이 점수가 60~80점 사이에 있는가?</t>
    <phoneticPr fontId="1" type="noConversion"/>
  </si>
  <si>
    <t>얼마나 많은 학생이 점수가 58~82점 사이에 있는가?</t>
    <phoneticPr fontId="1" type="noConversion"/>
  </si>
  <si>
    <t>60~80</t>
    <phoneticPr fontId="1" type="noConversion"/>
  </si>
  <si>
    <t>z값</t>
    <phoneticPr fontId="1" type="noConversion"/>
  </si>
  <si>
    <t>58~82</t>
    <phoneticPr fontId="1" type="noConversion"/>
  </si>
  <si>
    <t>0.75 즉 60~80점 안에 있는 학생은 대략 전체 학생의 75%정도 있다.</t>
    <phoneticPr fontId="1" type="noConversion"/>
  </si>
  <si>
    <t>z값</t>
    <phoneticPr fontId="1" type="noConversion"/>
  </si>
  <si>
    <t>0.83 즉 58~82점 안에 있는 학생은 대략 전체 학생의 83%정도 있다.</t>
    <phoneticPr fontId="1" type="noConversion"/>
  </si>
  <si>
    <t>공분산</t>
    <phoneticPr fontId="1" type="noConversion"/>
  </si>
  <si>
    <t>주</t>
    <phoneticPr fontId="1" type="noConversion"/>
  </si>
  <si>
    <t>광고횟수</t>
    <phoneticPr fontId="1" type="noConversion"/>
  </si>
  <si>
    <t>매출액(단위:$100)</t>
    <phoneticPr fontId="1" type="noConversion"/>
  </si>
  <si>
    <t>함수 COVARIANCE.S</t>
    <phoneticPr fontId="1" type="noConversion"/>
  </si>
  <si>
    <t>상관계수</t>
    <phoneticPr fontId="1" type="noConversion"/>
  </si>
  <si>
    <t>함수 CORREL</t>
    <phoneticPr fontId="1" type="noConversion"/>
  </si>
  <si>
    <t>y</t>
    <phoneticPr fontId="1" type="noConversion"/>
  </si>
  <si>
    <t>a. 산포도를 그리시오</t>
    <phoneticPr fontId="1" type="noConversion"/>
  </si>
  <si>
    <t>b. 산포도를 보면 두 변수의 관계가 어떻게 보이는가?</t>
    <phoneticPr fontId="1" type="noConversion"/>
  </si>
  <si>
    <t>c. 표본공분산과 상관계수를 구하시오.</t>
    <phoneticPr fontId="1" type="noConversion"/>
  </si>
  <si>
    <t>그리고 의미를 설명하시오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</si>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</sst>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Sheet5!$B$18</c:f>
              <c:strCache>
                <c:ptCount val="1"/>
                <c:pt idx="0">
                  <c:v>x</c:v>
                </c:pt>
              </c:strCache>
            </c:strRef>
          </c:tx>
          <c:xVal>
            <c:strRef>
              <c:f>Sheet5!$B$18:$G$18</c:f>
              <c:strCache>
                <c:ptCount val="6"/>
                <c:pt idx="0">
                  <c:v>x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</c:v>
                </c:pt>
                <c:pt idx="5">
                  <c:v>16</c:v>
                </c:pt>
              </c:strCache>
            </c:strRef>
          </c:xVal>
          <c:yVal>
            <c:numRef>
              <c:f>Sheet5!$C$19:$G$19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3792"/>
        <c:axId val="35928320"/>
      </c:scatterChart>
      <c:valAx>
        <c:axId val="787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28320"/>
        <c:crosses val="autoZero"/>
        <c:crossBetween val="midCat"/>
      </c:valAx>
      <c:valAx>
        <c:axId val="359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5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8</xdr:row>
      <xdr:rowOff>9525</xdr:rowOff>
    </xdr:from>
    <xdr:to>
      <xdr:col>15</xdr:col>
      <xdr:colOff>666750</xdr:colOff>
      <xdr:row>21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opLeftCell="A3" workbookViewId="0">
      <selection activeCell="I34" sqref="I34"/>
    </sheetView>
  </sheetViews>
  <sheetFormatPr defaultRowHeight="16.5" x14ac:dyDescent="0.3"/>
  <sheetData>
    <row r="2" spans="2:7" x14ac:dyDescent="0.3">
      <c r="B2">
        <v>32</v>
      </c>
    </row>
    <row r="3" spans="2:7" x14ac:dyDescent="0.3">
      <c r="B3">
        <v>42</v>
      </c>
      <c r="D3">
        <f>AVERAGE(B2:B6)</f>
        <v>44</v>
      </c>
      <c r="E3" t="s">
        <v>0</v>
      </c>
      <c r="F3" t="s">
        <v>2</v>
      </c>
      <c r="G3" t="s">
        <v>21</v>
      </c>
    </row>
    <row r="4" spans="2:7" x14ac:dyDescent="0.3">
      <c r="B4">
        <v>46</v>
      </c>
      <c r="D4">
        <f>MEDIAN(B2:B6)</f>
        <v>46</v>
      </c>
      <c r="E4" t="s">
        <v>1</v>
      </c>
      <c r="F4" t="s">
        <v>3</v>
      </c>
    </row>
    <row r="5" spans="2:7" x14ac:dyDescent="0.3">
      <c r="B5">
        <v>46</v>
      </c>
      <c r="D5">
        <f>MODE(B2:B6)</f>
        <v>46</v>
      </c>
      <c r="E5" t="s">
        <v>12</v>
      </c>
    </row>
    <row r="6" spans="2:7" x14ac:dyDescent="0.3">
      <c r="B6">
        <v>54</v>
      </c>
    </row>
    <row r="10" spans="2:7" x14ac:dyDescent="0.3">
      <c r="B10" t="s">
        <v>4</v>
      </c>
    </row>
    <row r="11" spans="2:7" x14ac:dyDescent="0.3">
      <c r="B11" t="s">
        <v>5</v>
      </c>
    </row>
    <row r="12" spans="2:7" x14ac:dyDescent="0.3">
      <c r="B12" t="s">
        <v>6</v>
      </c>
    </row>
    <row r="14" spans="2:7" x14ac:dyDescent="0.3">
      <c r="B14" t="s">
        <v>7</v>
      </c>
    </row>
    <row r="15" spans="2:7" x14ac:dyDescent="0.3">
      <c r="B15" t="s">
        <v>8</v>
      </c>
    </row>
    <row r="17" spans="2:13" x14ac:dyDescent="0.3">
      <c r="B17" t="s">
        <v>9</v>
      </c>
    </row>
    <row r="19" spans="2:13" x14ac:dyDescent="0.3">
      <c r="B19" t="s">
        <v>10</v>
      </c>
      <c r="J19" t="s">
        <v>19</v>
      </c>
    </row>
    <row r="20" spans="2:13" x14ac:dyDescent="0.3">
      <c r="B20">
        <v>10</v>
      </c>
      <c r="D20" t="s">
        <v>11</v>
      </c>
      <c r="E20">
        <f>AVERAGE(B20:B25)</f>
        <v>16</v>
      </c>
      <c r="J20">
        <v>53</v>
      </c>
      <c r="L20" t="s">
        <v>11</v>
      </c>
      <c r="M20">
        <f>AVERAGE(J20:J30)</f>
        <v>59.727272727272727</v>
      </c>
    </row>
    <row r="21" spans="2:13" x14ac:dyDescent="0.3">
      <c r="B21">
        <v>20</v>
      </c>
      <c r="D21" t="s">
        <v>13</v>
      </c>
      <c r="E21">
        <f>MEDIAN(B20:B25)</f>
        <v>16.5</v>
      </c>
      <c r="J21">
        <v>55</v>
      </c>
      <c r="L21" t="s">
        <v>13</v>
      </c>
      <c r="M21">
        <f>MEDIAN(J20:J30)</f>
        <v>57</v>
      </c>
    </row>
    <row r="22" spans="2:13" x14ac:dyDescent="0.3">
      <c r="B22">
        <v>21</v>
      </c>
      <c r="J22">
        <v>70</v>
      </c>
      <c r="L22" t="s">
        <v>20</v>
      </c>
      <c r="M22">
        <f>MODE(J20:J30)</f>
        <v>53</v>
      </c>
    </row>
    <row r="23" spans="2:13" x14ac:dyDescent="0.3">
      <c r="B23">
        <v>17</v>
      </c>
      <c r="J23">
        <v>58</v>
      </c>
    </row>
    <row r="24" spans="2:13" x14ac:dyDescent="0.3">
      <c r="B24">
        <v>16</v>
      </c>
      <c r="J24">
        <v>64</v>
      </c>
    </row>
    <row r="25" spans="2:13" x14ac:dyDescent="0.3">
      <c r="B25">
        <v>12</v>
      </c>
      <c r="J25">
        <v>57</v>
      </c>
    </row>
    <row r="26" spans="2:13" x14ac:dyDescent="0.3">
      <c r="J26">
        <v>53</v>
      </c>
    </row>
    <row r="27" spans="2:13" x14ac:dyDescent="0.3">
      <c r="B27" t="s">
        <v>14</v>
      </c>
      <c r="J27">
        <v>69</v>
      </c>
    </row>
    <row r="28" spans="2:13" x14ac:dyDescent="0.3">
      <c r="B28">
        <v>27</v>
      </c>
      <c r="D28" t="s">
        <v>15</v>
      </c>
      <c r="E28">
        <f>_xlfn.PERCENTILE.EXC(B28:B35,0.2)</f>
        <v>19</v>
      </c>
      <c r="J28">
        <v>57</v>
      </c>
    </row>
    <row r="29" spans="2:13" x14ac:dyDescent="0.3">
      <c r="B29">
        <v>25</v>
      </c>
      <c r="D29" t="s">
        <v>16</v>
      </c>
      <c r="E29">
        <f>_xlfn.QUARTILE.EXC(B28:B35,1)</f>
        <v>21.25</v>
      </c>
      <c r="J29">
        <v>68</v>
      </c>
    </row>
    <row r="30" spans="2:13" x14ac:dyDescent="0.3">
      <c r="B30">
        <v>20</v>
      </c>
      <c r="D30" t="s">
        <v>17</v>
      </c>
      <c r="E30">
        <f>_xlfn.PERCENTILE.EXC(B28:B35,0.65)</f>
        <v>27.85</v>
      </c>
      <c r="J30">
        <v>53</v>
      </c>
    </row>
    <row r="31" spans="2:13" x14ac:dyDescent="0.3">
      <c r="B31">
        <v>15</v>
      </c>
      <c r="D31" t="s">
        <v>18</v>
      </c>
      <c r="E31">
        <f>_xlfn.QUARTILE.EXC(B28:B35,3)</f>
        <v>29.5</v>
      </c>
      <c r="G31" t="s">
        <v>22</v>
      </c>
    </row>
    <row r="32" spans="2:13" x14ac:dyDescent="0.3">
      <c r="B32">
        <v>30</v>
      </c>
    </row>
    <row r="33" spans="2:2" x14ac:dyDescent="0.3">
      <c r="B33">
        <v>34</v>
      </c>
    </row>
    <row r="34" spans="2:2" x14ac:dyDescent="0.3">
      <c r="B34">
        <v>28</v>
      </c>
    </row>
    <row r="35" spans="2:2" x14ac:dyDescent="0.3">
      <c r="B35">
        <v>25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8" sqref="F8"/>
    </sheetView>
  </sheetViews>
  <sheetFormatPr defaultRowHeight="16.5" x14ac:dyDescent="0.3"/>
  <cols>
    <col min="2" max="2" width="17.125" customWidth="1"/>
  </cols>
  <sheetData>
    <row r="2" spans="2:6" x14ac:dyDescent="0.3">
      <c r="B2" t="s">
        <v>23</v>
      </c>
    </row>
    <row r="4" spans="2:6" x14ac:dyDescent="0.3">
      <c r="B4" t="s">
        <v>24</v>
      </c>
      <c r="C4" t="s">
        <v>32</v>
      </c>
      <c r="E4" t="s">
        <v>33</v>
      </c>
      <c r="F4">
        <f>AVERAGE(C5:C11)</f>
        <v>38</v>
      </c>
    </row>
    <row r="5" spans="2:6" x14ac:dyDescent="0.3">
      <c r="B5" t="s">
        <v>25</v>
      </c>
      <c r="C5">
        <v>43</v>
      </c>
      <c r="E5" t="s">
        <v>34</v>
      </c>
    </row>
    <row r="6" spans="2:6" x14ac:dyDescent="0.3">
      <c r="B6" t="s">
        <v>26</v>
      </c>
      <c r="C6">
        <v>35</v>
      </c>
      <c r="E6" t="s">
        <v>35</v>
      </c>
    </row>
    <row r="7" spans="2:6" x14ac:dyDescent="0.3">
      <c r="B7" t="s">
        <v>27</v>
      </c>
      <c r="C7">
        <v>34</v>
      </c>
      <c r="F7">
        <f>SKEW(C5:C11)</f>
        <v>1.7101779016446463</v>
      </c>
    </row>
    <row r="8" spans="2:6" x14ac:dyDescent="0.3">
      <c r="B8" t="s">
        <v>28</v>
      </c>
      <c r="C8">
        <v>58</v>
      </c>
    </row>
    <row r="9" spans="2:6" x14ac:dyDescent="0.3">
      <c r="B9" t="s">
        <v>29</v>
      </c>
      <c r="C9">
        <v>30</v>
      </c>
    </row>
    <row r="10" spans="2:6" x14ac:dyDescent="0.3">
      <c r="B10" t="s">
        <v>31</v>
      </c>
      <c r="C10">
        <v>30</v>
      </c>
    </row>
    <row r="11" spans="2:6" x14ac:dyDescent="0.3">
      <c r="B11" t="s">
        <v>30</v>
      </c>
      <c r="C11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D23" sqref="D23"/>
    </sheetView>
  </sheetViews>
  <sheetFormatPr defaultRowHeight="16.5" x14ac:dyDescent="0.3"/>
  <cols>
    <col min="2" max="2" width="13.75" bestFit="1" customWidth="1"/>
    <col min="4" max="4" width="19.375" bestFit="1" customWidth="1"/>
  </cols>
  <sheetData>
    <row r="2" spans="2:4" x14ac:dyDescent="0.3">
      <c r="B2" t="s">
        <v>36</v>
      </c>
      <c r="C2" t="s">
        <v>37</v>
      </c>
      <c r="D2" t="s">
        <v>38</v>
      </c>
    </row>
    <row r="3" spans="2:4" x14ac:dyDescent="0.3">
      <c r="B3">
        <v>46</v>
      </c>
      <c r="C3">
        <v>2</v>
      </c>
      <c r="D3">
        <f>C3/$C$11</f>
        <v>0.25</v>
      </c>
    </row>
    <row r="4" spans="2:4" x14ac:dyDescent="0.3">
      <c r="B4">
        <v>54</v>
      </c>
      <c r="C4">
        <v>10</v>
      </c>
      <c r="D4">
        <f t="shared" ref="D4:D7" si="0">C4/$C$11</f>
        <v>1.25</v>
      </c>
    </row>
    <row r="5" spans="2:4" x14ac:dyDescent="0.3">
      <c r="B5">
        <v>42</v>
      </c>
      <c r="C5">
        <v>-2</v>
      </c>
      <c r="D5">
        <f t="shared" si="0"/>
        <v>-0.25</v>
      </c>
    </row>
    <row r="6" spans="2:4" x14ac:dyDescent="0.3">
      <c r="B6">
        <v>46</v>
      </c>
      <c r="C6">
        <v>2</v>
      </c>
      <c r="D6">
        <f t="shared" si="0"/>
        <v>0.25</v>
      </c>
    </row>
    <row r="7" spans="2:4" x14ac:dyDescent="0.3">
      <c r="B7">
        <v>32</v>
      </c>
      <c r="C7">
        <v>-12</v>
      </c>
      <c r="D7">
        <f t="shared" si="0"/>
        <v>-1.5</v>
      </c>
    </row>
    <row r="9" spans="2:4" x14ac:dyDescent="0.3">
      <c r="B9" t="s">
        <v>33</v>
      </c>
      <c r="C9">
        <f>AVERAGE(B3:B7)</f>
        <v>44</v>
      </c>
    </row>
    <row r="10" spans="2:4" x14ac:dyDescent="0.3">
      <c r="B10" t="s">
        <v>34</v>
      </c>
      <c r="C10">
        <f>VAR(B3:B7)</f>
        <v>64</v>
      </c>
    </row>
    <row r="11" spans="2:4" x14ac:dyDescent="0.3">
      <c r="B11" t="s">
        <v>35</v>
      </c>
      <c r="C11">
        <f>STDEV(C3:C7)</f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D21" sqref="D21"/>
    </sheetView>
  </sheetViews>
  <sheetFormatPr defaultRowHeight="16.5" x14ac:dyDescent="0.3"/>
  <cols>
    <col min="6" max="6" width="11" bestFit="1" customWidth="1"/>
  </cols>
  <sheetData>
    <row r="2" spans="2:9" x14ac:dyDescent="0.3">
      <c r="B2" s="1" t="s">
        <v>39</v>
      </c>
      <c r="C2" s="1"/>
      <c r="D2" s="1"/>
      <c r="E2" s="1"/>
      <c r="F2" s="1"/>
      <c r="G2" s="1"/>
      <c r="H2" s="1"/>
      <c r="I2" s="1"/>
    </row>
    <row r="3" spans="2:9" x14ac:dyDescent="0.3">
      <c r="B3" t="s">
        <v>40</v>
      </c>
    </row>
    <row r="4" spans="2:9" x14ac:dyDescent="0.3">
      <c r="B4" t="s">
        <v>41</v>
      </c>
    </row>
    <row r="6" spans="2:9" ht="16.5" customHeight="1" x14ac:dyDescent="0.3">
      <c r="B6" s="2" t="s">
        <v>42</v>
      </c>
      <c r="C6" s="2"/>
      <c r="D6" s="2"/>
      <c r="E6" s="2"/>
      <c r="F6" s="2"/>
      <c r="G6" s="2"/>
      <c r="H6" s="2"/>
      <c r="I6" s="2"/>
    </row>
    <row r="7" spans="2:9" x14ac:dyDescent="0.3">
      <c r="B7" s="2" t="s">
        <v>43</v>
      </c>
      <c r="C7" s="2"/>
      <c r="D7" s="2"/>
      <c r="E7" s="2"/>
      <c r="F7" s="2"/>
    </row>
    <row r="8" spans="2:9" x14ac:dyDescent="0.3">
      <c r="B8" s="2" t="s">
        <v>44</v>
      </c>
      <c r="C8" s="2"/>
      <c r="D8" s="2"/>
      <c r="E8" s="2"/>
      <c r="F8" s="2"/>
    </row>
    <row r="10" spans="2:9" x14ac:dyDescent="0.3">
      <c r="B10" t="s">
        <v>45</v>
      </c>
      <c r="C10">
        <v>60</v>
      </c>
      <c r="D10" t="s">
        <v>46</v>
      </c>
      <c r="E10">
        <f>(60-70)/5</f>
        <v>-2</v>
      </c>
      <c r="F10">
        <f>(1-1/4)</f>
        <v>0.75</v>
      </c>
      <c r="H10" t="s">
        <v>48</v>
      </c>
    </row>
    <row r="11" spans="2:9" x14ac:dyDescent="0.3">
      <c r="C11">
        <v>80</v>
      </c>
      <c r="D11" t="s">
        <v>46</v>
      </c>
      <c r="E11">
        <f>(80-70)/5</f>
        <v>2</v>
      </c>
      <c r="F11">
        <f>(1-1/4)</f>
        <v>0.75</v>
      </c>
    </row>
    <row r="12" spans="2:9" x14ac:dyDescent="0.3">
      <c r="B12" t="s">
        <v>47</v>
      </c>
      <c r="C12">
        <v>58</v>
      </c>
      <c r="D12" t="s">
        <v>49</v>
      </c>
      <c r="E12">
        <f>(58-70)/5</f>
        <v>-2.4</v>
      </c>
      <c r="F12" s="3">
        <f>(1-1/5.76)</f>
        <v>0.82638888888888884</v>
      </c>
      <c r="H12" t="s">
        <v>50</v>
      </c>
    </row>
    <row r="13" spans="2:9" x14ac:dyDescent="0.3">
      <c r="C13">
        <v>82</v>
      </c>
      <c r="D13" t="s">
        <v>49</v>
      </c>
      <c r="E13">
        <f>(82-70)/5</f>
        <v>2.4</v>
      </c>
      <c r="F13" s="3">
        <f>(1-1/5.76)</f>
        <v>0.82638888888888884</v>
      </c>
    </row>
  </sheetData>
  <mergeCells count="4">
    <mergeCell ref="B2:I2"/>
    <mergeCell ref="B6:I6"/>
    <mergeCell ref="B7:F7"/>
    <mergeCell ref="B8:F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27" sqref="I27"/>
    </sheetView>
  </sheetViews>
  <sheetFormatPr defaultRowHeight="16.5" x14ac:dyDescent="0.3"/>
  <sheetData>
    <row r="1" spans="1:7" x14ac:dyDescent="0.3">
      <c r="A1" t="s">
        <v>52</v>
      </c>
      <c r="B1" t="s">
        <v>53</v>
      </c>
      <c r="D1" t="s">
        <v>54</v>
      </c>
    </row>
    <row r="2" spans="1:7" x14ac:dyDescent="0.3">
      <c r="A2">
        <v>1</v>
      </c>
      <c r="B2">
        <v>2</v>
      </c>
      <c r="D2">
        <v>50</v>
      </c>
    </row>
    <row r="3" spans="1:7" x14ac:dyDescent="0.3">
      <c r="A3">
        <v>2</v>
      </c>
      <c r="B3">
        <v>5</v>
      </c>
      <c r="D3">
        <v>57</v>
      </c>
    </row>
    <row r="4" spans="1:7" x14ac:dyDescent="0.3">
      <c r="A4">
        <v>3</v>
      </c>
      <c r="B4">
        <v>1</v>
      </c>
      <c r="D4">
        <v>41</v>
      </c>
    </row>
    <row r="5" spans="1:7" x14ac:dyDescent="0.3">
      <c r="A5">
        <v>4</v>
      </c>
      <c r="B5">
        <v>3</v>
      </c>
      <c r="D5">
        <v>54</v>
      </c>
    </row>
    <row r="6" spans="1:7" x14ac:dyDescent="0.3">
      <c r="A6">
        <v>5</v>
      </c>
      <c r="B6">
        <v>4</v>
      </c>
      <c r="D6">
        <v>54</v>
      </c>
    </row>
    <row r="7" spans="1:7" x14ac:dyDescent="0.3">
      <c r="A7">
        <v>6</v>
      </c>
      <c r="B7">
        <v>1</v>
      </c>
      <c r="D7">
        <v>38</v>
      </c>
    </row>
    <row r="8" spans="1:7" x14ac:dyDescent="0.3">
      <c r="A8">
        <v>7</v>
      </c>
      <c r="B8">
        <v>5</v>
      </c>
      <c r="D8">
        <v>63</v>
      </c>
    </row>
    <row r="9" spans="1:7" x14ac:dyDescent="0.3">
      <c r="A9">
        <v>8</v>
      </c>
      <c r="B9">
        <v>3</v>
      </c>
      <c r="D9">
        <v>48</v>
      </c>
      <c r="G9" t="s">
        <v>55</v>
      </c>
    </row>
    <row r="10" spans="1:7" x14ac:dyDescent="0.3">
      <c r="A10">
        <v>9</v>
      </c>
      <c r="B10">
        <v>4</v>
      </c>
      <c r="D10">
        <v>59</v>
      </c>
    </row>
    <row r="11" spans="1:7" x14ac:dyDescent="0.3">
      <c r="A11">
        <v>10</v>
      </c>
      <c r="B11">
        <v>2</v>
      </c>
      <c r="D11">
        <v>46</v>
      </c>
    </row>
    <row r="13" spans="1:7" x14ac:dyDescent="0.3">
      <c r="B13" t="s">
        <v>51</v>
      </c>
      <c r="D13">
        <f>_xlfn.COVARIANCE.S(B2:B11,D2:D11)</f>
        <v>11</v>
      </c>
    </row>
    <row r="14" spans="1:7" x14ac:dyDescent="0.3">
      <c r="B14" t="s">
        <v>56</v>
      </c>
      <c r="D14">
        <f>CORREL(B2:B11,D2:D11)</f>
        <v>0.93049058074117896</v>
      </c>
      <c r="G14" t="s">
        <v>57</v>
      </c>
    </row>
    <row r="18" spans="2:7" x14ac:dyDescent="0.3">
      <c r="B18" t="s">
        <v>63</v>
      </c>
      <c r="C18">
        <v>4</v>
      </c>
      <c r="D18">
        <v>6</v>
      </c>
      <c r="E18">
        <v>11</v>
      </c>
      <c r="F18">
        <v>3</v>
      </c>
      <c r="G18">
        <v>16</v>
      </c>
    </row>
    <row r="19" spans="2:7" x14ac:dyDescent="0.3">
      <c r="B19" t="s">
        <v>58</v>
      </c>
      <c r="C19">
        <v>50</v>
      </c>
      <c r="D19">
        <v>50</v>
      </c>
      <c r="E19">
        <v>40</v>
      </c>
      <c r="F19">
        <v>60</v>
      </c>
      <c r="G19">
        <v>30</v>
      </c>
    </row>
    <row r="21" spans="2:7" x14ac:dyDescent="0.3">
      <c r="B21" t="s">
        <v>59</v>
      </c>
    </row>
    <row r="22" spans="2:7" x14ac:dyDescent="0.3">
      <c r="B22" t="s">
        <v>60</v>
      </c>
    </row>
    <row r="23" spans="2:7" x14ac:dyDescent="0.3">
      <c r="B23" t="s">
        <v>61</v>
      </c>
    </row>
    <row r="24" spans="2:7" x14ac:dyDescent="0.3">
      <c r="B24" t="s">
        <v>62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2015-12-01T00:17:09Z</dcterms:created>
  <dcterms:modified xsi:type="dcterms:W3CDTF">2015-12-01T02:54:09Z</dcterms:modified>
</cp:coreProperties>
</file>