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\Downloads\NYU\2. Spring 2021\MG-GY6103 Management Science\HW\"/>
    </mc:Choice>
  </mc:AlternateContent>
  <xr:revisionPtr revIDLastSave="0" documentId="8_{EC0B2A4F-EB66-4893-B221-5CA695596F26}" xr6:coauthVersionLast="47" xr6:coauthVersionMax="47" xr10:uidLastSave="{00000000-0000-0000-0000-000000000000}"/>
  <bookViews>
    <workbookView xWindow="-110" yWindow="-110" windowWidth="19420" windowHeight="10420" activeTab="1" xr2:uid="{91230DB3-BDA3-47E1-B474-C9A0BE637B3C}"/>
  </bookViews>
  <sheets>
    <sheet name="CH12_P45" sheetId="1" r:id="rId1"/>
    <sheet name="CH12_P4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2" l="1"/>
  <c r="K40" i="2"/>
  <c r="K36" i="2"/>
  <c r="G6" i="2" s="1"/>
  <c r="T28" i="2"/>
  <c r="T27" i="2"/>
  <c r="T15" i="2"/>
  <c r="T14" i="2"/>
  <c r="K31" i="2"/>
  <c r="K27" i="2"/>
  <c r="K23" i="2"/>
  <c r="K18" i="2"/>
  <c r="K14" i="2"/>
  <c r="K10" i="2"/>
  <c r="H20" i="1"/>
  <c r="R20" i="1"/>
  <c r="J19" i="1" s="1"/>
  <c r="R15" i="1"/>
  <c r="J14" i="1" s="1"/>
  <c r="H15" i="1" s="1"/>
  <c r="Q18" i="1" s="1"/>
  <c r="E21" i="1" s="1"/>
  <c r="R8" i="1"/>
  <c r="J7" i="1" s="1"/>
  <c r="H8" i="1" s="1"/>
  <c r="Q10" i="1" s="1"/>
  <c r="E8" i="1" s="1"/>
  <c r="D6" i="2" l="1"/>
  <c r="J6" i="2" s="1"/>
  <c r="T16" i="2"/>
  <c r="V14" i="2" s="1"/>
  <c r="T29" i="2"/>
  <c r="V27" i="2" s="1"/>
  <c r="V15" i="2" l="1"/>
  <c r="V28" i="2"/>
</calcChain>
</file>

<file path=xl/sharedStrings.xml><?xml version="1.0" encoding="utf-8"?>
<sst xmlns="http://schemas.openxmlformats.org/spreadsheetml/2006/main" count="94" uniqueCount="42">
  <si>
    <t>Investment A</t>
  </si>
  <si>
    <t>Investment B</t>
  </si>
  <si>
    <t>Expected Value</t>
  </si>
  <si>
    <t>Node 7</t>
  </si>
  <si>
    <t xml:space="preserve"> = payoff * probability</t>
  </si>
  <si>
    <t>Node 8</t>
  </si>
  <si>
    <t>Node 9</t>
  </si>
  <si>
    <t>Node 2</t>
  </si>
  <si>
    <t>highest</t>
  </si>
  <si>
    <t>Expected Return</t>
  </si>
  <si>
    <t xml:space="preserve"> = Expected Value - Expenses</t>
  </si>
  <si>
    <t>Based on the sequential decision tree, Investment A would be the optimal investment as it has a higher payoff of $23,300 (than Investment B which has a payoff of $16,100).</t>
  </si>
  <si>
    <t>Contract</t>
  </si>
  <si>
    <t>No Contract</t>
  </si>
  <si>
    <t>NContract</t>
  </si>
  <si>
    <t>YContract</t>
  </si>
  <si>
    <t>Lathe</t>
  </si>
  <si>
    <t>Grinder</t>
  </si>
  <si>
    <t>Expected Value L</t>
  </si>
  <si>
    <t>Expected Value G</t>
  </si>
  <si>
    <t>Drill Press</t>
  </si>
  <si>
    <t>Expected Value DP</t>
  </si>
  <si>
    <t>Favorable Report</t>
  </si>
  <si>
    <t>Unfavorable Report</t>
  </si>
  <si>
    <t>-------------</t>
  </si>
  <si>
    <t>Posterior Probabilities (Favorable Report)</t>
  </si>
  <si>
    <t>State of Nature</t>
  </si>
  <si>
    <t>Prior Probability</t>
  </si>
  <si>
    <t>Conditional P</t>
  </si>
  <si>
    <t>PP*CP</t>
  </si>
  <si>
    <t>Posterior Probability</t>
  </si>
  <si>
    <t>P(F)</t>
  </si>
  <si>
    <t>Posterior Probabilities (Unfavorable Report)</t>
  </si>
  <si>
    <t>P(U)</t>
  </si>
  <si>
    <t>Problem 17 Purchase</t>
  </si>
  <si>
    <t>(with consultant)</t>
  </si>
  <si>
    <t>(before consultant)</t>
  </si>
  <si>
    <t>Using decision tree analysis, the decision strategy when given a favorable report is to purchase the Drill Press. When given an unfavorable report, the decision strategy is to purchase the Grinder.</t>
  </si>
  <si>
    <t>Consultant Fee</t>
  </si>
  <si>
    <t>The expected value of this strategy is $16,480. The maximum fee the owner should pay the consultant is $5,280.</t>
  </si>
  <si>
    <t>Taylor, Introduction to Management Science: Chapter 12, Problem 45</t>
  </si>
  <si>
    <t>Taylor, Introduction to Management Science: Chapter 12, Problem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</si>
</sst>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right"/>
    </xf>
    <xf numFmtId="2" fontId="0" fillId="0" borderId="1" xfId="0" applyNumberFormat="1" applyBorder="1"/>
    <xf numFmtId="3" fontId="0" fillId="0" borderId="1" xfId="0" applyNumberFormat="1" applyBorder="1"/>
    <xf numFmtId="2" fontId="0" fillId="0" borderId="2" xfId="0" applyNumberFormat="1" applyBorder="1"/>
    <xf numFmtId="3" fontId="0" fillId="0" borderId="2" xfId="0" applyNumberFormat="1" applyBorder="1"/>
    <xf numFmtId="0" fontId="0" fillId="0" borderId="2" xfId="0" applyBorder="1"/>
    <xf numFmtId="3" fontId="0" fillId="3" borderId="1" xfId="0" applyNumberFormat="1" applyFill="1" applyBorder="1"/>
    <xf numFmtId="3" fontId="0" fillId="3" borderId="2" xfId="0" applyNumberFormat="1" applyFill="1" applyBorder="1"/>
    <xf numFmtId="2" fontId="0" fillId="0" borderId="0" xfId="0" applyNumberFormat="1" applyBorder="1"/>
    <xf numFmtId="3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/>
    <xf numFmtId="3" fontId="0" fillId="4" borderId="0" xfId="0" applyNumberFormat="1" applyFont="1" applyFill="1"/>
    <xf numFmtId="3" fontId="0" fillId="4" borderId="0" xfId="0" applyNumberFormat="1" applyFill="1"/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3" fontId="0" fillId="7" borderId="0" xfId="0" applyNumberFormat="1" applyFill="1"/>
    <xf numFmtId="3" fontId="0" fillId="8" borderId="0" xfId="0" applyNumberFormat="1" applyFill="1"/>
    <xf numFmtId="2" fontId="0" fillId="0" borderId="0" xfId="0" applyNumberFormat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8" xfId="0" quotePrefix="1" applyBorder="1"/>
    <xf numFmtId="0" fontId="0" fillId="0" borderId="0" xfId="0" quotePrefix="1" applyBorder="1"/>
    <xf numFmtId="2" fontId="0" fillId="0" borderId="9" xfId="0" applyNumberFormat="1" applyBorder="1"/>
    <xf numFmtId="2" fontId="0" fillId="0" borderId="7" xfId="0" applyNumberFormat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8" borderId="0" xfId="0" applyFill="1" applyAlignment="1"/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F1FB-4ADC-4248-A732-DD8C1A30447D}">
  <dimension ref="A1:R23"/>
  <sheetViews>
    <sheetView zoomScale="90" zoomScaleNormal="90" workbookViewId="0">
      <selection activeCell="I1" sqref="I1"/>
    </sheetView>
  </sheetViews>
  <sheetFormatPr defaultRowHeight="14.5" x14ac:dyDescent="0.35"/>
  <sheetData>
    <row r="1" spans="1:18" x14ac:dyDescent="0.35">
      <c r="A1" t="s">
        <v>40</v>
      </c>
    </row>
    <row r="3" spans="1:18" x14ac:dyDescent="0.35">
      <c r="B3" t="s">
        <v>11</v>
      </c>
    </row>
    <row r="5" spans="1:18" x14ac:dyDescent="0.35">
      <c r="C5" s="1" t="s">
        <v>9</v>
      </c>
      <c r="D5" t="s">
        <v>10</v>
      </c>
      <c r="O5" s="1" t="s">
        <v>2</v>
      </c>
      <c r="P5" t="s">
        <v>4</v>
      </c>
    </row>
    <row r="6" spans="1:18" x14ac:dyDescent="0.35">
      <c r="J6" s="11"/>
    </row>
    <row r="7" spans="1:18" x14ac:dyDescent="0.35">
      <c r="I7" s="1" t="s">
        <v>8</v>
      </c>
      <c r="J7" s="21">
        <f>R8+I8</f>
        <v>136000</v>
      </c>
      <c r="K7" s="2">
        <v>0.4</v>
      </c>
      <c r="L7" s="7">
        <v>300000</v>
      </c>
      <c r="M7" s="10"/>
    </row>
    <row r="8" spans="1:18" x14ac:dyDescent="0.35">
      <c r="C8" s="54" t="s">
        <v>9</v>
      </c>
      <c r="D8" s="54"/>
      <c r="E8" s="29">
        <f>Q10+E10</f>
        <v>23300</v>
      </c>
      <c r="G8" s="1" t="s">
        <v>8</v>
      </c>
      <c r="H8" s="22">
        <f>J7</f>
        <v>136000</v>
      </c>
      <c r="I8" s="3">
        <v>-20000</v>
      </c>
      <c r="J8" s="15">
        <v>7</v>
      </c>
      <c r="M8" s="24"/>
      <c r="O8" s="26"/>
      <c r="P8" s="27" t="s">
        <v>2</v>
      </c>
      <c r="Q8" s="26" t="s">
        <v>3</v>
      </c>
      <c r="R8" s="26">
        <f>(K7*L7)+(K9*L9)</f>
        <v>156000</v>
      </c>
    </row>
    <row r="9" spans="1:18" x14ac:dyDescent="0.35">
      <c r="G9" s="2">
        <v>0.3</v>
      </c>
      <c r="H9" s="15">
        <v>4</v>
      </c>
      <c r="K9" s="4">
        <v>0.6</v>
      </c>
      <c r="L9" s="8">
        <v>60000</v>
      </c>
      <c r="M9" s="10"/>
      <c r="O9" s="1"/>
    </row>
    <row r="10" spans="1:18" x14ac:dyDescent="0.35">
      <c r="D10" s="18" t="s">
        <v>0</v>
      </c>
      <c r="E10" s="3">
        <v>-70000</v>
      </c>
      <c r="F10" s="15">
        <v>2</v>
      </c>
      <c r="I10" s="6"/>
      <c r="J10" s="8">
        <v>45000</v>
      </c>
      <c r="M10" s="24"/>
      <c r="N10" s="23"/>
      <c r="O10" s="25" t="s">
        <v>2</v>
      </c>
      <c r="P10" s="23" t="s">
        <v>7</v>
      </c>
      <c r="Q10" s="23">
        <f>(G9*H8)+(G11*H11)</f>
        <v>93300</v>
      </c>
    </row>
    <row r="11" spans="1:18" x14ac:dyDescent="0.35">
      <c r="C11" s="12"/>
      <c r="G11" s="4">
        <v>0.7</v>
      </c>
      <c r="H11" s="8">
        <v>75000</v>
      </c>
      <c r="M11" s="24"/>
    </row>
    <row r="12" spans="1:18" x14ac:dyDescent="0.35">
      <c r="C12" s="12"/>
      <c r="G12" s="9"/>
      <c r="H12" s="10"/>
      <c r="M12" s="24"/>
    </row>
    <row r="13" spans="1:18" x14ac:dyDescent="0.35">
      <c r="C13" s="12"/>
      <c r="G13" s="9"/>
      <c r="H13" s="10"/>
      <c r="M13" s="24"/>
    </row>
    <row r="14" spans="1:18" x14ac:dyDescent="0.35">
      <c r="B14" s="16">
        <v>1</v>
      </c>
      <c r="C14" s="20"/>
      <c r="I14" s="1" t="s">
        <v>8</v>
      </c>
      <c r="J14" s="22">
        <f>R15+I15</f>
        <v>79000</v>
      </c>
      <c r="K14" s="2">
        <v>0.2</v>
      </c>
      <c r="L14" s="7">
        <v>200000</v>
      </c>
      <c r="M14" s="10"/>
    </row>
    <row r="15" spans="1:18" x14ac:dyDescent="0.35">
      <c r="C15" s="12"/>
      <c r="G15" s="1" t="s">
        <v>8</v>
      </c>
      <c r="H15" s="22">
        <f>J14</f>
        <v>79000</v>
      </c>
      <c r="I15" s="3">
        <v>-17000</v>
      </c>
      <c r="J15" s="15">
        <v>8</v>
      </c>
      <c r="M15" s="24"/>
      <c r="O15" s="26"/>
      <c r="P15" s="27" t="s">
        <v>2</v>
      </c>
      <c r="Q15" s="26" t="s">
        <v>5</v>
      </c>
      <c r="R15" s="26">
        <f>(K14*L14)+(K16*L16)</f>
        <v>96000</v>
      </c>
    </row>
    <row r="16" spans="1:18" x14ac:dyDescent="0.35">
      <c r="C16" s="12"/>
      <c r="G16" s="13">
        <v>0.15</v>
      </c>
      <c r="H16" s="15">
        <v>5</v>
      </c>
      <c r="K16" s="4">
        <v>0.8</v>
      </c>
      <c r="L16" s="8">
        <v>70000</v>
      </c>
      <c r="M16" s="10"/>
    </row>
    <row r="17" spans="3:18" x14ac:dyDescent="0.35">
      <c r="C17" s="12"/>
      <c r="F17" s="12"/>
      <c r="I17" s="6"/>
      <c r="J17" s="8">
        <v>60000</v>
      </c>
      <c r="M17" s="24"/>
    </row>
    <row r="18" spans="3:18" x14ac:dyDescent="0.35">
      <c r="C18" s="12"/>
      <c r="F18" s="12"/>
      <c r="I18" s="14"/>
      <c r="M18" s="24"/>
      <c r="N18" s="23"/>
      <c r="O18" s="25" t="s">
        <v>2</v>
      </c>
      <c r="P18" s="23" t="s">
        <v>7</v>
      </c>
      <c r="Q18" s="23">
        <f>(G16*H15)+(G21*H20)+(G23*H23)</f>
        <v>66100</v>
      </c>
    </row>
    <row r="19" spans="3:18" x14ac:dyDescent="0.35">
      <c r="D19" s="19" t="s">
        <v>1</v>
      </c>
      <c r="E19" s="5">
        <v>-50000</v>
      </c>
      <c r="F19" s="17">
        <v>3</v>
      </c>
      <c r="I19" s="1" t="s">
        <v>8</v>
      </c>
      <c r="J19" s="22">
        <f>R20+I20</f>
        <v>53750</v>
      </c>
      <c r="K19" s="13">
        <v>0.35</v>
      </c>
      <c r="L19" s="7">
        <v>105000</v>
      </c>
      <c r="M19" s="10"/>
    </row>
    <row r="20" spans="3:18" x14ac:dyDescent="0.35">
      <c r="F20" s="12"/>
      <c r="G20" s="1" t="s">
        <v>8</v>
      </c>
      <c r="H20" s="22">
        <f>J22</f>
        <v>55000</v>
      </c>
      <c r="I20" s="3">
        <v>-9000</v>
      </c>
      <c r="J20" s="15">
        <v>9</v>
      </c>
      <c r="M20" s="24"/>
      <c r="O20" s="26"/>
      <c r="P20" s="27" t="s">
        <v>2</v>
      </c>
      <c r="Q20" s="26" t="s">
        <v>6</v>
      </c>
      <c r="R20" s="26">
        <f>(K19*L19)+(K21*L21)</f>
        <v>62750</v>
      </c>
    </row>
    <row r="21" spans="3:18" x14ac:dyDescent="0.35">
      <c r="C21" s="53" t="s">
        <v>9</v>
      </c>
      <c r="D21" s="53"/>
      <c r="E21" s="28">
        <f>Q18+E19</f>
        <v>16100</v>
      </c>
      <c r="F21" s="12"/>
      <c r="G21" s="6">
        <v>0.55000000000000004</v>
      </c>
      <c r="H21" s="17">
        <v>6</v>
      </c>
      <c r="K21" s="6">
        <v>0.65</v>
      </c>
      <c r="L21" s="8">
        <v>40000</v>
      </c>
      <c r="M21" s="10"/>
    </row>
    <row r="22" spans="3:18" x14ac:dyDescent="0.35">
      <c r="F22" s="12"/>
      <c r="I22" s="6"/>
      <c r="J22" s="8">
        <v>55000</v>
      </c>
    </row>
    <row r="23" spans="3:18" x14ac:dyDescent="0.35">
      <c r="G23" s="4">
        <v>0.3</v>
      </c>
      <c r="H23" s="8">
        <v>80000</v>
      </c>
    </row>
  </sheetData>
  <mergeCells count="2">
    <mergeCell ref="C21:D21"/>
    <mergeCell ref="C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5A9B-F23F-416F-BD97-857B41349586}">
  <dimension ref="A1:V45"/>
  <sheetViews>
    <sheetView tabSelected="1" zoomScale="90" zoomScaleNormal="90" workbookViewId="0">
      <selection activeCell="I1" sqref="I1"/>
    </sheetView>
  </sheetViews>
  <sheetFormatPr defaultRowHeight="14.5" x14ac:dyDescent="0.35"/>
  <cols>
    <col min="7" max="7" width="8.7265625" customWidth="1"/>
  </cols>
  <sheetData>
    <row r="1" spans="1:22" x14ac:dyDescent="0.35">
      <c r="A1" t="s">
        <v>41</v>
      </c>
    </row>
    <row r="3" spans="1:22" x14ac:dyDescent="0.35">
      <c r="B3" t="s">
        <v>37</v>
      </c>
    </row>
    <row r="4" spans="1:22" x14ac:dyDescent="0.35">
      <c r="B4" t="s">
        <v>39</v>
      </c>
    </row>
    <row r="6" spans="1:22" x14ac:dyDescent="0.35">
      <c r="B6" s="38"/>
      <c r="C6" s="39" t="s">
        <v>2</v>
      </c>
      <c r="D6" s="44">
        <f>(A14*K10)+(A27*K31)</f>
        <v>16480</v>
      </c>
      <c r="E6" s="45"/>
      <c r="F6" s="46" t="s">
        <v>2</v>
      </c>
      <c r="G6" s="45">
        <f>K36</f>
        <v>11200</v>
      </c>
      <c r="H6" s="50"/>
      <c r="I6" s="51" t="s">
        <v>38</v>
      </c>
      <c r="J6" s="50">
        <f>D6-G6</f>
        <v>5280</v>
      </c>
    </row>
    <row r="7" spans="1:22" x14ac:dyDescent="0.35">
      <c r="C7" s="1" t="s">
        <v>35</v>
      </c>
      <c r="F7" s="1" t="s">
        <v>36</v>
      </c>
    </row>
    <row r="9" spans="1:22" x14ac:dyDescent="0.35">
      <c r="F9" s="36">
        <v>0.7</v>
      </c>
      <c r="G9" s="6" t="s">
        <v>15</v>
      </c>
      <c r="H9" s="5">
        <v>40000</v>
      </c>
    </row>
    <row r="10" spans="1:22" x14ac:dyDescent="0.35">
      <c r="D10" s="13"/>
      <c r="E10" s="47" t="s">
        <v>20</v>
      </c>
      <c r="F10" s="33"/>
      <c r="G10" s="14"/>
      <c r="H10" s="14"/>
      <c r="I10" s="42"/>
      <c r="J10" s="43" t="s">
        <v>21</v>
      </c>
      <c r="K10" s="42">
        <f>(F9*H9)+(F11*H11)</f>
        <v>25600</v>
      </c>
    </row>
    <row r="11" spans="1:22" x14ac:dyDescent="0.35">
      <c r="C11" s="12"/>
      <c r="F11" s="37">
        <v>0.3</v>
      </c>
      <c r="G11" s="13" t="s">
        <v>14</v>
      </c>
      <c r="H11" s="3">
        <v>-8000</v>
      </c>
    </row>
    <row r="12" spans="1:22" x14ac:dyDescent="0.35">
      <c r="C12" s="12"/>
      <c r="M12" s="52" t="s">
        <v>25</v>
      </c>
      <c r="N12" s="52"/>
      <c r="O12" s="52"/>
      <c r="P12" s="52"/>
      <c r="Q12" s="52"/>
      <c r="R12" s="52"/>
      <c r="S12" s="52"/>
      <c r="T12" s="52"/>
      <c r="U12" s="52"/>
      <c r="V12" s="52"/>
    </row>
    <row r="13" spans="1:22" x14ac:dyDescent="0.35">
      <c r="C13" s="12"/>
      <c r="F13" s="36">
        <v>0.7</v>
      </c>
      <c r="G13" s="6" t="s">
        <v>15</v>
      </c>
      <c r="H13" s="5">
        <v>20000</v>
      </c>
      <c r="M13" s="52" t="s">
        <v>26</v>
      </c>
      <c r="N13" s="52"/>
      <c r="O13" s="52" t="s">
        <v>27</v>
      </c>
      <c r="P13" s="52"/>
      <c r="Q13" s="52" t="s">
        <v>28</v>
      </c>
      <c r="R13" s="52"/>
      <c r="S13" s="52" t="s">
        <v>29</v>
      </c>
      <c r="T13" s="52"/>
      <c r="U13" s="52" t="s">
        <v>30</v>
      </c>
      <c r="V13" s="52"/>
    </row>
    <row r="14" spans="1:22" x14ac:dyDescent="0.35">
      <c r="A14" s="30">
        <v>0.4</v>
      </c>
      <c r="C14" s="32" t="s">
        <v>22</v>
      </c>
      <c r="D14" s="34" t="s">
        <v>24</v>
      </c>
      <c r="E14" s="48" t="s">
        <v>16</v>
      </c>
      <c r="F14" s="33"/>
      <c r="G14" s="14"/>
      <c r="H14" s="14"/>
      <c r="I14" s="40"/>
      <c r="J14" s="41" t="s">
        <v>18</v>
      </c>
      <c r="K14" s="40">
        <f>(F13*H13)+(F15*H15)</f>
        <v>15200</v>
      </c>
      <c r="N14" s="1" t="s">
        <v>12</v>
      </c>
      <c r="P14" s="30">
        <v>0.4</v>
      </c>
      <c r="R14" s="30">
        <v>0.7</v>
      </c>
      <c r="T14">
        <f>P14*R14</f>
        <v>0.27999999999999997</v>
      </c>
      <c r="V14" s="30">
        <f>T14/T16</f>
        <v>0.7</v>
      </c>
    </row>
    <row r="15" spans="1:22" x14ac:dyDescent="0.35">
      <c r="C15" s="12"/>
      <c r="F15" s="37">
        <v>0.3</v>
      </c>
      <c r="G15" s="13" t="s">
        <v>14</v>
      </c>
      <c r="H15" s="3">
        <v>4000</v>
      </c>
      <c r="N15" s="1" t="s">
        <v>13</v>
      </c>
      <c r="P15" s="30">
        <v>0.6</v>
      </c>
      <c r="R15" s="30">
        <v>0.2</v>
      </c>
      <c r="T15">
        <f>P15*R15</f>
        <v>0.12</v>
      </c>
      <c r="V15" s="30">
        <f>T15/T16</f>
        <v>0.3</v>
      </c>
    </row>
    <row r="16" spans="1:22" x14ac:dyDescent="0.35">
      <c r="C16" s="12"/>
      <c r="S16" s="1" t="s">
        <v>31</v>
      </c>
      <c r="T16" s="30">
        <f>SUM(T14:T15)</f>
        <v>0.39999999999999997</v>
      </c>
    </row>
    <row r="17" spans="1:22" x14ac:dyDescent="0.35">
      <c r="C17" s="12"/>
      <c r="F17" s="36">
        <v>0.7</v>
      </c>
      <c r="G17" s="6" t="s">
        <v>15</v>
      </c>
      <c r="H17" s="5">
        <v>12000</v>
      </c>
    </row>
    <row r="18" spans="1:22" x14ac:dyDescent="0.35">
      <c r="D18" s="6"/>
      <c r="E18" s="49" t="s">
        <v>17</v>
      </c>
      <c r="F18" s="33"/>
      <c r="G18" s="14"/>
      <c r="H18" s="14"/>
      <c r="I18" s="40"/>
      <c r="J18" s="41" t="s">
        <v>19</v>
      </c>
      <c r="K18" s="40">
        <f>(F17*H17)+(F19*H19)</f>
        <v>11400</v>
      </c>
    </row>
    <row r="19" spans="1:22" x14ac:dyDescent="0.35">
      <c r="F19" s="37">
        <v>0.3</v>
      </c>
      <c r="G19" s="13" t="s">
        <v>14</v>
      </c>
      <c r="H19" s="3">
        <v>10000</v>
      </c>
    </row>
    <row r="22" spans="1:22" x14ac:dyDescent="0.35">
      <c r="F22" s="36">
        <v>0.2</v>
      </c>
      <c r="G22" s="6" t="s">
        <v>15</v>
      </c>
      <c r="H22" s="5">
        <v>40000</v>
      </c>
    </row>
    <row r="23" spans="1:22" x14ac:dyDescent="0.35">
      <c r="D23" s="13"/>
      <c r="E23" s="47" t="s">
        <v>20</v>
      </c>
      <c r="F23" s="33"/>
      <c r="G23" s="14"/>
      <c r="H23" s="14"/>
      <c r="I23" s="40"/>
      <c r="J23" s="41" t="s">
        <v>21</v>
      </c>
      <c r="K23" s="40">
        <f>(F22*H22)+(F24*H24)</f>
        <v>1600</v>
      </c>
    </row>
    <row r="24" spans="1:22" x14ac:dyDescent="0.35">
      <c r="C24" s="12"/>
      <c r="F24" s="37">
        <v>0.8</v>
      </c>
      <c r="G24" s="13" t="s">
        <v>14</v>
      </c>
      <c r="H24" s="3">
        <v>-8000</v>
      </c>
    </row>
    <row r="25" spans="1:22" x14ac:dyDescent="0.35">
      <c r="C25" s="12"/>
      <c r="M25" s="52" t="s">
        <v>32</v>
      </c>
      <c r="N25" s="52"/>
      <c r="O25" s="52"/>
      <c r="P25" s="52"/>
      <c r="Q25" s="52"/>
      <c r="R25" s="52"/>
      <c r="S25" s="52"/>
      <c r="T25" s="52"/>
      <c r="U25" s="52"/>
      <c r="V25" s="52"/>
    </row>
    <row r="26" spans="1:22" x14ac:dyDescent="0.35">
      <c r="C26" s="12"/>
      <c r="F26" s="36">
        <v>0.2</v>
      </c>
      <c r="G26" s="6" t="s">
        <v>15</v>
      </c>
      <c r="H26" s="5">
        <v>20000</v>
      </c>
      <c r="M26" s="52" t="s">
        <v>26</v>
      </c>
      <c r="N26" s="52"/>
      <c r="O26" s="52" t="s">
        <v>27</v>
      </c>
      <c r="P26" s="52"/>
      <c r="Q26" s="52" t="s">
        <v>28</v>
      </c>
      <c r="R26" s="52"/>
      <c r="S26" s="52" t="s">
        <v>29</v>
      </c>
      <c r="T26" s="52"/>
      <c r="U26" s="52" t="s">
        <v>30</v>
      </c>
      <c r="V26" s="52"/>
    </row>
    <row r="27" spans="1:22" x14ac:dyDescent="0.35">
      <c r="A27" s="30">
        <v>0.6</v>
      </c>
      <c r="C27" s="31" t="s">
        <v>23</v>
      </c>
      <c r="D27" s="35" t="s">
        <v>24</v>
      </c>
      <c r="E27" s="48" t="s">
        <v>16</v>
      </c>
      <c r="F27" s="33"/>
      <c r="G27" s="14"/>
      <c r="H27" s="14"/>
      <c r="I27" s="40"/>
      <c r="J27" s="41" t="s">
        <v>18</v>
      </c>
      <c r="K27" s="40">
        <f>(F26*H26)+(F28*H28)</f>
        <v>7200</v>
      </c>
      <c r="N27" s="1" t="s">
        <v>12</v>
      </c>
      <c r="P27" s="30">
        <v>0.4</v>
      </c>
      <c r="R27" s="30">
        <v>0.3</v>
      </c>
      <c r="T27">
        <f>P27*R27</f>
        <v>0.12</v>
      </c>
      <c r="V27" s="30">
        <f>T27/T29</f>
        <v>0.2</v>
      </c>
    </row>
    <row r="28" spans="1:22" x14ac:dyDescent="0.35">
      <c r="C28" s="12"/>
      <c r="F28" s="37">
        <v>0.8</v>
      </c>
      <c r="G28" s="13" t="s">
        <v>14</v>
      </c>
      <c r="H28" s="3">
        <v>4000</v>
      </c>
      <c r="N28" s="1" t="s">
        <v>13</v>
      </c>
      <c r="P28" s="30">
        <v>0.6</v>
      </c>
      <c r="R28" s="30">
        <v>0.8</v>
      </c>
      <c r="T28">
        <f>P28*R28</f>
        <v>0.48</v>
      </c>
      <c r="V28" s="30">
        <f>T28/T29</f>
        <v>0.8</v>
      </c>
    </row>
    <row r="29" spans="1:22" x14ac:dyDescent="0.35">
      <c r="C29" s="12"/>
      <c r="S29" s="1" t="s">
        <v>33</v>
      </c>
      <c r="T29" s="30">
        <f>SUM(T27:T28)</f>
        <v>0.6</v>
      </c>
    </row>
    <row r="30" spans="1:22" x14ac:dyDescent="0.35">
      <c r="C30" s="12"/>
      <c r="F30" s="36">
        <v>0.2</v>
      </c>
      <c r="G30" s="6" t="s">
        <v>15</v>
      </c>
      <c r="H30" s="5">
        <v>12000</v>
      </c>
    </row>
    <row r="31" spans="1:22" x14ac:dyDescent="0.35">
      <c r="D31" s="6"/>
      <c r="E31" s="49" t="s">
        <v>17</v>
      </c>
      <c r="F31" s="33"/>
      <c r="G31" s="14"/>
      <c r="H31" s="14"/>
      <c r="I31" s="42"/>
      <c r="J31" s="43" t="s">
        <v>19</v>
      </c>
      <c r="K31" s="42">
        <f>(F30*H30)+(F32*H32)</f>
        <v>10400</v>
      </c>
    </row>
    <row r="32" spans="1:22" x14ac:dyDescent="0.35">
      <c r="F32" s="37">
        <v>0.8</v>
      </c>
      <c r="G32" s="13" t="s">
        <v>14</v>
      </c>
      <c r="H32" s="3">
        <v>10000</v>
      </c>
    </row>
    <row r="35" spans="3:11" x14ac:dyDescent="0.35">
      <c r="F35" s="36">
        <v>0.4</v>
      </c>
      <c r="G35" s="6" t="s">
        <v>15</v>
      </c>
      <c r="H35" s="5">
        <v>40000</v>
      </c>
    </row>
    <row r="36" spans="3:11" x14ac:dyDescent="0.35">
      <c r="D36" s="13"/>
      <c r="E36" s="47" t="s">
        <v>20</v>
      </c>
      <c r="F36" s="33"/>
      <c r="G36" s="14"/>
      <c r="H36" s="14"/>
      <c r="I36" s="42"/>
      <c r="J36" s="43" t="s">
        <v>21</v>
      </c>
      <c r="K36" s="42">
        <f>(F35*H35)+(F37*H37)</f>
        <v>11200</v>
      </c>
    </row>
    <row r="37" spans="3:11" x14ac:dyDescent="0.35">
      <c r="C37" s="12"/>
      <c r="F37" s="37">
        <v>0.6</v>
      </c>
      <c r="G37" s="13" t="s">
        <v>14</v>
      </c>
      <c r="H37" s="3">
        <v>-8000</v>
      </c>
    </row>
    <row r="38" spans="3:11" x14ac:dyDescent="0.35">
      <c r="C38" s="12"/>
    </row>
    <row r="39" spans="3:11" x14ac:dyDescent="0.35">
      <c r="C39" s="12"/>
      <c r="F39" s="36">
        <v>0.4</v>
      </c>
      <c r="G39" s="6" t="s">
        <v>15</v>
      </c>
      <c r="H39" s="5">
        <v>20000</v>
      </c>
    </row>
    <row r="40" spans="3:11" x14ac:dyDescent="0.35">
      <c r="C40" s="32" t="s">
        <v>34</v>
      </c>
      <c r="D40" s="34" t="s">
        <v>24</v>
      </c>
      <c r="E40" s="48" t="s">
        <v>16</v>
      </c>
      <c r="F40" s="33"/>
      <c r="G40" s="14"/>
      <c r="H40" s="14"/>
      <c r="I40" s="40"/>
      <c r="J40" s="41" t="s">
        <v>18</v>
      </c>
      <c r="K40" s="40">
        <f>(F39*H39)+(F41*H41)</f>
        <v>10400</v>
      </c>
    </row>
    <row r="41" spans="3:11" x14ac:dyDescent="0.35">
      <c r="C41" s="12"/>
      <c r="F41" s="37">
        <v>0.6</v>
      </c>
      <c r="G41" s="13" t="s">
        <v>14</v>
      </c>
      <c r="H41" s="3">
        <v>4000</v>
      </c>
    </row>
    <row r="42" spans="3:11" x14ac:dyDescent="0.35">
      <c r="C42" s="12"/>
    </row>
    <row r="43" spans="3:11" x14ac:dyDescent="0.35">
      <c r="C43" s="12"/>
      <c r="F43" s="36">
        <v>0.4</v>
      </c>
      <c r="G43" s="6" t="s">
        <v>15</v>
      </c>
      <c r="H43" s="5">
        <v>12000</v>
      </c>
    </row>
    <row r="44" spans="3:11" x14ac:dyDescent="0.35">
      <c r="D44" s="6"/>
      <c r="E44" s="49" t="s">
        <v>17</v>
      </c>
      <c r="F44" s="33"/>
      <c r="G44" s="14"/>
      <c r="H44" s="14"/>
      <c r="I44" s="40"/>
      <c r="J44" s="41" t="s">
        <v>19</v>
      </c>
      <c r="K44" s="40">
        <f>(F43*H43)+(F45*H45)</f>
        <v>10800</v>
      </c>
    </row>
    <row r="45" spans="3:11" x14ac:dyDescent="0.35">
      <c r="F45" s="37">
        <v>0.6</v>
      </c>
      <c r="G45" s="13" t="s">
        <v>14</v>
      </c>
      <c r="H45" s="3">
        <v>10000</v>
      </c>
    </row>
  </sheetData>
  <mergeCells count="12">
    <mergeCell ref="M12:V12"/>
    <mergeCell ref="M13:N13"/>
    <mergeCell ref="O13:P13"/>
    <mergeCell ref="Q13:R13"/>
    <mergeCell ref="S13:T13"/>
    <mergeCell ref="U13:V13"/>
    <mergeCell ref="M25:V25"/>
    <mergeCell ref="M26:N26"/>
    <mergeCell ref="O26:P26"/>
    <mergeCell ref="Q26:R26"/>
    <mergeCell ref="S26:T26"/>
    <mergeCell ref="U26:V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CH12_P45</vt:lpstr>
      <vt:lpstr>CH12_P48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2021-04-15T06:38:33Z</dcterms:created>
  <dcterms:modified xsi:type="dcterms:W3CDTF">2021-08-06T07:00:57Z</dcterms:modified>
</cp:coreProperties>
</file>