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Default ContentType="application/vnd.openxmlformats-officedocument.vmlDrawing" Extension="vml"/>
  <Default ContentType="image/jpeg" Extension="jpeg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70" windowHeight="7950" tabRatio="455" firstSheet="1" activeTab="3"/>
  </bookViews>
  <sheets>
    <sheet name="商品清单" sheetId="1" state="hidden" r:id="rId1"/>
    <sheet name="Sheet2" sheetId="2" r:id="rId2"/>
    <sheet name="商品清单表" sheetId="3" state="hidden" r:id="rId3"/>
    <sheet name="链接" sheetId="4" r:id="rId4"/>
    <sheet name="Sheet1" sheetId="5" state="hidden" r:id="rId5"/>
  </sheets>
  <definedNames>
    <definedName name="_xlnm._FilterDatabase" localSheetId="2" hidden="1">商品清单表!$A$1:$J$57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</authors>
  <commentList>
    <comment ref="N46" authorId="0">
      <text>
        <r>
          <rPr>
            <sz val="9"/>
            <color indexed="81"/>
            <rFont val="宋体"/>
            <charset val="134"/>
          </rPr>
          <t xml:space="preserve">作者:
特供</t>
        </r>
      </text>
    </comment>
    <comment ref="N67" authorId="0">
      <text>
        <r>
          <rPr>
            <sz val="9"/>
            <color indexed="81"/>
            <rFont val="宋体"/>
            <charset val="134"/>
          </rPr>
          <t xml:space="preserve">作者:
特价</t>
        </r>
      </text>
    </comment>
    <comment ref="N85" authorId="0">
      <text>
        <r>
          <rPr>
            <sz val="9"/>
            <color indexed="81"/>
            <rFont val="宋体"/>
            <charset val="134"/>
          </rPr>
          <t xml:space="preserve">作者:
特供</t>
        </r>
      </text>
    </comment>
    <comment ref="N91" authorId="0">
      <text>
        <r>
          <rPr>
            <sz val="9"/>
            <color indexed="81"/>
            <rFont val="宋体"/>
            <charset val="134"/>
          </rPr>
          <t xml:space="preserve">作者:
友昌支持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M20" authorId="0">
      <text>
        <r>
          <rPr>
            <sz val="9"/>
            <color indexed="81"/>
            <rFont val="宋体"/>
            <charset val="134"/>
          </rPr>
          <t xml:space="preserve">作者:
友昌支持</t>
        </r>
      </text>
    </comment>
  </commentList>
</comments>
</file>

<file path=xl/sharedStrings.xml><?xml version="1.0" encoding="utf-8"?>
<sst xmlns="http://schemas.openxmlformats.org/spreadsheetml/2006/main" count="666">
  <si>
    <t>序号</t>
  </si>
  <si>
    <t>分类</t>
  </si>
  <si>
    <t>产品编码</t>
  </si>
  <si>
    <t>图片</t>
  </si>
  <si>
    <t>型号</t>
  </si>
  <si>
    <t>产品名称</t>
  </si>
  <si>
    <t>链接</t>
  </si>
  <si>
    <t>市场价</t>
  </si>
  <si>
    <t>零售价</t>
  </si>
  <si>
    <t>1号店价</t>
  </si>
  <si>
    <t>手淘价</t>
  </si>
  <si>
    <t>促销价</t>
  </si>
  <si>
    <t>折扣</t>
  </si>
  <si>
    <t>成本</t>
  </si>
  <si>
    <t>税点</t>
  </si>
  <si>
    <t>扣点</t>
  </si>
  <si>
    <t>邮费</t>
  </si>
  <si>
    <t>利润</t>
  </si>
  <si>
    <t>毛利率</t>
  </si>
  <si>
    <t>销售数量</t>
  </si>
  <si>
    <t>销售额</t>
  </si>
  <si>
    <t>商品文案</t>
  </si>
  <si>
    <t>喂哺</t>
  </si>
  <si>
    <t>0069904183</t>
  </si>
  <si>
    <t>B059</t>
  </si>
  <si>
    <t>Pigeon/贝亲 奶嘴 十字孔果汁奶嘴 十字乳胶奶嘴 B059</t>
  </si>
  <si>
    <t>http://item.yhd.com/item/8084136?tp=101105030.0.0.0.0.Ktbykih-10-9HDQ4</t>
  </si>
  <si>
    <t>0069459309</t>
  </si>
  <si>
    <t>BA05/BA06/BA07/BA08</t>
  </si>
  <si>
    <t>Pigeon/贝亲 贝亲Pigeon标准口径橡胶乳胶奶嘴S M L Y 母乳实感2只 BA05-BA08</t>
  </si>
  <si>
    <t>http://item.yhd.com/item/8038114?tp=101105030.0.0.0.0.Ktc3JM0-10-9HDQ4</t>
  </si>
  <si>
    <t>0176123652</t>
  </si>
  <si>
    <t>BA58*2+BA59*2+BA60*4</t>
  </si>
  <si>
    <t>Pigeon/贝亲 宝宝一岁奶嘴套装 婴儿奶嘴 自然实感 宽口径仿母乳 S号2个M号2个L号4个</t>
  </si>
  <si>
    <t>http://item.yhd.com/item/20731454?tp=101105030.0.0.0.0.KtZ3jgo-10-9HDQ4</t>
  </si>
  <si>
    <t>0042593384</t>
  </si>
  <si>
    <t>BA28/BA29/BA30/BA31</t>
  </si>
  <si>
    <t>Pigeon/贝亲 婴儿标准口径玻璃/塑料奶瓶 适用硅胶奶嘴 2个透明盒装 BA28-BA31</t>
  </si>
  <si>
    <t>http://item.yhd.com/item/5712710?tp=101105030.0.0.0.0.KtciYoj-10-9HDQ4</t>
  </si>
  <si>
    <t>0075305485</t>
  </si>
  <si>
    <t>N906/N909/N910/N912/N915/M916</t>
  </si>
  <si>
    <t xml:space="preserve">Pigeon/贝亲 奶嘴 安抚奶嘴 贝亲奶嘴 贝亲安抚奶嘴 安慰奶嘴硅胶奶嘴 1-3段 </t>
  </si>
  <si>
    <t>http://item.yhd.com/item/8664526?tp=101105030.0.0.0.0.KtblYpo-10-9HDQ4</t>
  </si>
  <si>
    <t>0281510609</t>
  </si>
  <si>
    <t>N919/N920/N921/N922/N923/N924/N925/N926/N927/N928/N929/N930/N931/N932/N933/N934/N935</t>
  </si>
  <si>
    <t>Pigeon/贝亲 奶嘴 安抚奶嘴 贝亲奶嘴 贝亲安抚奶嘴 安慰奶嘴硅胶奶嘴 S M L</t>
  </si>
  <si>
    <t>http://item.yhd.com/item/33104648?tp=101105030.0.0.0.0.KtYoj`R-10-9HDQ4</t>
  </si>
  <si>
    <t>0042005436</t>
  </si>
  <si>
    <t>AA74</t>
  </si>
  <si>
    <t>Pigeon/贝亲 奶瓶 贝亲奶瓶 婴儿宽口径抗菌ppsu 塑料奶瓶配奶嘴AA74-77</t>
  </si>
  <si>
    <t>http://item.yhd.com/item/4301024?tp=101105030.0.0.0.0.Ktcl9B5-10-9HDQ4</t>
  </si>
  <si>
    <r>
      <rPr>
        <sz val="11"/>
        <color indexed="8"/>
        <rFont val="宋体"/>
        <charset val="134"/>
      </rPr>
      <t xml:space="preserve">超轻防摔
</t>
    </r>
    <r>
      <rPr>
        <b/>
        <sz val="11"/>
        <color indexed="10"/>
        <rFont val="宋体"/>
        <charset val="134"/>
      </rPr>
      <t>性价比高的奶瓶</t>
    </r>
  </si>
  <si>
    <t>0042005425</t>
  </si>
  <si>
    <t>AA75</t>
  </si>
  <si>
    <t>0252965507</t>
  </si>
  <si>
    <t>AA76</t>
  </si>
  <si>
    <t>0252965494</t>
  </si>
  <si>
    <t>AA77</t>
  </si>
  <si>
    <t>0240957226</t>
  </si>
  <si>
    <t>AA70</t>
  </si>
  <si>
    <t>Pigeon/贝亲 宽口径玻璃奶瓶160ml/240ml 新生儿宝宝奶瓶防胀气婴儿奶瓶</t>
  </si>
  <si>
    <t>http://item.yhd.com/item/4282169?tp=101105030.0.0.0.0.Ktcl9B5-10-9HDQ4</t>
  </si>
  <si>
    <r>
      <rPr>
        <sz val="11"/>
        <color indexed="8"/>
        <rFont val="宋体"/>
        <charset val="134"/>
      </rPr>
      <t xml:space="preserve">日本原装瓶身
</t>
    </r>
    <r>
      <rPr>
        <b/>
        <sz val="11"/>
        <color indexed="10"/>
        <rFont val="宋体"/>
        <charset val="134"/>
      </rPr>
      <t>新生宝宝的第一个奶瓶</t>
    </r>
  </si>
  <si>
    <t>0240957215</t>
  </si>
  <si>
    <t>AA71</t>
  </si>
  <si>
    <t>价格太低，留着闪购报活动</t>
  </si>
  <si>
    <t>0042005232</t>
  </si>
  <si>
    <t>AA72</t>
  </si>
  <si>
    <t>0088628846</t>
  </si>
  <si>
    <t>AA73</t>
  </si>
  <si>
    <t>0265436780</t>
  </si>
  <si>
    <t>AA70+AA71</t>
  </si>
  <si>
    <t>Pigeon/贝亲 宽口径玻璃奶瓶 新生儿宝宝奶瓶防胀气婴儿奶瓶2个装 绿色240ml 黄色240ml</t>
  </si>
  <si>
    <t>http://item.yhd.com/item/31178469?tp=101105030.0.0.0.0.KtYslnr-10-9HDQ4</t>
  </si>
  <si>
    <t>0142015632</t>
  </si>
  <si>
    <t>AA74/AA75+AA76/AA77</t>
  </si>
  <si>
    <t>Pigeon/贝亲 奶瓶 婴儿新生儿宝宝喂养组合套装2件套240ml+160ml宽口径PPSU 塑料奶瓶组合</t>
  </si>
  <si>
    <t>http://item.yhd.com/item/16097582?tp=101105030.0.0.0.0.KtbO7MS-10-9HDQ4</t>
  </si>
  <si>
    <t>0141751293</t>
  </si>
  <si>
    <t>AA70/AA71+AA72/AA73</t>
  </si>
  <si>
    <t>Pigeon/贝亲 婴儿宽口径玻璃奶瓶2件套160ml+240ml 新生儿奶瓶 自然实感奶嘴SS+M</t>
  </si>
  <si>
    <t>http://item.yhd.com/item/16063911?tp=101105030.0.0.0.0.KtbO7MS-10-9HDQ4</t>
  </si>
  <si>
    <t>0389110467</t>
  </si>
  <si>
    <t>AA70+AA73+BA78+BA80
(CQ7880)</t>
  </si>
  <si>
    <t>Pigeon/贝亲 婴儿宽口径玻璃奶瓶160ml+240ml 炫彩奶瓶 母乳实感奶嘴</t>
  </si>
  <si>
    <t>http://item.yhd.com/item/45546153?tp=101105030.0.0.0.0.KtYZw88-10-9HDQ4</t>
  </si>
  <si>
    <t>与天猫价格不统一</t>
  </si>
  <si>
    <t>0074014032</t>
  </si>
  <si>
    <t>AA70/AA71+AA72/AA73+BA57/BA58/BA59/BA60</t>
  </si>
  <si>
    <t>Pigeon/贝亲 奶瓶 新生儿玻璃奶瓶160ML+240ML+奶嘴SS/S/M/L套装</t>
  </si>
  <si>
    <t>http://item.yhd.com/item/8526587?tp=101105030.0.0.0.0.Ktbrnr8-10-9HDQ4</t>
  </si>
  <si>
    <t>0075305601</t>
  </si>
  <si>
    <t>AA70/AA71+AA72/AA73+BA57/BA58/BA59/BA60+EA03</t>
  </si>
  <si>
    <t>Pigeon/贝亲 奶瓶 玻璃奶瓶240ML+160ML+奶嘴+奶瓶刷清洗套装 CQ002</t>
  </si>
  <si>
    <t>http://item.yhd.com/item/8664538?tp=101105030.0.0.0.0.KtblYpo-10-9HDQ4</t>
  </si>
  <si>
    <t>0182286528</t>
  </si>
  <si>
    <t>AA74/AA75+AA76/AA77+BA57/BA60/BA58/BA59+MA26+EA03</t>
  </si>
  <si>
    <t>Pigeon/贝亲 奶瓶 新生儿PPSU 塑料奶瓶160ML 240ML 奶嘴 奶瓶刷 清洗液套装</t>
  </si>
  <si>
    <t>http://item.yhd.com/item/21557542?tp=101105030.0.0.0.0.KtZ3jgo-10-9HDQ4</t>
  </si>
  <si>
    <t>0068711284</t>
  </si>
  <si>
    <t>AA70/71+AA72/73+BA57/58/59/60+MA26+EA03</t>
  </si>
  <si>
    <t>Pigeon/贝亲 婴儿宽口径玻璃奶瓶5件套CQ001新生儿宽玻璃奶瓶 奶嘴 奶瓶刷 奶瓶清洁剂</t>
  </si>
  <si>
    <t>http://item.yhd.com/item/7957712?tp=101105030.0.0.0.0.Ktc3JM0-10-9HDQ4</t>
  </si>
  <si>
    <r>
      <rPr>
        <b/>
        <sz val="11"/>
        <color indexed="10"/>
        <rFont val="宋体"/>
        <charset val="134"/>
      </rPr>
      <t>贝亲玻璃奶瓶5件套</t>
    </r>
    <r>
      <rPr>
        <sz val="11"/>
        <color indexed="8"/>
        <rFont val="宋体"/>
        <charset val="134"/>
      </rPr>
      <t xml:space="preserve">
科学喂养一套搞定
</t>
    </r>
  </si>
  <si>
    <t>0091433497</t>
  </si>
  <si>
    <t>OA07</t>
  </si>
  <si>
    <t>Pigeon/贝亲 玻璃奶瓶 奶粉盒 奶嘴 奶瓶刷 保温袋 婴儿礼盒 新生儿礼盒 礼盒套装 OA07</t>
  </si>
  <si>
    <t>http://item.yhd.com/item/10346463?tp=101105030.0.0.0.0.KtbhEaf-10-9HDQ4</t>
  </si>
  <si>
    <t>0041648140</t>
  </si>
  <si>
    <t>OA08</t>
  </si>
  <si>
    <t>Pigeon/贝亲 标准口径玻璃奶瓶 奶嘴 奶粉盒 奶瓶刷 保温袋 婴儿礼盒 新生儿礼盒OA08</t>
  </si>
  <si>
    <t>http://item.yhd.com/item/4283109?tp=101105030.0.0.0.0.KtcvNiL-10-9HDQ4</t>
  </si>
  <si>
    <t>0254987218</t>
  </si>
  <si>
    <t>AA65+AA66+AA67</t>
  </si>
  <si>
    <t>Pigeon/贝亲 奶瓶 婴儿玻璃奶瓶 新生儿标准口径奶瓶120ml 200ml 240ml 3件套 正品</t>
  </si>
  <si>
    <t>http://item.yhd.com/item/29933171?tp=101105030.0.0.0.0.KtYslnr-10-9HDQ4</t>
  </si>
  <si>
    <t>0094798626</t>
  </si>
  <si>
    <t>AA85</t>
  </si>
  <si>
    <t>Pigeon/贝亲 奶瓶 婴儿新生儿玻璃奶瓶标准口径初生儿奶瓶配奶嘴AA85-AA87</t>
  </si>
  <si>
    <t>http://item.yhd.com/item/10709375?tp=101105030.0.0.0.0.Ktbb2NA-10-9HDQ4</t>
  </si>
  <si>
    <t>0094798637</t>
  </si>
  <si>
    <t>AA86</t>
  </si>
  <si>
    <t>0094798648</t>
  </si>
  <si>
    <t>AA87</t>
  </si>
  <si>
    <t>0041648275</t>
  </si>
  <si>
    <t>Pigeon/贝亲 奶瓶新生儿婴儿标准口径玻璃奶瓶奶嘴 200ML AA86</t>
  </si>
  <si>
    <t>http://item.yhd.com/item/4283122?tp=101105030.0.0.0.0.Ktcs8Tm-10-9HDQ4</t>
  </si>
  <si>
    <t>0074014305</t>
  </si>
  <si>
    <t>AA85+AA86+AA87</t>
  </si>
  <si>
    <t>Pigeon/贝亲 奶瓶 贝亲奶瓶 新生儿标准口径玻璃奶瓶套装 防胀气配奶嘴 AA85+AA86+AA87</t>
  </si>
  <si>
    <t>http://item.yhd.com/item/8526616?tp=101105030.0.0.0.0.KtblYpo-10-9HDQ4</t>
  </si>
  <si>
    <t>0165564374</t>
  </si>
  <si>
    <t>AA85+AA86+EA03+BA28/BA29/BA30/BA31</t>
  </si>
  <si>
    <t xml:space="preserve">Pigeon/贝亲 奶瓶 贝亲奶瓶 标准口径奶瓶奶嘴奶瓶刷4件套装 AA85 AA86 EA03 </t>
  </si>
  <si>
    <t>http://item.yhd.com/item/19169969?tp=101105030.0.0.0.0.KtbO7MS-10-9HDQ4</t>
  </si>
  <si>
    <t>0041645652</t>
  </si>
  <si>
    <t>DA71</t>
  </si>
  <si>
    <t>Pigeon/贝亲 标准口径玻璃果汁瓶 无吸附易清洗50ML DA71</t>
  </si>
  <si>
    <t>http://item.yhd.com/item/4282848?tp=101105030.0.0.0.0.KtcvNiL-10-9HDQ4</t>
  </si>
  <si>
    <t>0118060256</t>
  </si>
  <si>
    <t>DA72/DA73/DA74/DA75</t>
  </si>
  <si>
    <t>Pigeon/贝亲 吸管式儿童水杯180ml 奶嘴式鸭嘴式宝宝吸管杯 学饮杯婴儿水杯 DA72</t>
  </si>
  <si>
    <t>http://item.yhd.com/item/13206686</t>
  </si>
  <si>
    <r>
      <rPr>
        <b/>
        <sz val="11"/>
        <color indexed="10"/>
        <rFont val="宋体"/>
        <charset val="134"/>
      </rPr>
      <t xml:space="preserve">宝宝学饮杯
</t>
    </r>
    <r>
      <rPr>
        <sz val="11"/>
        <rFont val="宋体"/>
        <charset val="134"/>
      </rPr>
      <t>防漏带手柄</t>
    </r>
  </si>
  <si>
    <t>0069920576</t>
  </si>
  <si>
    <t>DA32/DA33/DA34</t>
  </si>
  <si>
    <t>Pigeon/贝亲 吸管杯 儿童水杯 学饮杯 宝宝水杯 吸水杯 学饮水杯 DA32/33/34</t>
  </si>
  <si>
    <t>http://item.yhd.com/item/8085855?tp=101105030.0.0.0.0.KtbvgZB-10-9HDQ4</t>
  </si>
  <si>
    <t>0043040740</t>
  </si>
  <si>
    <t>DA48/DA49/DA50</t>
  </si>
  <si>
    <t>Pigeon/贝亲 吸管杯 儿童水杯300ml 学饮杯 婴儿水杯 吸水杯 水杯 训练杯单柄 DA48-50</t>
  </si>
  <si>
    <t>http://item.yhd.com/item/5395474?tp=101105030.0.0.0.0.KtcbQ6s-10-9HDQ4</t>
  </si>
  <si>
    <t>0043040886</t>
  </si>
  <si>
    <t>DA45/DA46/DA47</t>
  </si>
  <si>
    <t xml:space="preserve">Pigeon/贝亲 吸管杯 儿童水杯 学饮杯 宝宝水杯 吸水杯 训练杯 150ml </t>
  </si>
  <si>
    <t>http://item.yhd.com/item/5680003?tp=101105030.0.0.0.0.KtcbQ6s-10-9HDQ4</t>
  </si>
  <si>
    <t>0172914599</t>
  </si>
  <si>
    <t>DA63+DA22</t>
  </si>
  <si>
    <t>Pigeon/贝亲 离乳 断乳 米糊奶瓶 PP材质 带勺不含双酚A240ml DA63 DA22</t>
  </si>
  <si>
    <t>http://item.yhd.com/item/20158336?tp=101105030.0.0.0.0.KtbMvTC-10-9HDQ4</t>
  </si>
  <si>
    <t>无图</t>
  </si>
  <si>
    <t>0069919795</t>
  </si>
  <si>
    <t>DA62</t>
  </si>
  <si>
    <t>Pigeon/贝亲 离乳/断乳/米糊奶瓶 PP材质 带勺不含双酚A120ml DA21/DA62</t>
  </si>
  <si>
    <t>http://item.yhd.com/item/8085776?tp=101105030.0.0.0.0.KtbvgZB-10-9HDQ4</t>
  </si>
  <si>
    <t>0041639514</t>
  </si>
  <si>
    <t>DA64</t>
  </si>
  <si>
    <t>Pigeon/贝亲 儿童餐具 婴儿餐具 叉勺三件组婴儿餐具 餐具套装 DA64不含双酚A</t>
  </si>
  <si>
    <t>http://item.yhd.com/item/4282322?tp=101105030.0.0.0.0.Ktcnw79-10-9HDQ4</t>
  </si>
  <si>
    <t>0306462828</t>
  </si>
  <si>
    <t>04581/04582/04588</t>
  </si>
  <si>
    <t>Pigeon/贝亲 婴幼儿训练筷（左手,右手筷子） 黄04582/绿04581/粉04588</t>
  </si>
  <si>
    <t>http://item.yhd.com/item/35957618?tp=101105030.0.0.0.0.KtYwJRM-10-9HDQ4</t>
  </si>
  <si>
    <t>未设置促销价</t>
  </si>
  <si>
    <t>0042594354</t>
  </si>
  <si>
    <t>DA39</t>
  </si>
  <si>
    <t>Pigeon/贝亲 婴儿勺子 软勺 宝宝餐具套装 汤匙 汤勺 新生儿勺子 硅胶软勺 DA39</t>
  </si>
  <si>
    <t>http://item.yhd.com/item/4368374?tp=101105030.0.0.0.0.KtcesG4-10-9HDQ4</t>
  </si>
  <si>
    <r>
      <rPr>
        <b/>
        <sz val="11"/>
        <color indexed="10"/>
        <rFont val="宋体"/>
        <charset val="134"/>
      </rPr>
      <t>宝宝辅食必备</t>
    </r>
    <r>
      <rPr>
        <sz val="11"/>
        <color indexed="8"/>
        <rFont val="宋体"/>
        <charset val="134"/>
      </rPr>
      <t xml:space="preserve">
超柔软汤勺</t>
    </r>
  </si>
  <si>
    <t>0430023919</t>
  </si>
  <si>
    <t>DA36</t>
  </si>
  <si>
    <t>Pigeon/贝亲 外出携带儿童餐具套装 婴儿餐具包刀叉DA36</t>
  </si>
  <si>
    <t>http://item.yhd.com/item/50180233?tp=101105030.0.0.0.0.KtY1Kaw-10-9HDQ4</t>
  </si>
  <si>
    <r>
      <rPr>
        <b/>
        <sz val="11"/>
        <color indexed="10"/>
        <rFont val="宋体"/>
        <charset val="134"/>
      </rPr>
      <t>贝亲餐具套装</t>
    </r>
    <r>
      <rPr>
        <sz val="11"/>
        <color indexed="8"/>
        <rFont val="宋体"/>
        <charset val="134"/>
      </rPr>
      <t xml:space="preserve">
孩子不挑食
</t>
    </r>
  </si>
  <si>
    <t>0091433419</t>
  </si>
  <si>
    <t>DA69</t>
  </si>
  <si>
    <t>Pigeon/贝亲 婴儿餐具 宝宝餐具 儿童餐具 外出方便携带 适用于微波炉 耐热耐冷DA69</t>
  </si>
  <si>
    <t>http://item.yhd.com/item/10346455?tp=101105030.0.0.0.0.KtbhEaf-10-9HDQ4</t>
  </si>
  <si>
    <t>0086385571</t>
  </si>
  <si>
    <t>DA07+DA69</t>
  </si>
  <si>
    <t>Pigeon/贝亲 婴儿哺食套装 辅食研磨器 婴儿餐具 便携外出餐具 宝宝成长必备CQ019</t>
  </si>
  <si>
    <t>http://item.yhd.com/item/9814084?tp=101105030.0.0.0.0.KtbhEaf-10-9HDQ4</t>
  </si>
  <si>
    <t>0069920612</t>
  </si>
  <si>
    <t>PL152</t>
  </si>
  <si>
    <t>Pigeon/贝亲 婴儿餐具 儿童餐具 新品儿童餐具套装婴幼儿餐具礼盒水杯碗叉勺 PL152</t>
  </si>
  <si>
    <t>http://item.yhd.com/item/8085858?tp=101105030.0.0.0.0.KtbvgZB-10-9HDQ4</t>
  </si>
  <si>
    <t>0069919897</t>
  </si>
  <si>
    <t>DA66</t>
  </si>
  <si>
    <t>igeon/贝亲 儿童餐具婴儿餐具辅食餐具 双耳碗DA66</t>
  </si>
  <si>
    <t>http://item.yhd.com/item/8085786?tp=101105030.0.0.0.0.KtbvgZB-10-9HDQ4</t>
  </si>
  <si>
    <t>0069919900</t>
  </si>
  <si>
    <t>DA65</t>
  </si>
  <si>
    <t>Pigeon/贝亲 儿童餐具圆碗婴儿碗辅食餐具DA65</t>
  </si>
  <si>
    <t>http://item.yhd.com/item/8085787?tp=101105030.0.0.0.0.KtbvgZB-10-9HDQ4</t>
  </si>
  <si>
    <t>0073532339</t>
  </si>
  <si>
    <t>DA40</t>
  </si>
  <si>
    <t>Pigeon/贝亲 婴儿餐具 儿童餐 具婴儿餐具套装双碗软头汤匙哺喂防摔DA40</t>
  </si>
  <si>
    <t>http://item.yhd.com/item/8467801?tp=101105030.0.0.0.0.KtbvgZB-10-9HDQ4</t>
  </si>
  <si>
    <t>0069818800</t>
  </si>
  <si>
    <t>DA07</t>
  </si>
  <si>
    <t>Pigeon/贝亲 食物研磨器 婴儿儿童餐具 手动研磨宝宝水果泥辅食DA07</t>
  </si>
  <si>
    <t>http://item.yhd.com/item/8075028?tp=101105030.0.0.0.0.Ktc3JM0-10-9HDQ4</t>
  </si>
  <si>
    <t>0042592223</t>
  </si>
  <si>
    <t>DA38</t>
  </si>
  <si>
    <t>Pigeon/贝亲 婴儿餐具 儿童餐具 外出携带餐具套装儿童餐具 婴儿餐具套装 DA38</t>
  </si>
  <si>
    <t>http://item.yhd.com/item/4368183?tp=101105030.0.0.0.0.KtcesG4-10-9HDQ4</t>
  </si>
  <si>
    <t>0042462726</t>
  </si>
  <si>
    <t>DA68</t>
  </si>
  <si>
    <t>Pigeon/贝亲 辅食餐具双耳餐具餐盘/碗DA68不含双酚A</t>
  </si>
  <si>
    <t>http://item.yhd.com/item/4356417?tp=101105030.0.0.0.0.KtciYoj-10-9HDQ4</t>
  </si>
  <si>
    <t>0042462748</t>
  </si>
  <si>
    <t>DA67</t>
  </si>
  <si>
    <t>Pigeon/贝亲 训练单柄杯 不含双酚A DA67</t>
  </si>
  <si>
    <t>http://item.yhd.com/item/4356419?tp=101105030.0.0.0.0.KtciYoj-10-9HDQ4</t>
  </si>
  <si>
    <t>0175164735</t>
  </si>
  <si>
    <t>Pigeon/贝亲 辅食研磨器 婴儿辅食研磨器 婴儿 宝宝食物研磨器 03040 不含双酚A</t>
  </si>
  <si>
    <t>http://item.yhd.com/item/20464790?tp=101105030.0.0.0.0.KtZ3jgo-10-9HDQ4</t>
  </si>
  <si>
    <t>0390209526</t>
  </si>
  <si>
    <t>NA16</t>
  </si>
  <si>
    <t>Pigeon/贝亲 牙胶婴儿入水磨牙器玩具口腔训练器4+月以上不含bpa</t>
  </si>
  <si>
    <t>http://item.yhd.com/item/45668288?tp=101105030.0.0.0.0.KtYZw88-10-9HDQ4</t>
  </si>
  <si>
    <t>0277561236</t>
  </si>
  <si>
    <t>DA83/DA84</t>
  </si>
  <si>
    <t>Pigeon/贝亲 婴幼儿硅胶围兜 宝宝围嘴 防水围兜 饭兜 婴儿围嘴 口水巾</t>
  </si>
  <si>
    <t>http://item.yhd.com/item/32624225?tp=101105030.0.0.0.0.KtYoj`R-10-9HDQ4</t>
  </si>
  <si>
    <t>0238271164</t>
  </si>
  <si>
    <t>CA08/CA09/CA10</t>
  </si>
  <si>
    <t>Pigeon/贝亲 婴儿奶粉盒 奶粉储存盒 便携式两用 奶粉盒</t>
  </si>
  <si>
    <t>http://item.yhd.com/item/27988716?tp=101105030.0.0.0.0.KtYslnr-10-9HDQ4</t>
  </si>
  <si>
    <t>0043041312</t>
  </si>
  <si>
    <t>CA07</t>
  </si>
  <si>
    <t>Pigeon/贝亲 婴儿奶粉盒 奶粉盒 便捷奶粉盒 奶粉储存罐 多用途 CA07</t>
  </si>
  <si>
    <t>http://item.yhd.com/item/4409020?tp=101105030.0.0.0.0.KtciYoj-10-9HDQ4</t>
  </si>
  <si>
    <r>
      <rPr>
        <b/>
        <sz val="11"/>
        <color indexed="10"/>
        <rFont val="宋体"/>
        <charset val="134"/>
      </rPr>
      <t>贝亲三层奶粉盒</t>
    </r>
    <r>
      <rPr>
        <sz val="11"/>
        <color indexed="8"/>
        <rFont val="宋体"/>
        <charset val="134"/>
      </rPr>
      <t xml:space="preserve">
独立分装</t>
    </r>
  </si>
  <si>
    <t>0238228416</t>
  </si>
  <si>
    <t>GA24</t>
  </si>
  <si>
    <t>Pigeon/贝亲 多功能保温袋 奶瓶保温袋 保温袋 保温奶瓶袋 GA24 小巧妈咪包</t>
  </si>
  <si>
    <t>http://item.yhd.com/item/27983997?tp=101105030.0.0.0.0.KtYslnr-10-9HDQ4</t>
  </si>
  <si>
    <t>0069455103</t>
  </si>
  <si>
    <t>BA63/BA64</t>
  </si>
  <si>
    <t>Pigeon/贝亲 奶瓶保护底座 奶瓶硅胶底座/奶瓶保护套防摔 BA63/64BA64</t>
  </si>
  <si>
    <t>http://item.yhd.com/item/8037680?tp=101105030.0.0.0.0.Ktc3JM0-10-9HDQ4</t>
  </si>
  <si>
    <t>0073528184</t>
  </si>
  <si>
    <t>EA08</t>
  </si>
  <si>
    <t>Pigeon/贝亲 奶瓶刷 多功能奶瓶奶嘴刷套 玻璃奶瓶刷 PPSU奶瓶刷 奶嘴刷EA08</t>
  </si>
  <si>
    <t>http://item.yhd.com/item/8467382?tp=101105030.0.0.0.0.Ktbykih-10-9HDQ4</t>
  </si>
  <si>
    <t>0042597740</t>
  </si>
  <si>
    <t>EA04</t>
  </si>
  <si>
    <t>Pigeon/贝亲 奶瓶消毒钳/消毒夹 防滑 奶瓶夹 EA04</t>
  </si>
  <si>
    <t>http://item.yhd.com/item/4368677?tp=101105030.0.0.0.0.Ktc`I50-10-9HDQ4</t>
  </si>
  <si>
    <t>0041637949</t>
  </si>
  <si>
    <t>EA03</t>
  </si>
  <si>
    <t>Pigeon/贝亲 奶瓶刷 婴儿奶瓶刷 宝宝奶嘴刷 旋转尼龙玻璃奶瓶刷 EA03</t>
  </si>
  <si>
    <t>http://item.yhd.com/item/4282179?tp=101105030.0.0.0.0.Ktcs8Tm-10-9HDQ4</t>
  </si>
  <si>
    <r>
      <rPr>
        <b/>
        <sz val="11"/>
        <color indexed="10"/>
        <rFont val="宋体"/>
        <charset val="134"/>
      </rPr>
      <t>贝亲热销奶瓶刷</t>
    </r>
    <r>
      <rPr>
        <sz val="11"/>
        <color indexed="8"/>
        <rFont val="宋体"/>
        <charset val="134"/>
      </rPr>
      <t xml:space="preserve">
玻璃奶瓶好搭档</t>
    </r>
  </si>
  <si>
    <t>洗护</t>
  </si>
  <si>
    <t>0042462657</t>
  </si>
  <si>
    <t>IA104</t>
  </si>
  <si>
    <t>Pigeon/贝亲 儿童润肤 婴儿护肤 润肤乳 婴儿润肤露(滋润型) 儿童面霜 宝宝霜35g IA104</t>
  </si>
  <si>
    <t>http://item.yhd.com/item/4356409?tp=101105030.0.0.0.0.Ktcl9B5-10-9HDQ4</t>
  </si>
  <si>
    <t>0041638282</t>
  </si>
  <si>
    <t>IA135</t>
  </si>
  <si>
    <t>Pigeon/贝亲 婴儿草本清凉凝露 驱蚊防痱 祛痱止痒 缓解蚊虫叮咬 夏季必备IA38/IA135</t>
  </si>
  <si>
    <t>http://item.yhd.com/item/4282210?tp=101105030.0.0.0.0.Ktcs8Tm-10-9HDQ4</t>
  </si>
  <si>
    <t>0042587542</t>
  </si>
  <si>
    <t>IA37/IA134</t>
  </si>
  <si>
    <t>Pigeon/贝亲 贝亲婴儿清凉液1瓶装 宝宝止痒去痱清凉 宝宝必备100ml IA37/IA134</t>
  </si>
  <si>
    <t>http://item.yhd.com/item/4367765?tp=101105030.0.0.0.0.KtcesG4-10-9HDQ4</t>
  </si>
  <si>
    <t>0429264960</t>
  </si>
  <si>
    <t>IA135*2</t>
  </si>
  <si>
    <t>Pigeon/贝亲 驱蚊防痱婴儿草本清凉凝露50g*2 祛痱止痒 缓解蚊虫叮咬 夏季必备IA135</t>
  </si>
  <si>
    <t>http://item.yhd.com/item/50094303?tp=101105030.0.0.0.0.KtYUIRD-10-9HDQ4</t>
  </si>
  <si>
    <t>0097438669</t>
  </si>
  <si>
    <t>IA134*2</t>
  </si>
  <si>
    <t>Pigeon/贝亲 贝亲婴儿清凉液2瓶装 宝宝止痒去痱清凉 宝宝必备100ml 2件装</t>
  </si>
  <si>
    <t>http://item.yhd.com/item/10989651?tp=101105030.0.0.0.0.KtbdkRZ-10-9HDQ4</t>
  </si>
  <si>
    <t>详情图要改</t>
  </si>
  <si>
    <t>0041648297</t>
  </si>
  <si>
    <t>IA99</t>
  </si>
  <si>
    <t>Pigeon/贝亲 儿童面霜 宝宝护肤 儿童润肤露 宝宝护肤 婴儿润肤霜00ML IA99 清爽型</t>
  </si>
  <si>
    <t>http://item.yhd.com/item/4283124?tp=101105030.0.0.0.0.Ktcs8Tm-10-9HDQ4</t>
  </si>
  <si>
    <t>0042594865</t>
  </si>
  <si>
    <t>IA100</t>
  </si>
  <si>
    <t>Pigeon/贝亲 儿童面霜 婴儿润肤露200ML 宝宝霜 儿童霜 婴儿润肤 婴儿护肤 IA100</t>
  </si>
  <si>
    <t>http://item.yhd.com/item/4368418?tp=101105030.0.0.0.0.Ktcl9B5-10-9HDQ4</t>
  </si>
  <si>
    <t>0042462635</t>
  </si>
  <si>
    <t>IA102</t>
  </si>
  <si>
    <t>Pigeon/贝亲 婴儿护肤润肤霜/润肤露儿童面霜 宝宝霜 婴儿护肤200mL滋润型IA102</t>
  </si>
  <si>
    <t>http://item.yhd.com/item/4356407?tp=101105030.0.0.0.0.Ktcl9B5-10-9HDQ4</t>
  </si>
  <si>
    <t>0042462679</t>
  </si>
  <si>
    <t>IA105</t>
  </si>
  <si>
    <t>Pigeon/贝亲 儿童 婴儿油 润肤油 婴儿护肤 儿童护肤 婴儿按摩油 儿童按摩油 100ml IA105</t>
  </si>
  <si>
    <t>http://item.yhd.com/item/4356411?tp=101105030.0.0.0.0.KtciYoj-10-9HDQ4</t>
  </si>
  <si>
    <t>0041644773</t>
  </si>
  <si>
    <t>IA108</t>
  </si>
  <si>
    <t>Pigeon/贝亲 婴儿洗发精 宝宝洗发水 温和洗护 IA108 200ml</t>
  </si>
  <si>
    <t>http://item.yhd.com/item/4282769?tp=101105030.0.0.0.0.Ktcpul7-10-9HDQ4</t>
  </si>
  <si>
    <t>0041648162</t>
  </si>
  <si>
    <t>IA109</t>
  </si>
  <si>
    <t>Pigeon/贝亲 婴儿洗发精 儿童洗发水 宝宝洗发露 IA109 500ml</t>
  </si>
  <si>
    <t>http://item.yhd.com/item/4283111?tp=101105030.0.0.0.0.Ktcpul7-10-9HDQ4</t>
  </si>
  <si>
    <t>0041648082</t>
  </si>
  <si>
    <t>IA110</t>
  </si>
  <si>
    <t>Pigeon/贝亲 婴儿沐浴露 儿童沐浴露 温和洗护 100ML IA110</t>
  </si>
  <si>
    <t>http://item.yhd.com/item/4283104?tp=101105030.0.0.0.0.Ktcpul7-10-9HDQ4</t>
  </si>
  <si>
    <t>0041648071</t>
  </si>
  <si>
    <t>IA111</t>
  </si>
  <si>
    <t>Pigeon/贝亲 婴儿沐浴露 儿童沐浴露 宝宝洗澡沐浴液 喇叭口设计温和洗护 200ml IA111</t>
  </si>
  <si>
    <t>http://item.yhd.com/item/4283103?tp=101105030.0.0.0.0.Ktcnw79-10-9HDQ4</t>
  </si>
  <si>
    <t>0041648311</t>
  </si>
  <si>
    <t>IA112</t>
  </si>
  <si>
    <t>Pigeon/贝亲 婴儿沐浴露 婴儿泡沫沐浴露 宝宝沐浴露 儿童沐浴露500ML 宝宝洗护 IA112</t>
  </si>
  <si>
    <t>http://item.yhd.com/item/4283126?tp=101105030.0.0.0.0.Ktcnw79-10-9HDQ4</t>
  </si>
  <si>
    <t>0106647465</t>
  </si>
  <si>
    <t>IA117</t>
  </si>
  <si>
    <t>Pigeon/贝亲 宝宝洗护 婴儿洗发水 500ml 精手压自动打泡型 IA117</t>
  </si>
  <si>
    <t>http://item.yhd.com/item/12027985?tp=101105030.0.0.0.0.KtbdkRZ-10-9HDQ4</t>
  </si>
  <si>
    <r>
      <rPr>
        <b/>
        <sz val="11"/>
        <color indexed="10"/>
        <rFont val="宋体"/>
        <charset val="134"/>
      </rPr>
      <t>贝亲婴儿洗发水</t>
    </r>
    <r>
      <rPr>
        <sz val="11"/>
        <color indexed="8"/>
        <rFont val="宋体"/>
        <charset val="134"/>
      </rPr>
      <t xml:space="preserve">
温和洗护
</t>
    </r>
  </si>
  <si>
    <t>0042591935</t>
  </si>
  <si>
    <t>IA120</t>
  </si>
  <si>
    <t>Pigeon/贝亲 婴儿液体香皂100ml IA120沐浴乳/沐浴露</t>
  </si>
  <si>
    <t>http://item.yhd.com/item/4368157?tp=101105030.0.0.0.0.KtciYoj-10-9HDQ4</t>
  </si>
  <si>
    <t>0112152337</t>
  </si>
  <si>
    <t>IA109+IA112</t>
  </si>
  <si>
    <t>Pigeon/贝亲 婴儿洗护 儿童洗发水 儿童沐浴露 婴儿沐浴露 婴儿洗发水各500m l CQ059</t>
  </si>
  <si>
    <t>http://item.yhd.com/item/12597085?tp=101105030.0.0.0.0.KtbdkRZ-10-9HDQ4</t>
  </si>
  <si>
    <t>0056363418</t>
  </si>
  <si>
    <t>IA108+IA111+IA102+IA106+HA10+IA149</t>
  </si>
  <si>
    <t>Pigeon/贝亲 儿童洗发水 儿童沐浴露 洗发沐浴 婴儿洗发水 儿童润肤 油爽身粉 护臀膏</t>
  </si>
  <si>
    <t>http://item.yhd.com/item/6663742?tp=101105030.0.0.0.0.Ktc8IFF-10-9HDQ4</t>
  </si>
  <si>
    <r>
      <rPr>
        <b/>
        <sz val="11"/>
        <color indexed="10"/>
        <rFont val="宋体"/>
        <charset val="134"/>
      </rPr>
      <t>贝亲洗护6件套</t>
    </r>
    <r>
      <rPr>
        <sz val="11"/>
        <color indexed="8"/>
        <rFont val="宋体"/>
        <charset val="134"/>
      </rPr>
      <t xml:space="preserve">
妈妈必备囤货</t>
    </r>
  </si>
  <si>
    <t>0042590136</t>
  </si>
  <si>
    <t>HA09</t>
  </si>
  <si>
    <t>Pigeon/贝亲 宝宝痱子粉婴儿祛痱粉盒装120g送粉扑 HA09</t>
  </si>
  <si>
    <t>http://item.yhd.com/item/4367996?tp=101105030.0.0.0.0.Ktcl9B5-10-9HDQ4</t>
  </si>
  <si>
    <t>0041638248</t>
  </si>
  <si>
    <t>HA10</t>
  </si>
  <si>
    <t>Pigeon/贝亲 婴儿爽身粉 140g A10 宝宝爽身粉 儿童盒装爽身粉 贝亲洗护 干爽舒适</t>
  </si>
  <si>
    <t>http://item.yhd.com/item/4282206?tp=101105030.0.0.0.0.Ktcs8Tm-10-9HDQ4</t>
  </si>
  <si>
    <t>清洁</t>
  </si>
  <si>
    <t>0279065279</t>
  </si>
  <si>
    <t>MA55</t>
  </si>
  <si>
    <t>Pigeon/贝亲 婴儿洗衣液 阳光香型 1.2L MA55 儿童洗衣液 宝宝洗衣液 超值特惠装</t>
  </si>
  <si>
    <t>http://item.yhd.com/item/32808008?tp=101105030.0.0.0.0.KtYoj`R-10-9HDQ4</t>
  </si>
  <si>
    <t>0303258631</t>
  </si>
  <si>
    <t>MA61/MA62</t>
  </si>
  <si>
    <t>Pigeon/贝亲 婴儿多效柔顺剂 柠檬草香型 1L MA61/MA62 柔软剂 阳光香型 儿童柔顺剂</t>
  </si>
  <si>
    <t>http://item.yhd.com/item/35591306?tp=101105030.0.0.0.0.KtYi6gE-10-9HDQ4</t>
  </si>
  <si>
    <r>
      <rPr>
        <b/>
        <sz val="11"/>
        <color indexed="10"/>
        <rFont val="宋体"/>
        <charset val="134"/>
      </rPr>
      <t xml:space="preserve">婴儿多效柔顺剂
</t>
    </r>
    <r>
      <rPr>
        <sz val="11"/>
        <rFont val="宋体"/>
        <charset val="134"/>
      </rPr>
      <t>无磷 无荧光剂</t>
    </r>
  </si>
  <si>
    <t>0074014010</t>
  </si>
  <si>
    <t>PL196*2</t>
  </si>
  <si>
    <t>Pigeon/贝亲 婴儿洗衣皂120g 8连包套装 清洁抗菌 无磷不伤手 宝宝衣物洗护必备 PL196*2</t>
  </si>
  <si>
    <t>http://item.yhd.com/item/8526584?tp=101105030.0.0.0.0.Ktbrnr8-10-9HDQ4</t>
  </si>
  <si>
    <r>
      <rPr>
        <b/>
        <sz val="11"/>
        <color indexed="10"/>
        <rFont val="宋体"/>
        <charset val="134"/>
      </rPr>
      <t>洗衣皂八连包</t>
    </r>
    <r>
      <rPr>
        <sz val="11"/>
        <color indexed="8"/>
        <rFont val="宋体"/>
        <charset val="134"/>
      </rPr>
      <t xml:space="preserve">
清洁抗菌</t>
    </r>
  </si>
  <si>
    <t>0042462793</t>
  </si>
  <si>
    <t>MA27</t>
  </si>
  <si>
    <t>Pigeon/贝亲 奶瓶果蔬清洁液 奶瓶清洁剂 果蔬奶瓶清洁剂 700ML MA27</t>
  </si>
  <si>
    <t>http://item.yhd.com/item/4356423?tp=101105030.0.0.0.0.KtcesG4-10-9HDQ4</t>
  </si>
  <si>
    <r>
      <rPr>
        <b/>
        <sz val="11"/>
        <color indexed="10"/>
        <rFont val="宋体"/>
        <charset val="134"/>
      </rPr>
      <t xml:space="preserve">奶瓶清洁剂
</t>
    </r>
    <r>
      <rPr>
        <sz val="11"/>
        <rFont val="宋体"/>
        <charset val="134"/>
      </rPr>
      <t>安全天然植物性</t>
    </r>
  </si>
  <si>
    <t>价格要求太低</t>
  </si>
  <si>
    <t>孕产</t>
  </si>
  <si>
    <t>0342488226</t>
  </si>
  <si>
    <t>PL231</t>
  </si>
  <si>
    <t>Pigeon/贝亲 防溢乳垫240片装PL231 防溢奶垫 送婴儿纸尿裤S（2片）产妇防渗乳贴</t>
  </si>
  <si>
    <t>http://item.yhd.com/item/39973396?tp=101105030.0.0.0.0.KtYi6gE-10-9HDQ4</t>
  </si>
  <si>
    <r>
      <rPr>
        <b/>
        <sz val="11"/>
        <color indexed="10"/>
        <rFont val="宋体"/>
        <charset val="134"/>
      </rPr>
      <t xml:space="preserve">防溢乳垫240片
</t>
    </r>
    <r>
      <rPr>
        <sz val="11"/>
        <rFont val="宋体"/>
        <charset val="134"/>
      </rPr>
      <t>送纸尿裤体验装S码2片</t>
    </r>
  </si>
  <si>
    <t>0290512902</t>
  </si>
  <si>
    <t>QA23</t>
  </si>
  <si>
    <t>Pigeon/贝亲 防溢乳垫 120片QA23 产妇防溢奶垫 防渗防滑乳贴 母乳喂养超强吸收 待产必备</t>
  </si>
  <si>
    <t>http://item.yhd.com/item/34155110?tp=101105030.0.0.0.0.KtYoj`R-10-9HDQ4</t>
  </si>
  <si>
    <r>
      <rPr>
        <b/>
        <sz val="11"/>
        <color indexed="10"/>
        <rFont val="宋体"/>
        <charset val="134"/>
      </rPr>
      <t>喂哺妈妈必备贴心帮手</t>
    </r>
    <r>
      <rPr>
        <sz val="11"/>
        <color indexed="8"/>
        <rFont val="宋体"/>
        <charset val="134"/>
      </rPr>
      <t xml:space="preserve">
拒绝溢乳尴尬
</t>
    </r>
  </si>
  <si>
    <t>0054833817</t>
  </si>
  <si>
    <t>XA227</t>
  </si>
  <si>
    <t>Pigeon/贝亲 产妇待产包组合套装待产包产妇入院包产妇卫生巾防溢乳垫</t>
  </si>
  <si>
    <t>http://item.yhd.com/item/6504416?tp=101105030.0.0.0.0.Ktc8IFF-10-9HDQ4</t>
  </si>
  <si>
    <r>
      <rPr>
        <b/>
        <sz val="11"/>
        <color indexed="10"/>
        <rFont val="宋体"/>
        <charset val="134"/>
      </rPr>
      <t xml:space="preserve">待产包套装
</t>
    </r>
    <r>
      <rPr>
        <sz val="11"/>
        <rFont val="宋体"/>
        <charset val="134"/>
      </rPr>
      <t>一包在手，待产无忧</t>
    </r>
  </si>
  <si>
    <t>0372610894</t>
  </si>
  <si>
    <t>QA32</t>
  </si>
  <si>
    <t>Pigeon/贝亲 电动吸奶器 QA32 双效型吸奶器 七档强度 四档吸力 妈妈更顺心</t>
  </si>
  <si>
    <t>http://item.yhd.com/item/43604291?tp=101105030.0.0.0.0.KtYZw88-10-9HDQ4</t>
  </si>
  <si>
    <t>0041645505</t>
  </si>
  <si>
    <t>QA31</t>
  </si>
  <si>
    <t>Pigeon/贝亲 新睿双效手动吸奶器 自然实感宽口径孕妇吸乳器 妈妈必备挤奶器QA31</t>
  </si>
  <si>
    <t>http://item.yhd.com/item/4282834?tp=101105030.0.0.0.0.Ktcs8Tm-10-9HDQ4</t>
  </si>
  <si>
    <r>
      <rPr>
        <b/>
        <sz val="11"/>
        <color indexed="10"/>
        <rFont val="宋体"/>
        <charset val="134"/>
      </rPr>
      <t>新晋辣妈开奶必备</t>
    </r>
    <r>
      <rPr>
        <sz val="11"/>
        <color indexed="8"/>
        <rFont val="宋体"/>
        <charset val="134"/>
      </rPr>
      <t xml:space="preserve">
方便高效
</t>
    </r>
  </si>
  <si>
    <t>0041845583</t>
  </si>
  <si>
    <t>XA191</t>
  </si>
  <si>
    <t>Pigeon/贝亲 孕妇枕 哺乳枕 婴儿枕头 定型 多功能授乳枕 孕期妈妈 孕后 哺乳枕 XA191</t>
  </si>
  <si>
    <t>http://item.yhd.com/item/4301105?tp=101105030.0.0.0.0.Ktcpul7-10-9HDQ4</t>
  </si>
  <si>
    <t>用品</t>
  </si>
  <si>
    <t>0430021264</t>
  </si>
  <si>
    <t>Pigeon/贝亲 婴儿安全卫生防抓脸组合套装新生儿保洁用品梳子镊子指甲剪</t>
  </si>
  <si>
    <t>http://item.yhd.com/item/50179936?tp=101105030.0.0.0.0.KtYRTcl-10-9HDQ4</t>
  </si>
  <si>
    <r>
      <rPr>
        <b/>
        <sz val="11"/>
        <color indexed="10"/>
        <rFont val="宋体"/>
        <charset val="134"/>
      </rPr>
      <t>婴儿卫生组合套装</t>
    </r>
    <r>
      <rPr>
        <sz val="11"/>
        <color indexed="8"/>
        <rFont val="宋体"/>
        <charset val="134"/>
      </rPr>
      <t xml:space="preserve">
每日宝宝必备用品</t>
    </r>
  </si>
  <si>
    <t>0043022851</t>
  </si>
  <si>
    <t>Pigeon/贝亲 新生儿宝宝婴儿口吸式吸鼻器 15144</t>
  </si>
  <si>
    <t>http://item.yhd.com/item/4407261?tp=101105030.0.0.0.0.Ktc`tw1-10-9HDQ4</t>
  </si>
  <si>
    <r>
      <rPr>
        <b/>
        <sz val="11"/>
        <color indexed="10"/>
        <rFont val="宋体"/>
        <charset val="134"/>
      </rPr>
      <t>婴儿口吸式吸鼻器</t>
    </r>
    <r>
      <rPr>
        <sz val="11"/>
        <color indexed="8"/>
        <rFont val="宋体"/>
        <charset val="134"/>
      </rPr>
      <t xml:space="preserve">
原装进口</t>
    </r>
  </si>
  <si>
    <t>0042588374</t>
  </si>
  <si>
    <t>Pigeon/贝亲 婴儿洗澡测水温 儿童水温计(海豹) 沐浴温度计 10232</t>
  </si>
  <si>
    <t>http://item.yhd.com/item/4367837?tp=101105030.0.0.0.0.KtcbQ6s-10-9HDQ4</t>
  </si>
  <si>
    <r>
      <rPr>
        <b/>
        <sz val="11"/>
        <color indexed="10"/>
        <rFont val="宋体"/>
        <charset val="134"/>
      </rPr>
      <t>婴儿沐浴温度计</t>
    </r>
    <r>
      <rPr>
        <sz val="11"/>
        <color indexed="8"/>
        <rFont val="宋体"/>
        <charset val="134"/>
      </rPr>
      <t xml:space="preserve">
原装进口</t>
    </r>
  </si>
  <si>
    <t>0177957367</t>
  </si>
  <si>
    <t>KA01*3</t>
  </si>
  <si>
    <t>Pigeon/贝亲 宝宝细轴棉棒 棉签 棉花棒 抗菌卫生 棉签 双头棉签棒 婴儿棉签 180支3只装</t>
  </si>
  <si>
    <t>http://item.yhd.com/item/20975043?tp=222.12752_0.212.2_105.23.Kyqprop-10-2^R6Q</t>
  </si>
  <si>
    <r>
      <rPr>
        <b/>
        <sz val="11"/>
        <color indexed="10"/>
        <rFont val="宋体"/>
        <charset val="134"/>
      </rPr>
      <t>婴儿棉签3盒装</t>
    </r>
    <r>
      <rPr>
        <sz val="11"/>
        <color indexed="8"/>
        <rFont val="宋体"/>
        <charset val="134"/>
      </rPr>
      <t xml:space="preserve">
抗菌卫生</t>
    </r>
  </si>
  <si>
    <t>小家电</t>
  </si>
  <si>
    <t>0364423278</t>
  </si>
  <si>
    <t>RA09</t>
  </si>
  <si>
    <t>Pigeon/贝亲 温奶器RA09 多功能恒温暖奶器 可加热辅食 辅食加热器</t>
  </si>
  <si>
    <t>http://item.yhd.com/item/42625063?tp=101105030.0.0.0.0.KtYZw88-10-9HDQ4</t>
  </si>
  <si>
    <r>
      <rPr>
        <b/>
        <sz val="11"/>
        <color indexed="10"/>
        <rFont val="宋体"/>
        <charset val="134"/>
      </rPr>
      <t>贝亲多功能恒温暖奶器</t>
    </r>
    <r>
      <rPr>
        <sz val="11"/>
        <color indexed="8"/>
        <rFont val="宋体"/>
        <charset val="134"/>
      </rPr>
      <t xml:space="preserve">
秋季妈妈必备</t>
    </r>
  </si>
  <si>
    <t>湿巾</t>
  </si>
  <si>
    <t>0043384345</t>
  </si>
  <si>
    <t>PL135*2</t>
  </si>
  <si>
    <t>Pigeon/贝亲 婴儿柔湿巾 湿纸巾 婴儿洁肤湿纸巾80抽补充装6连包装宝宝儿童适用 PL135*2</t>
  </si>
  <si>
    <t>http://item.yhd.com/item/4440231?tp=101105030.0.0.0.0.KtguW9F-10-9HDQ4</t>
  </si>
  <si>
    <r>
      <rPr>
        <b/>
        <sz val="11"/>
        <color indexed="10"/>
        <rFont val="宋体"/>
        <charset val="134"/>
      </rPr>
      <t>湿巾80抽6连包</t>
    </r>
    <r>
      <rPr>
        <sz val="11"/>
        <color indexed="8"/>
        <rFont val="宋体"/>
        <charset val="134"/>
      </rPr>
      <t xml:space="preserve">
专为宝宝娇嫩肌肤设计</t>
    </r>
  </si>
  <si>
    <t>0069816837</t>
  </si>
  <si>
    <t>PL145*2</t>
  </si>
  <si>
    <t>Pigeon/贝亲 婴儿手口湿巾 420抽KA39*6 婴儿湿纸巾 抗菌型 宝宝健康 从卫生做起</t>
  </si>
  <si>
    <t>http://item.yhd.com/item/8074822?tp=222.12752_0.212.2_105.23.Kyqvzfv-10-2^R6Q</t>
  </si>
  <si>
    <r>
      <rPr>
        <b/>
        <sz val="11"/>
        <color indexed="10"/>
        <rFont val="宋体"/>
        <charset val="134"/>
      </rPr>
      <t>婴儿手口湿巾70抽6连包</t>
    </r>
    <r>
      <rPr>
        <sz val="11"/>
        <color indexed="8"/>
        <rFont val="宋体"/>
        <charset val="134"/>
      </rPr>
      <t xml:space="preserve">
月销千件</t>
    </r>
  </si>
  <si>
    <t>0087945286</t>
  </si>
  <si>
    <t>LA13/LA14/LA15+LA12+LA27</t>
  </si>
  <si>
    <t>Pigeon/贝亲 婴儿浴巾 口水巾 纱布 洗脸巾 婴儿纯棉大浴巾+面巾+纱巾组合套装 -CQ011</t>
  </si>
  <si>
    <t>http://item.yhd.com/item/9977473?tp=101105030.0.0.0.0.KtbhEaf-10-9HDQ4</t>
  </si>
  <si>
    <r>
      <rPr>
        <b/>
        <sz val="11"/>
        <color indexed="10"/>
        <rFont val="宋体"/>
        <charset val="134"/>
      </rPr>
      <t>婴儿毛巾3件套</t>
    </r>
    <r>
      <rPr>
        <sz val="11"/>
        <color indexed="8"/>
        <rFont val="宋体"/>
        <charset val="134"/>
      </rPr>
      <t xml:space="preserve">
100%纯棉</t>
    </r>
  </si>
  <si>
    <t>总</t>
  </si>
  <si>
    <t>预计客单价</t>
  </si>
  <si>
    <t>预计包裹数</t>
  </si>
  <si>
    <t>物流费用</t>
  </si>
  <si>
    <t>参团费用</t>
  </si>
  <si>
    <t>促销推广费用</t>
  </si>
  <si>
    <t>最终利润</t>
  </si>
  <si>
    <t xml:space="preserve">三个优惠券链接：
满299减15的：http://coupon.yhd.com/merchantCoupon/couponReceiveN-10836-273672-fa33b809be7f1d8b9c5b
满399减20的：http://coupon.yhd.com/merchantCoupon/couponReceiveN-10836-273674-89b4cb0f2db9e0cda821
满499减25的：http://coupon.yhd.com/merchantCoupon/couponReceiveN-10836-273676-ba0715057d77cd781be1
</t>
  </si>
  <si>
    <r>
      <rPr>
        <b/>
        <sz val="11"/>
        <color indexed="8"/>
        <rFont val="宋体"/>
        <charset val="134"/>
      </rPr>
      <t xml:space="preserve">PPSU塑料奶瓶
</t>
    </r>
    <r>
      <rPr>
        <sz val="11"/>
        <color indexed="8"/>
        <rFont val="宋体"/>
        <charset val="134"/>
      </rPr>
      <t>超轻防摔
不含双酚A
耐高温</t>
    </r>
  </si>
  <si>
    <t>送手柄和奶瓶夹</t>
  </si>
  <si>
    <t>0437603673</t>
  </si>
  <si>
    <t>AA93</t>
  </si>
  <si>
    <t>0437603662</t>
  </si>
  <si>
    <t>AA94</t>
  </si>
  <si>
    <r>
      <rPr>
        <b/>
        <sz val="11"/>
        <color indexed="8"/>
        <rFont val="宋体"/>
        <charset val="134"/>
      </rPr>
      <t xml:space="preserve">宽口径玻璃奶瓶
</t>
    </r>
    <r>
      <rPr>
        <sz val="11"/>
        <color indexed="8"/>
        <rFont val="宋体"/>
        <charset val="134"/>
      </rPr>
      <t>进口玻璃瓶身
接近母乳的奶瓶
易清洗</t>
    </r>
  </si>
  <si>
    <t>送手柄</t>
  </si>
  <si>
    <r>
      <rPr>
        <b/>
        <sz val="11"/>
        <color indexed="8"/>
        <rFont val="宋体"/>
        <charset val="134"/>
      </rPr>
      <t>标准口径奶瓶</t>
    </r>
    <r>
      <rPr>
        <sz val="11"/>
        <color indexed="8"/>
        <rFont val="宋体"/>
        <charset val="134"/>
      </rPr>
      <t xml:space="preserve">
耐高温
不含双酚Ａ　
无毒</t>
    </r>
  </si>
  <si>
    <t>0477309674</t>
  </si>
  <si>
    <t>BA86-8</t>
  </si>
  <si>
    <t>Pigeon/贝亲 贝亲pigeon 自然实感宽口径奶嘴（两只装）S/M/L号 BA86-8</t>
  </si>
  <si>
    <t>http://item.yhd.com/item/55504260?tp=222.12752_0.212.2_105.30.L1X2bxS-10-ElNcs</t>
  </si>
  <si>
    <r>
      <rPr>
        <b/>
        <sz val="11"/>
        <color indexed="8"/>
        <rFont val="宋体"/>
        <charset val="134"/>
      </rPr>
      <t>宽口径奶嘴（两只装）</t>
    </r>
    <r>
      <rPr>
        <sz val="11"/>
        <color indexed="8"/>
        <rFont val="宋体"/>
        <charset val="134"/>
      </rPr>
      <t xml:space="preserve">
自然实感
防胀气
防漏奶</t>
    </r>
  </si>
  <si>
    <r>
      <rPr>
        <b/>
        <sz val="11"/>
        <color indexed="8"/>
        <rFont val="宋体"/>
        <charset val="134"/>
      </rPr>
      <t>宽口径PPSU奶瓶2件套</t>
    </r>
    <r>
      <rPr>
        <sz val="11"/>
        <color indexed="8"/>
        <rFont val="宋体"/>
        <charset val="134"/>
      </rPr>
      <t xml:space="preserve">
超轻防摔
安全放心
耐高温</t>
    </r>
  </si>
  <si>
    <r>
      <rPr>
        <b/>
        <sz val="11"/>
        <color indexed="8"/>
        <rFont val="宋体"/>
        <charset val="134"/>
      </rPr>
      <t>儿童水杯/吸管杯</t>
    </r>
    <r>
      <rPr>
        <sz val="11"/>
        <color indexed="8"/>
        <rFont val="宋体"/>
        <charset val="134"/>
      </rPr>
      <t xml:space="preserve">
易于抓握
清洗方便
可耐热
</t>
    </r>
  </si>
  <si>
    <r>
      <rPr>
        <b/>
        <sz val="11"/>
        <color indexed="8"/>
        <rFont val="宋体"/>
        <charset val="134"/>
      </rPr>
      <t xml:space="preserve">尼龙玻璃奶瓶刷
</t>
    </r>
    <r>
      <rPr>
        <sz val="11"/>
        <color indexed="8"/>
        <rFont val="宋体"/>
        <charset val="134"/>
      </rPr>
      <t>用于玻璃奶瓶清洗
有效清洁
防止刮花</t>
    </r>
  </si>
  <si>
    <r>
      <rPr>
        <b/>
        <sz val="11"/>
        <color indexed="8"/>
        <rFont val="宋体"/>
        <charset val="134"/>
      </rPr>
      <t xml:space="preserve">新生儿玻璃奶瓶5件套
</t>
    </r>
    <r>
      <rPr>
        <sz val="11"/>
        <color indexed="8"/>
        <rFont val="宋体"/>
        <charset val="134"/>
      </rPr>
      <t>科学喂养 
天然植物精华 
一套全搞定</t>
    </r>
  </si>
  <si>
    <r>
      <rPr>
        <b/>
        <sz val="11"/>
        <color indexed="8"/>
        <rFont val="宋体"/>
        <charset val="134"/>
      </rPr>
      <t xml:space="preserve">宽口径玻璃奶瓶2件套
</t>
    </r>
    <r>
      <rPr>
        <sz val="11"/>
        <color indexed="8"/>
        <rFont val="宋体"/>
        <charset val="134"/>
      </rPr>
      <t>进口玻璃瓶身
接近母乳的奶瓶
易清洗</t>
    </r>
  </si>
  <si>
    <r>
      <rPr>
        <b/>
        <sz val="11"/>
        <color indexed="8"/>
        <rFont val="宋体"/>
        <charset val="134"/>
      </rPr>
      <t>标准口径奶瓶3件套</t>
    </r>
    <r>
      <rPr>
        <sz val="11"/>
        <color indexed="8"/>
        <rFont val="宋体"/>
        <charset val="134"/>
      </rPr>
      <t xml:space="preserve">
耐高温
不含双酚Ａ　
无毒</t>
    </r>
  </si>
  <si>
    <r>
      <rPr>
        <b/>
        <sz val="11"/>
        <color indexed="8"/>
        <rFont val="宋体"/>
        <charset val="134"/>
      </rPr>
      <t>玻璃奶瓶奶嘴3件组合</t>
    </r>
    <r>
      <rPr>
        <sz val="11"/>
        <color indexed="8"/>
        <rFont val="宋体"/>
        <charset val="134"/>
      </rPr>
      <t xml:space="preserve">
耐高温
不含双酚Ａ　
自然实感</t>
    </r>
  </si>
  <si>
    <r>
      <rPr>
        <b/>
        <sz val="11"/>
        <color indexed="8"/>
        <rFont val="宋体"/>
        <charset val="134"/>
      </rPr>
      <t>婴儿餐具套装</t>
    </r>
    <r>
      <rPr>
        <sz val="11"/>
        <color indexed="8"/>
        <rFont val="宋体"/>
        <charset val="134"/>
      </rPr>
      <t xml:space="preserve">
专为宝宝断奶时哺喂食物设计</t>
    </r>
  </si>
  <si>
    <t>0479227764</t>
  </si>
  <si>
    <t>IA149*2</t>
  </si>
  <si>
    <t>贝亲婴儿护臀膏 宝宝护臀霜 新生儿预防红PP霜 2件 全新升级组合</t>
  </si>
  <si>
    <t>http://item.yhd.com/item/55712763?tp=101105030.0.0.0.0.L1WjvD^-10-ElNcs</t>
  </si>
  <si>
    <r>
      <rPr>
        <b/>
        <sz val="11"/>
        <color indexed="8"/>
        <rFont val="宋体"/>
        <charset val="134"/>
      </rPr>
      <t>护臀膏2个装</t>
    </r>
    <r>
      <rPr>
        <sz val="11"/>
        <color indexed="8"/>
        <rFont val="宋体"/>
        <charset val="134"/>
      </rPr>
      <t xml:space="preserve">
防治红屁屁 
预防尿布疹
呵护小屁屁</t>
    </r>
  </si>
  <si>
    <t>0042578336</t>
  </si>
  <si>
    <t>IA131</t>
  </si>
  <si>
    <t>Pigeon/贝亲 凡士林婴儿护肤婴儿滋养凝膏 防龟裂滋养润肤45g IA131</t>
  </si>
  <si>
    <t>http://item.yhd.com/item/4366909?tp=101105030.0.0.0.0.KtcesG4-10-9HDQ4</t>
  </si>
  <si>
    <r>
      <rPr>
        <b/>
        <sz val="11"/>
        <color indexed="8"/>
        <rFont val="宋体"/>
        <charset val="134"/>
      </rPr>
      <t xml:space="preserve">婴儿护肤滋养凝膏
</t>
    </r>
    <r>
      <rPr>
        <sz val="11"/>
        <color indexed="8"/>
        <rFont val="宋体"/>
        <charset val="134"/>
      </rPr>
      <t>医药级凡士林
防龟裂防干燥
滋养肌肤</t>
    </r>
  </si>
  <si>
    <t xml:space="preserve">0473270734
</t>
  </si>
  <si>
    <t>IA154</t>
  </si>
  <si>
    <t>贝亲新品养护系列婴儿润肤霜温和保湿 IA154</t>
  </si>
  <si>
    <t>http://item.yhd.com/item/55049723?tp=101105030.0.0.0.0.L0Mnfjj-10-2^R6Q</t>
  </si>
  <si>
    <r>
      <rPr>
        <b/>
        <sz val="11"/>
        <color indexed="8"/>
        <rFont val="宋体"/>
        <charset val="134"/>
      </rPr>
      <t xml:space="preserve">婴儿润肤霜
</t>
    </r>
    <r>
      <rPr>
        <sz val="11"/>
        <color indexed="8"/>
        <rFont val="宋体"/>
        <charset val="134"/>
      </rPr>
      <t>为新生儿肌肤设计
保湿滋润
缓解干燥</t>
    </r>
  </si>
  <si>
    <t>0054600612</t>
  </si>
  <si>
    <t>IA119</t>
  </si>
  <si>
    <t>Pigeon/贝亲 儿童洗发水 新生儿礼盒 婴儿礼盒 婴儿洗护 爽身粉 儿童沐浴露 IA119</t>
  </si>
  <si>
    <t>http://item.yhd.com/item/6477132?tp=101105030.0.0.0.0.Ktc8IFF-10-9HDQ4</t>
  </si>
  <si>
    <r>
      <rPr>
        <b/>
        <sz val="11"/>
        <color indexed="8"/>
        <rFont val="宋体"/>
        <charset val="134"/>
      </rPr>
      <t xml:space="preserve">新生儿护肤礼盒
</t>
    </r>
    <r>
      <rPr>
        <sz val="11"/>
        <color indexed="8"/>
        <rFont val="宋体"/>
        <charset val="134"/>
      </rPr>
      <t>爱心礼盒
保湿滋润
呵护肌肤</t>
    </r>
  </si>
  <si>
    <r>
      <rPr>
        <b/>
        <sz val="11"/>
        <color indexed="8"/>
        <rFont val="宋体"/>
        <charset val="134"/>
      </rPr>
      <t xml:space="preserve">婴儿全能洗护套装
</t>
    </r>
    <r>
      <rPr>
        <sz val="11"/>
        <color indexed="8"/>
        <rFont val="宋体"/>
        <charset val="134"/>
      </rPr>
      <t>保湿滋润
呵护肌肤
一套搞定</t>
    </r>
  </si>
  <si>
    <r>
      <rPr>
        <b/>
        <sz val="11"/>
        <color indexed="8"/>
        <rFont val="宋体"/>
        <charset val="134"/>
      </rPr>
      <t>婴儿洗护2件套</t>
    </r>
    <r>
      <rPr>
        <sz val="11"/>
        <color indexed="8"/>
        <rFont val="宋体"/>
        <charset val="134"/>
      </rPr>
      <t xml:space="preserve">
植物配方 
无刺激 
呵护肌肤
</t>
    </r>
  </si>
  <si>
    <t>0074013959</t>
  </si>
  <si>
    <t>IA108+IA111+IA149+HA13</t>
  </si>
  <si>
    <t>Pigeon/贝亲 婴儿沐浴露 儿童洗发水 婴儿洗发水 洗头水 爽身粉 护臀霜套装200ml LBMTZ</t>
  </si>
  <si>
    <t>http://item.yhd.com/item/8526578?tp=101105030.0.0.0.0.Ktbrnr8-10-9HDQ4</t>
  </si>
  <si>
    <r>
      <rPr>
        <b/>
        <sz val="11"/>
        <color indexed="8"/>
        <rFont val="宋体"/>
        <charset val="134"/>
      </rPr>
      <t>婴儿洗护润肤套装</t>
    </r>
    <r>
      <rPr>
        <sz val="11"/>
        <color indexed="8"/>
        <rFont val="宋体"/>
        <charset val="134"/>
      </rPr>
      <t xml:space="preserve">
植物成分 
温和低刺激
呵护肌肤</t>
    </r>
  </si>
  <si>
    <t>0297872196</t>
  </si>
  <si>
    <t>IA143+IA144/
IA137+IA138</t>
  </si>
  <si>
    <t>Pigeon/贝亲 儿童洗发露 洗发水 沐浴液 婴儿沐浴露 宝宝香氛洗发精 沐浴乳 套餐</t>
  </si>
  <si>
    <t>http://item.yhd.com/item/34971663?tp=101105030.0.0.0.0.KtYi6gE-10-9HDQ4</t>
  </si>
  <si>
    <r>
      <rPr>
        <b/>
        <sz val="11"/>
        <color indexed="8"/>
        <rFont val="宋体"/>
        <charset val="134"/>
      </rPr>
      <t>婴儿香氛洗护套装</t>
    </r>
    <r>
      <rPr>
        <sz val="11"/>
        <color indexed="8"/>
        <rFont val="宋体"/>
        <charset val="134"/>
      </rPr>
      <t xml:space="preserve">
温和洗护
柔和舒适
2种香氛</t>
    </r>
  </si>
  <si>
    <t>0091434172</t>
  </si>
  <si>
    <r>
      <rPr>
        <sz val="10"/>
        <color indexed="8"/>
        <rFont val="宋体"/>
        <charset val="134"/>
      </rPr>
      <t>IA117+</t>
    </r>
    <r>
      <rPr>
        <b/>
        <sz val="10"/>
        <color indexed="8"/>
        <rFont val="宋体"/>
        <charset val="134"/>
      </rPr>
      <t>IA118</t>
    </r>
  </si>
  <si>
    <t>贝亲婴儿洗发沐浴500ml套装 泡沫型 儿童洗护洗发水+沐浴露组合 CQ030</t>
  </si>
  <si>
    <t>http://item.yhd.com/item/10346531?&amp;website_id=798159&amp;uid=00c34ebfc64b8db10d54</t>
  </si>
  <si>
    <r>
      <rPr>
        <b/>
        <sz val="11"/>
        <color indexed="8"/>
        <rFont val="宋体"/>
        <charset val="134"/>
      </rPr>
      <t xml:space="preserve">婴儿泡沫洗护套装
</t>
    </r>
    <r>
      <rPr>
        <sz val="11"/>
        <color indexed="8"/>
        <rFont val="宋体"/>
        <charset val="134"/>
      </rPr>
      <t>自动发泡
 使用更方便 
无泪配方</t>
    </r>
  </si>
  <si>
    <t>0299539790</t>
  </si>
  <si>
    <t>MA55+MA57+PL196</t>
  </si>
  <si>
    <t>Pigeon/贝亲 婴儿洗衣液 洗衣皂 3件套 瓶装1.2L+补充装1L+洗衣皂120g*4 婴儿 儿童必备</t>
  </si>
  <si>
    <t>http://item.yhd.com/item/35156725?tp=101105030.0.0.0.0.KtYi6gE-10-9HDQ4</t>
  </si>
  <si>
    <r>
      <rPr>
        <b/>
        <sz val="11"/>
        <color indexed="8"/>
        <rFont val="宋体"/>
        <charset val="134"/>
      </rPr>
      <t>婴儿洗衣液洗衣皂3件套</t>
    </r>
    <r>
      <rPr>
        <sz val="11"/>
        <color indexed="8"/>
        <rFont val="宋体"/>
        <charset val="134"/>
      </rPr>
      <t xml:space="preserve"> 
无磷无荧光 
护色不伤手 
植物成分</t>
    </r>
  </si>
  <si>
    <r>
      <rPr>
        <b/>
        <sz val="11"/>
        <color indexed="8"/>
        <rFont val="宋体"/>
        <charset val="134"/>
      </rPr>
      <t xml:space="preserve">婴儿洗衣皂八连包 </t>
    </r>
    <r>
      <rPr>
        <sz val="11"/>
        <color indexed="8"/>
        <rFont val="宋体"/>
        <charset val="134"/>
      </rPr>
      <t xml:space="preserve">
自然环保 
不含磷和荧光剂
温和抗菌</t>
    </r>
  </si>
  <si>
    <t>0168529111</t>
  </si>
  <si>
    <t>MA27+MA28</t>
  </si>
  <si>
    <t>Pigeon/贝亲 奶瓶清洗剂2件套装MA27 MA28</t>
  </si>
  <si>
    <t>http://item.yhd.com/item/19553673?tp=101105030.0.0.0.0.KtbO7MS-10-9HDQ4</t>
  </si>
  <si>
    <r>
      <rPr>
        <b/>
        <sz val="11"/>
        <color indexed="8"/>
        <rFont val="宋体"/>
        <charset val="134"/>
      </rPr>
      <t xml:space="preserve">奶瓶清洗剂2件套装
</t>
    </r>
    <r>
      <rPr>
        <sz val="11"/>
        <color indexed="8"/>
        <rFont val="宋体"/>
        <charset val="134"/>
      </rPr>
      <t>植物性原料
低刺激
强力去除奶渍</t>
    </r>
    <r>
      <rPr>
        <b/>
        <sz val="11"/>
        <color indexed="8"/>
        <rFont val="宋体"/>
        <charset val="134"/>
      </rPr>
      <t xml:space="preserve">
</t>
    </r>
  </si>
  <si>
    <t>0477082443</t>
  </si>
  <si>
    <t>MA58+MA62</t>
  </si>
  <si>
    <t>贝亲婴儿多效洗衣液(柠檬草香型)1L 柔软剂补充装 1L MA58+MA62</t>
  </si>
  <si>
    <t>http://item.yhd.com/item/55480255?tp=101105030.0.0.0.0.L1FWWrt-10-ElNcs</t>
  </si>
  <si>
    <r>
      <rPr>
        <b/>
        <sz val="11"/>
        <color indexed="8"/>
        <rFont val="宋体"/>
        <charset val="134"/>
      </rPr>
      <t xml:space="preserve">婴儿多效洗衣液2件套
</t>
    </r>
    <r>
      <rPr>
        <sz val="11"/>
        <color indexed="8"/>
        <rFont val="宋体"/>
        <charset val="134"/>
      </rPr>
      <t>柠檬草香
低刺激
有效去污</t>
    </r>
  </si>
  <si>
    <r>
      <rPr>
        <b/>
        <sz val="11"/>
        <color indexed="8"/>
        <rFont val="宋体"/>
        <charset val="134"/>
      </rPr>
      <t xml:space="preserve">婴儿手口湿巾420抽
</t>
    </r>
    <r>
      <rPr>
        <sz val="11"/>
        <color indexed="8"/>
        <rFont val="宋体"/>
        <charset val="134"/>
      </rPr>
      <t>食物中可用成分
无酒精无香料
天然配方</t>
    </r>
  </si>
  <si>
    <t>0174114342</t>
  </si>
  <si>
    <t>KA39*3+KA36*6</t>
  </si>
  <si>
    <t xml:space="preserve">Pigeon/贝亲 湿巾 婴儿湿巾湿纸巾 手口湿巾 婴儿柔湿巾80抽 6包 婴儿手口湿巾 </t>
  </si>
  <si>
    <t>http://item.yhd.com/item/20322620?tp=101105030.0.0.0.0.KtZ3jgo-10-9HDQ4</t>
  </si>
  <si>
    <r>
      <rPr>
        <b/>
        <sz val="11"/>
        <color indexed="8"/>
        <rFont val="宋体"/>
        <charset val="134"/>
      </rPr>
      <t xml:space="preserve">婴儿湿巾组合装9包
</t>
    </r>
    <r>
      <rPr>
        <sz val="11"/>
        <color indexed="8"/>
        <rFont val="宋体"/>
        <charset val="134"/>
      </rPr>
      <t>温和配方
柔软舒适
无刺激</t>
    </r>
  </si>
  <si>
    <r>
      <rPr>
        <b/>
        <sz val="11"/>
        <color indexed="8"/>
        <rFont val="宋体"/>
        <charset val="134"/>
      </rPr>
      <t xml:space="preserve">婴儿柔湿巾6连包
</t>
    </r>
    <r>
      <rPr>
        <sz val="11"/>
        <color indexed="8"/>
        <rFont val="宋体"/>
        <charset val="134"/>
      </rPr>
      <t>温和配方
柔软舒适
抗菌防过敏</t>
    </r>
  </si>
  <si>
    <t>0128480875</t>
  </si>
  <si>
    <t>PL135+PL145+PL133</t>
  </si>
  <si>
    <t>Pigeon/贝亲 湿纸巾 湿巾 婴儿柔湿巾 婴儿柔湿巾 80抽3包10抽6包 手口湿巾 70抽3包</t>
  </si>
  <si>
    <t>http://item.yhd.com/item/14297408?tp=101105030.0.0.0.0.KtbdkRZ-10-9HDQ4</t>
  </si>
  <si>
    <r>
      <rPr>
        <b/>
        <sz val="11"/>
        <color indexed="8"/>
        <rFont val="宋体"/>
        <charset val="134"/>
      </rPr>
      <t xml:space="preserve">婴儿湿巾组合装12包
</t>
    </r>
    <r>
      <rPr>
        <sz val="11"/>
        <color indexed="8"/>
        <rFont val="宋体"/>
        <charset val="134"/>
      </rPr>
      <t>温和配方
柔软舒适
安全放心</t>
    </r>
  </si>
  <si>
    <r>
      <rPr>
        <b/>
        <sz val="11"/>
        <color indexed="8"/>
        <rFont val="宋体"/>
        <charset val="134"/>
      </rPr>
      <t xml:space="preserve">产妇待产包
</t>
    </r>
    <r>
      <rPr>
        <sz val="11"/>
        <color indexed="8"/>
        <rFont val="宋体"/>
        <charset val="134"/>
      </rPr>
      <t>入院必备
快速吸收恶露
避免感染</t>
    </r>
  </si>
  <si>
    <t>0151452685</t>
  </si>
  <si>
    <t>XA223+XA224+XA225+XA226+QA27+XA228</t>
  </si>
  <si>
    <t>Pigeon/贝亲 待产包 产妇专用卫生巾 防溢乳垫 产妇入院待产包 孕妇漱口水300ml</t>
  </si>
  <si>
    <t>http://item.yhd.com/item/17284642?tp=101105030.0.0.0.0.KtbO7MS-10-9HDQ4</t>
  </si>
  <si>
    <r>
      <rPr>
        <b/>
        <sz val="11"/>
        <color indexed="8"/>
        <rFont val="宋体"/>
        <charset val="134"/>
      </rPr>
      <t xml:space="preserve">全能待产包
</t>
    </r>
    <r>
      <rPr>
        <sz val="11"/>
        <color indexed="8"/>
        <rFont val="宋体"/>
        <charset val="134"/>
      </rPr>
      <t>亲肤柔舒
快速吸收恶露
避免感染</t>
    </r>
  </si>
  <si>
    <r>
      <rPr>
        <b/>
        <sz val="11"/>
        <color indexed="8"/>
        <rFont val="宋体"/>
        <charset val="134"/>
      </rPr>
      <t xml:space="preserve">手动吸奶器
</t>
    </r>
    <r>
      <rPr>
        <sz val="11"/>
        <color indexed="8"/>
        <rFont val="宋体"/>
        <charset val="134"/>
      </rPr>
      <t>双效模式
舒适贴合
背奶妈妈必备</t>
    </r>
  </si>
  <si>
    <r>
      <rPr>
        <b/>
        <sz val="11"/>
        <color indexed="8"/>
        <rFont val="宋体"/>
        <charset val="134"/>
      </rPr>
      <t xml:space="preserve">电动吸奶器
</t>
    </r>
    <r>
      <rPr>
        <sz val="11"/>
        <color indexed="8"/>
        <rFont val="宋体"/>
        <charset val="134"/>
      </rPr>
      <t xml:space="preserve">独有吸乳准备模式
智能静音 
吸力可调控 </t>
    </r>
  </si>
  <si>
    <t>0041639763</t>
  </si>
  <si>
    <t>XA228</t>
  </si>
  <si>
    <t>Pigeon/贝亲 孕妇漱口水 漱口水 月子漱口水 孕产妇专用漱口 防止细菌滋生 孕妇 XA228</t>
  </si>
  <si>
    <t>http://item.yhd.com/item/4282339?tp=101105030.0.0.0.0.Ktcnw79-10-9HDQ4</t>
  </si>
  <si>
    <r>
      <rPr>
        <b/>
        <sz val="11"/>
        <color indexed="8"/>
        <rFont val="宋体"/>
        <charset val="134"/>
      </rPr>
      <t xml:space="preserve">妈妈漱口液
</t>
    </r>
    <r>
      <rPr>
        <sz val="11"/>
        <color indexed="8"/>
        <rFont val="宋体"/>
        <charset val="134"/>
      </rPr>
      <t>清除细菌 
改善牙龈问题 
清新口气</t>
    </r>
  </si>
  <si>
    <t>0472243655</t>
  </si>
  <si>
    <t>XA244*4</t>
  </si>
  <si>
    <t>Pigeon/贝亲 孕产妇护理女性 卫生湿巾 24抽 待产必备 孕妇 XA244*4</t>
  </si>
  <si>
    <t>http://item.yhd.com/item/54935035?tp=222.12752_0.212.2_105.43.L03q6gx-10-2^R6Q</t>
  </si>
  <si>
    <r>
      <rPr>
        <b/>
        <sz val="11"/>
        <color indexed="8"/>
        <rFont val="宋体"/>
        <charset val="134"/>
      </rPr>
      <t xml:space="preserve">女性卫生湿巾 
</t>
    </r>
    <r>
      <rPr>
        <sz val="11"/>
        <color indexed="8"/>
        <rFont val="宋体"/>
        <charset val="134"/>
      </rPr>
      <t>植物精华
温柔呵护
不添加酒精</t>
    </r>
  </si>
  <si>
    <t>0045110187</t>
  </si>
  <si>
    <t>XA241</t>
  </si>
  <si>
    <t>Pigeon/贝亲 祛妊娠纹产后修复 预防妊娠纹孕纹按摩霜 120g XA241</t>
  </si>
  <si>
    <t>http://item.yhd.com/item/4600657?tp=101105030.0.0.0.0.KtcQY5`-10-9HDQ4</t>
  </si>
  <si>
    <r>
      <rPr>
        <b/>
        <sz val="11"/>
        <color indexed="8"/>
        <rFont val="宋体"/>
        <charset val="134"/>
      </rPr>
      <t xml:space="preserve">孕纹按摩霜
</t>
    </r>
    <r>
      <rPr>
        <sz val="11"/>
        <color indexed="8"/>
        <rFont val="宋体"/>
        <charset val="134"/>
      </rPr>
      <t>缓解孕纹产生
肌肤滋润光滑
防止肌肤暗黄</t>
    </r>
  </si>
  <si>
    <r>
      <rPr>
        <b/>
        <sz val="11"/>
        <color indexed="8"/>
        <rFont val="宋体"/>
        <charset val="134"/>
      </rPr>
      <t xml:space="preserve">防溢乳垫120片
</t>
    </r>
    <r>
      <rPr>
        <sz val="11"/>
        <color indexed="8"/>
        <rFont val="宋体"/>
        <charset val="134"/>
      </rPr>
      <t>干爽透气
拒绝尴尬奶渍
妈妈必备乳垫</t>
    </r>
  </si>
  <si>
    <t>0042411767</t>
  </si>
  <si>
    <t>XA194</t>
  </si>
  <si>
    <t>Pigeon/贝亲 乳房清洁棉 擦拭乳房 50包 XA194 用后直接母乳 蒸馏水成分</t>
  </si>
  <si>
    <t>http://item.yhd.com/item/4351846?tp=101105030.0.0.0.0.Ktcnw79-10-9HDQ4</t>
  </si>
  <si>
    <r>
      <rPr>
        <b/>
        <sz val="11"/>
        <color indexed="8"/>
        <rFont val="宋体"/>
        <charset val="134"/>
      </rPr>
      <t xml:space="preserve">乳房清洁棉
</t>
    </r>
    <r>
      <rPr>
        <sz val="11"/>
        <color indexed="8"/>
        <rFont val="宋体"/>
        <charset val="134"/>
      </rPr>
      <t xml:space="preserve">高压蒸汽灭菌处理 
便于携带 
单独铝箔包装 </t>
    </r>
  </si>
  <si>
    <r>
      <rPr>
        <b/>
        <sz val="11"/>
        <color indexed="8"/>
        <rFont val="宋体"/>
        <charset val="134"/>
      </rPr>
      <t xml:space="preserve">
多功能授乳枕
</t>
    </r>
    <r>
      <rPr>
        <sz val="11"/>
        <color indexed="8"/>
        <rFont val="宋体"/>
        <charset val="134"/>
      </rPr>
      <t>减轻妈妈授乳疲劳
立体设计 
柔软舒适</t>
    </r>
  </si>
  <si>
    <t>0041648106</t>
  </si>
  <si>
    <t>XA224</t>
  </si>
  <si>
    <t>Pigeon/贝亲 产褥期/产后卫生巾 孕妇 产妇卫生巾 产褥垫 L号 6片/包 XA224</t>
  </si>
  <si>
    <t>http://item.yhd.com/item/4283106?tp=101105030.0.0.0.0.Ktcnw79-10-9HDQ4</t>
  </si>
  <si>
    <r>
      <rPr>
        <b/>
        <sz val="11"/>
        <color indexed="8"/>
        <rFont val="宋体"/>
        <charset val="134"/>
      </rPr>
      <t xml:space="preserve">产褥期卫生巾
</t>
    </r>
    <r>
      <rPr>
        <sz val="11"/>
        <color indexed="8"/>
        <rFont val="宋体"/>
        <charset val="134"/>
      </rPr>
      <t>柔软
舒适
亲肤</t>
    </r>
  </si>
  <si>
    <t>0253820972</t>
  </si>
  <si>
    <t>15122/15123</t>
  </si>
  <si>
    <t xml:space="preserve">Pigeon/贝亲 婴儿指甲剪 婴儿指甲刀 儿童指甲钳 儿童指甲剪 15122 15123 </t>
  </si>
  <si>
    <t>http://item.yhd.com/item/29794846?tp=101105030.0.0.0.0.KtYslnr-10-9HDQ4</t>
  </si>
  <si>
    <r>
      <rPr>
        <b/>
        <sz val="11"/>
        <color indexed="8"/>
        <rFont val="宋体"/>
        <charset val="134"/>
      </rPr>
      <t xml:space="preserve">新生儿宝宝专用指甲剪
</t>
    </r>
    <r>
      <rPr>
        <sz val="11"/>
        <color indexed="8"/>
        <rFont val="宋体"/>
        <charset val="134"/>
      </rPr>
      <t>日本进口
稳固安全
抗菌成分</t>
    </r>
  </si>
  <si>
    <r>
      <rPr>
        <b/>
        <sz val="11"/>
        <color indexed="8"/>
        <rFont val="宋体"/>
        <charset val="134"/>
      </rPr>
      <t xml:space="preserve">婴儿超柔毛巾3件套
</t>
    </r>
    <r>
      <rPr>
        <sz val="11"/>
        <color indexed="8"/>
        <rFont val="宋体"/>
        <charset val="134"/>
      </rPr>
      <t>100%纯棉
天然无捻纱
柔软舒适</t>
    </r>
  </si>
  <si>
    <t>0479290330</t>
  </si>
  <si>
    <t xml:space="preserve">Pigeon/贝亲 贝亲婴儿棉签 宝宝细轴清洁棉棒 新生儿必备耳鼻棉花棒180支 3盒 </t>
  </si>
  <si>
    <t>http://item.yhd.com/item/55719773?tp=101105030.0.0.0.0.L1XIUjw-10-ElNcs</t>
  </si>
  <si>
    <r>
      <rPr>
        <b/>
        <sz val="11"/>
        <color indexed="8"/>
        <rFont val="宋体"/>
        <charset val="134"/>
      </rPr>
      <t xml:space="preserve">婴儿专用棉棒
</t>
    </r>
    <r>
      <rPr>
        <sz val="11"/>
        <color indexed="8"/>
        <rFont val="宋体"/>
        <charset val="134"/>
      </rPr>
      <t>双头细轴
 100%全棉 
清洁鼻垢鼻涕</t>
    </r>
  </si>
  <si>
    <r>
      <rPr>
        <b/>
        <sz val="11"/>
        <color indexed="8"/>
        <rFont val="宋体"/>
        <charset val="134"/>
      </rPr>
      <t xml:space="preserve">婴儿卫生组合套装
</t>
    </r>
    <r>
      <rPr>
        <sz val="11"/>
        <color indexed="8"/>
        <rFont val="宋体"/>
        <charset val="134"/>
      </rPr>
      <t xml:space="preserve">原装进口 
梳写健康 
从头开始 </t>
    </r>
  </si>
  <si>
    <r>
      <rPr>
        <b/>
        <sz val="11"/>
        <color indexed="8"/>
        <rFont val="宋体"/>
        <charset val="134"/>
      </rPr>
      <t xml:space="preserve">温奶及食物加热器
</t>
    </r>
    <r>
      <rPr>
        <sz val="11"/>
        <color indexed="8"/>
        <rFont val="宋体"/>
        <charset val="134"/>
      </rPr>
      <t>三种档位 
小夜灯设计 
快速加热只需３分钟</t>
    </r>
  </si>
  <si>
    <t>0075305667</t>
  </si>
  <si>
    <t>RA08</t>
  </si>
  <si>
    <t>Pigeon/贝亲 消毒锅 奶瓶消毒 简捷式奶瓶 消毒器 可同时消毒5个奶瓶 一键式简便操作RA08</t>
  </si>
  <si>
    <t>http://item.yhd.com/item/8664543?tp=101105030.0.0.0.0.KtblYpo-10-9HDQ4</t>
  </si>
  <si>
    <r>
      <rPr>
        <b/>
        <sz val="11"/>
        <color indexed="8"/>
        <rFont val="宋体"/>
        <charset val="134"/>
      </rPr>
      <t xml:space="preserve">便捷式消毒锅
</t>
    </r>
    <r>
      <rPr>
        <sz val="11"/>
        <color indexed="8"/>
        <rFont val="宋体"/>
        <charset val="134"/>
      </rPr>
      <t>一键消毒 
超大容量
高效杀菌</t>
    </r>
  </si>
  <si>
    <t>0168530196</t>
  </si>
  <si>
    <t>RA07</t>
  </si>
  <si>
    <t>Pigeon/贝亲 消毒锅 消毒器 烘干式蒸汽消毒器 奶瓶 消毒 消毒全自动高效RA07</t>
  </si>
  <si>
    <t>http://item.yhd.com/item/19553817?tp=101105030.0.0.0.0.KtbO7MS-10-9HDQ4</t>
  </si>
  <si>
    <r>
      <rPr>
        <b/>
        <sz val="11"/>
        <color indexed="8"/>
        <rFont val="宋体"/>
        <charset val="134"/>
      </rPr>
      <t xml:space="preserve">烘干式蒸汽消毒器
</t>
    </r>
    <r>
      <rPr>
        <sz val="11"/>
        <color indexed="8"/>
        <rFont val="宋体"/>
        <charset val="134"/>
      </rPr>
      <t>消毒烘干二合一
蒸汽消毒
高效过滤棉</t>
    </r>
  </si>
  <si>
    <t>贝亲人气单品</t>
  </si>
  <si>
    <t>http://item.yhd.com/item/4282834?</t>
  </si>
  <si>
    <t>http://item.yhd.com/item/4301024?</t>
  </si>
  <si>
    <t>http://item.yhd.com/item/8664543?</t>
  </si>
  <si>
    <t>http://item.yhd.com/item/4440231?</t>
  </si>
  <si>
    <t>http://item.yhd.com/item/6663742?</t>
  </si>
  <si>
    <t>由爱而生</t>
  </si>
  <si>
    <t>http://item.yhd.com/item/6504416?</t>
  </si>
  <si>
    <t>http://item.yhd.com/item/34155110?</t>
  </si>
  <si>
    <t>http://item.yhd.com/item/4351846?</t>
  </si>
  <si>
    <t>http://item.yhd.com/item/4600657?</t>
  </si>
  <si>
    <t>http://item.yhd.com/item/4301105?</t>
  </si>
  <si>
    <t>宝宝爱喝奶</t>
  </si>
  <si>
    <t>宽口径玻璃奶瓶</t>
  </si>
  <si>
    <t>http://item.yhd.com/item/28294421</t>
  </si>
  <si>
    <t>奶嘴</t>
  </si>
  <si>
    <t>http://item.yhd.com/item/55504260?</t>
  </si>
  <si>
    <t>玻璃奶瓶2件套</t>
  </si>
  <si>
    <t>http://item.yhd.com/item/16063911?</t>
  </si>
  <si>
    <t>5件套</t>
  </si>
  <si>
    <t>http://item.yhd.com/item/7957712?</t>
  </si>
  <si>
    <t>标准口径</t>
  </si>
  <si>
    <t>http://item.yhd.com/item/8526616?</t>
  </si>
  <si>
    <t>PPSU 2件套</t>
  </si>
  <si>
    <t>http://item.yhd.com/item/16097582?</t>
  </si>
  <si>
    <t>http://item.yhd.com/item/42625063?</t>
  </si>
  <si>
    <t>http://item.yhd.com/item/19553817?</t>
  </si>
  <si>
    <t>宝宝爱洗澡</t>
  </si>
  <si>
    <t>http://item.yhd.com/item/8526578?</t>
  </si>
  <si>
    <t>http://item.yhd.com/item/55712763?</t>
  </si>
  <si>
    <t>http://item.yhd.com/item/10346531?</t>
  </si>
  <si>
    <t>http://item.yhd.com/item/8526584?</t>
  </si>
  <si>
    <t>http://item.yhd.com/item/9977473?</t>
  </si>
  <si>
    <t>我们嫩着呢</t>
  </si>
  <si>
    <t>http://item.yhd.com/item/8074822?</t>
  </si>
  <si>
    <t>http://item.yhd.com/item/20322620?</t>
  </si>
  <si>
    <t>http://item.yhd.com/item/14297408?</t>
  </si>
  <si>
    <t>0041637756</t>
  </si>
  <si>
    <t>BA57/BA58/BA59/BA60</t>
  </si>
  <si>
    <t>Pigeon/贝亲 新生儿自然实感宽口径宝宝奶嘴 仿母乳婴儿硅胶奶嘴 SS/S/M/LBA57-60BA59</t>
  </si>
  <si>
    <t>http://item.yhd.com/item/4282164?tp=101105030.0.0.0.0.Ktcl9B5-10-9HDQ4</t>
  </si>
  <si>
    <t>0042595664</t>
  </si>
  <si>
    <t>IA106</t>
  </si>
  <si>
    <t>Pigeon/贝亲 婴儿油 新生儿婴儿宝宝儿童润肤油BB按摩油 200ml IA106</t>
  </si>
  <si>
    <t>http://item.yhd.com/item/4368496?tp=101105030.0.0.0.0.KtciYoj-10-9HDQ4</t>
  </si>
  <si>
    <t>IA117+IA118</t>
  </si>
  <si>
    <t>http://item.yhd.com/item/12597085?tp=101105030.0.0.0.0.KzMsjjX-10-2jTQR</t>
  </si>
  <si>
    <t>0267572178</t>
  </si>
  <si>
    <t>IA123+IA124</t>
  </si>
  <si>
    <t>Pigeon/贝亲 儿童洗发水 儿童沐浴露 儿童洗护套装 3D迪斯尼造型2件套 每瓶</t>
  </si>
  <si>
    <t>http://item.yhd.com/item/31434773?tp=101105030.0.0.0.0.KtYoj`R-10-9HDQ4</t>
  </si>
  <si>
    <t>0042595653</t>
  </si>
  <si>
    <t>HA13</t>
  </si>
  <si>
    <t>Pigeon/贝亲 新生儿爽身粉 无滑石粉45g HA13 摇摇爽身粉</t>
  </si>
  <si>
    <t>http://item.yhd.com/item/4368495?tp=101105030.0.0.0.0.KtcesG4-10-9HDQ4</t>
  </si>
  <si>
    <t>0095948973</t>
  </si>
  <si>
    <t>PL196</t>
  </si>
  <si>
    <t>Pigeon/贝亲 婴儿洗衣皂 120g 4连包套装 贝亲洗护 无磷不伤手 宝宝衣物洗护必备 PL196</t>
  </si>
  <si>
    <t>http://item.yhd.com/item/10829333?tp=101105030.0.0.0.0.Ktbb2NA-10-9HDQ4</t>
  </si>
  <si>
    <t>0069818775</t>
  </si>
  <si>
    <t>PL135</t>
  </si>
  <si>
    <t>Pigeon/贝亲 婴儿柔湿巾 湿纸巾 婴儿湿巾 宝宝湿巾湿纸巾补充装80片*3包</t>
  </si>
  <si>
    <t>http://item.yhd.com/item/8075024?tp=101105030.0.0.0.0.Ktc3JM0-10-9HDQ4</t>
  </si>
  <si>
    <t>0095947083</t>
  </si>
  <si>
    <t>KA36+KA39</t>
  </si>
  <si>
    <t>Pigeon/贝亲 湿巾套装 婴儿柔湿巾80片装+婴儿手口湿巾70片装 共2件</t>
  </si>
  <si>
    <t>http://item.yhd.com/item/10829098?tp=101105030.0.0.0.0.KtbdkRZ-10-9HDQ4</t>
  </si>
  <si>
    <t>0080292859</t>
  </si>
  <si>
    <t>PA01</t>
  </si>
  <si>
    <t>Pigeon/贝亲 退热贴 退烧贴 4片装 婴儿物理退烧贴/降温贴 8小时降温 预防禽流感 PA01</t>
  </si>
  <si>
    <t>http://item.yhd.com/item/9184081?tp=101105030.0.0.0.0.KtblYpo-10-9HDQ4</t>
  </si>
  <si>
    <t>0043037543</t>
  </si>
  <si>
    <t>KA34</t>
  </si>
  <si>
    <t>Pigeon/贝亲 镊子鼻屎夹 鼻口耳夹 鼻腔清洁 鼻屎镊子KA34</t>
  </si>
  <si>
    <t>http://item.yhd.com/item/4408670?tp=101105030.0.0.0.0.KtiaRst-10-9HDQ4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</si>
</sst>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0.00;[Red]0.00"/>
    <numFmt numFmtId="177" formatCode="0.00_ ;[Red]\-0.00\ "/>
    <numFmt numFmtId="178" formatCode="0.00_ "/>
    <numFmt numFmtId="179" formatCode="0_ "/>
  </numFmts>
  <fonts count="16">
    <font>
      <sz val="11"/>
      <color indexed="8"/>
      <name val="宋体"/>
      <charset val="134"/>
    </font>
    <font>
      <b/>
      <sz val="10"/>
      <name val="微软雅黑"/>
      <charset val="134"/>
    </font>
    <font>
      <sz val="10"/>
      <color indexed="8"/>
      <name val="宋体"/>
      <charset val="134"/>
    </font>
    <font>
      <u/>
      <sz val="10"/>
      <color indexed="12"/>
      <name val="宋体"/>
      <charset val="134"/>
    </font>
    <font>
      <u/>
      <sz val="10"/>
      <color indexed="20"/>
      <name val="宋体"/>
      <charset val="134"/>
    </font>
    <font>
      <u/>
      <sz val="11"/>
      <color indexed="20"/>
      <name val="宋体"/>
      <charset val="134"/>
    </font>
    <font>
      <u/>
      <sz val="11"/>
      <color indexed="12"/>
      <name val="宋体"/>
      <charset val="134"/>
    </font>
    <font>
      <sz val="11"/>
      <color indexed="10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b/>
      <sz val="11"/>
      <color indexed="8"/>
      <name val="宋体"/>
      <charset val="134"/>
    </font>
    <font>
      <u/>
      <sz val="10"/>
      <name val="宋体"/>
      <charset val="134"/>
    </font>
    <font>
      <b/>
      <sz val="11"/>
      <color indexed="10"/>
      <name val="宋体"/>
      <charset val="134"/>
    </font>
    <font>
      <sz val="12"/>
      <name val="宋体"/>
      <charset val="134"/>
    </font>
    <font>
      <sz val="9"/>
      <name val="宋体"/>
      <charset val="134"/>
    </font>
    <font>
      <b/>
      <sz val="10"/>
      <color indexed="8"/>
      <name val="宋体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3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14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36">
    <xf numFmtId="0" fontId="0" fillId="0" borderId="0" xfId="0" applyAlignment="1"/>
    <xf numFmtId="0" fontId="0" fillId="0" borderId="0" xfId="0" applyFill="1" applyAlignment="1"/>
    <xf numFmtId="0" fontId="0" fillId="0" borderId="0" xfId="0" applyFont="1" applyAlignment="1"/>
    <xf numFmtId="0" fontId="1" fillId="2" borderId="1" xfId="7" applyFont="1" applyFill="1" applyBorder="1" applyAlignment="1">
      <alignment horizontal="center" vertical="center" wrapText="1"/>
    </xf>
    <xf numFmtId="49" fontId="1" fillId="2" borderId="1" xfId="7" applyNumberFormat="1" applyFont="1" applyFill="1" applyBorder="1" applyAlignment="1">
      <alignment horizontal="center" vertical="center" wrapText="1"/>
    </xf>
    <xf numFmtId="0" fontId="1" fillId="2" borderId="1" xfId="7" applyFont="1" applyFill="1" applyBorder="1" applyAlignment="1">
      <alignment horizontal="left" vertical="center" wrapText="1"/>
    </xf>
    <xf numFmtId="0" fontId="1" fillId="2" borderId="1" xfId="7" applyNumberFormat="1" applyFont="1" applyFill="1" applyBorder="1" applyAlignment="1">
      <alignment horizontal="left" vertical="center" wrapText="1"/>
    </xf>
    <xf numFmtId="49" fontId="1" fillId="2" borderId="1" xfId="7" applyNumberFormat="1" applyFont="1" applyFill="1" applyBorder="1" applyAlignment="1">
      <alignment horizontal="left" vertical="center"/>
    </xf>
    <xf numFmtId="176" fontId="1" fillId="2" borderId="1" xfId="7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/>
    <xf numFmtId="0" fontId="2" fillId="0" borderId="1" xfId="0" applyFont="1" applyBorder="1" applyAlignment="1">
      <alignment horizontal="left" vertical="center" wrapText="1"/>
    </xf>
    <xf numFmtId="0" fontId="3" fillId="0" borderId="1" xfId="11" applyFont="1" applyBorder="1" applyAlignment="1">
      <alignment horizontal="left" vertical="center"/>
    </xf>
    <xf numFmtId="0" fontId="4" fillId="0" borderId="1" xfId="11" applyFont="1" applyBorder="1" applyAlignment="1">
      <alignment horizontal="left" vertical="center"/>
    </xf>
    <xf numFmtId="49" fontId="2" fillId="0" borderId="2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/>
    <xf numFmtId="49" fontId="2" fillId="0" borderId="5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vertical="center" wrapText="1"/>
    </xf>
    <xf numFmtId="0" fontId="5" fillId="0" borderId="1" xfId="11" applyFont="1" applyBorder="1" applyAlignment="1">
      <alignment horizontal="left" vertical="center"/>
    </xf>
    <xf numFmtId="9" fontId="1" fillId="2" borderId="1" xfId="4" applyFont="1" applyFill="1" applyBorder="1" applyAlignment="1">
      <alignment horizontal="center" vertical="center" wrapText="1"/>
    </xf>
    <xf numFmtId="9" fontId="2" fillId="0" borderId="1" xfId="4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77" fontId="1" fillId="2" borderId="1" xfId="7" applyNumberFormat="1" applyFont="1" applyFill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1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ont="1" applyFill="1" applyAlignment="1">
      <alignment horizontal="center"/>
    </xf>
    <xf numFmtId="0" fontId="7" fillId="0" borderId="0" xfId="0" applyFont="1" applyAlignment="1"/>
    <xf numFmtId="0" fontId="0" fillId="3" borderId="0" xfId="0" applyFill="1" applyAlignment="1"/>
    <xf numFmtId="0" fontId="2" fillId="0" borderId="0" xfId="0" applyFont="1" applyFill="1" applyAlignment="1">
      <alignment horizontal="center" vertical="center"/>
    </xf>
    <xf numFmtId="0" fontId="2" fillId="0" borderId="0" xfId="0" applyFont="1" applyAlignment="1"/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1" fillId="0" borderId="6" xfId="7" applyFont="1" applyFill="1" applyBorder="1" applyAlignment="1">
      <alignment horizontal="center" vertical="center" wrapText="1"/>
    </xf>
    <xf numFmtId="0" fontId="1" fillId="0" borderId="0" xfId="7" applyFont="1" applyFill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49" fontId="2" fillId="0" borderId="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/>
    <xf numFmtId="0" fontId="2" fillId="0" borderId="5" xfId="0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4" fillId="0" borderId="5" xfId="1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/>
    <xf numFmtId="0" fontId="2" fillId="0" borderId="1" xfId="0" applyFont="1" applyFill="1" applyBorder="1" applyAlignment="1">
      <alignment horizontal="left" vertical="center" wrapText="1"/>
    </xf>
    <xf numFmtId="0" fontId="4" fillId="0" borderId="1" xfId="11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/>
    </xf>
    <xf numFmtId="0" fontId="8" fillId="0" borderId="4" xfId="0" applyFont="1" applyFill="1" applyBorder="1" applyAlignment="1"/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/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/>
    <xf numFmtId="0" fontId="2" fillId="0" borderId="5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11" applyFont="1" applyFill="1" applyBorder="1" applyAlignment="1">
      <alignment horizontal="left" vertical="center" wrapText="1"/>
    </xf>
    <xf numFmtId="0" fontId="3" fillId="0" borderId="1" xfId="11" applyFont="1" applyFill="1" applyBorder="1" applyAlignment="1">
      <alignment horizontal="left" vertical="center" wrapText="1"/>
    </xf>
    <xf numFmtId="0" fontId="8" fillId="0" borderId="2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5" fillId="0" borderId="1" xfId="11" applyFont="1" applyBorder="1" applyAlignment="1">
      <alignment horizontal="left" vertical="center" wrapText="1"/>
    </xf>
    <xf numFmtId="0" fontId="4" fillId="0" borderId="1" xfId="11" applyFont="1" applyBorder="1" applyAlignment="1">
      <alignment horizontal="left" vertical="center" wrapText="1"/>
    </xf>
    <xf numFmtId="0" fontId="2" fillId="0" borderId="1" xfId="0" applyFont="1" applyFill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Fill="1" applyBorder="1" applyAlignment="1">
      <alignment horizontal="center" vertical="center"/>
    </xf>
    <xf numFmtId="0" fontId="4" fillId="0" borderId="3" xfId="11" applyFont="1" applyFill="1" applyBorder="1" applyAlignment="1">
      <alignment horizontal="left" vertical="center" wrapText="1"/>
    </xf>
    <xf numFmtId="0" fontId="5" fillId="0" borderId="3" xfId="11" applyFont="1" applyFill="1" applyBorder="1" applyAlignment="1">
      <alignment horizontal="left" vertical="center" wrapText="1"/>
    </xf>
    <xf numFmtId="0" fontId="5" fillId="0" borderId="1" xfId="11" applyFont="1" applyFill="1" applyBorder="1" applyAlignment="1">
      <alignment horizontal="left" vertical="center" wrapText="1"/>
    </xf>
    <xf numFmtId="49" fontId="2" fillId="0" borderId="2" xfId="0" applyNumberFormat="1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4" fillId="0" borderId="0" xfId="11" applyFont="1" applyAlignment="1">
      <alignment horizontal="left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0" fillId="0" borderId="0" xfId="0" applyFont="1" applyAlignment="1"/>
    <xf numFmtId="0" fontId="9" fillId="0" borderId="0" xfId="0" applyFont="1" applyFill="1" applyAlignment="1"/>
    <xf numFmtId="0" fontId="0" fillId="0" borderId="0" xfId="0" applyFill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49" fontId="1" fillId="2" borderId="1" xfId="7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/>
    <xf numFmtId="0" fontId="11" fillId="0" borderId="1" xfId="11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left" vertical="center" wrapText="1"/>
    </xf>
    <xf numFmtId="9" fontId="2" fillId="0" borderId="1" xfId="4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9" fontId="8" fillId="0" borderId="1" xfId="4" applyFont="1" applyFill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/>
    </xf>
    <xf numFmtId="0" fontId="1" fillId="0" borderId="1" xfId="7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78" fontId="2" fillId="0" borderId="1" xfId="0" applyNumberFormat="1" applyFont="1" applyFill="1" applyBorder="1" applyAlignment="1">
      <alignment horizontal="center" vertical="center"/>
    </xf>
    <xf numFmtId="179" fontId="2" fillId="0" borderId="0" xfId="0" applyNumberFormat="1" applyFont="1" applyFill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/>
    </xf>
    <xf numFmtId="178" fontId="8" fillId="0" borderId="1" xfId="0" applyNumberFormat="1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12" fillId="0" borderId="0" xfId="0" applyFont="1" applyFill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 wrapText="1"/>
    </xf>
    <xf numFmtId="49" fontId="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179" fontId="2" fillId="0" borderId="0" xfId="0" applyNumberFormat="1" applyFont="1" applyAlignment="1">
      <alignment horizontal="center" vertical="center"/>
    </xf>
    <xf numFmtId="0" fontId="9" fillId="0" borderId="1" xfId="0" applyFont="1" applyBorder="1" applyAlignment="1" quotePrefix="1"/>
    <xf numFmtId="49" fontId="2" fillId="0" borderId="1" xfId="0" applyNumberFormat="1" applyFont="1" applyBorder="1" applyAlignment="1" quotePrefix="1">
      <alignment horizontal="center" vertical="center"/>
    </xf>
  </cellXfs>
  <cellStyles count="13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百分比 3" xfId="5"/>
    <cellStyle name="货币[0]" xfId="6" builtinId="7"/>
    <cellStyle name="常规 2" xfId="7"/>
    <cellStyle name="千位分隔 2" xfId="8"/>
    <cellStyle name="常规 4" xfId="9"/>
    <cellStyle name="常规_Sheet1" xfId="10"/>
    <cellStyle name="超链接" xfId="11" builtinId="8"/>
    <cellStyle name="已访问的超链接" xfId="12" builtinId="9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8" Type="http://schemas.openxmlformats.org/officeDocument/2006/relationships/image" Target="../media/image98.jpeg"/><Relationship Id="rId97" Type="http://schemas.openxmlformats.org/officeDocument/2006/relationships/image" Target="../media/image97.pn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9" Type="http://schemas.openxmlformats.org/officeDocument/2006/relationships/image" Target="../media/image22.jpeg"/><Relationship Id="rId8" Type="http://schemas.openxmlformats.org/officeDocument/2006/relationships/image" Target="../media/image14.jpeg"/><Relationship Id="rId7" Type="http://schemas.openxmlformats.org/officeDocument/2006/relationships/image" Target="../media/image13.jpeg"/><Relationship Id="rId69" Type="http://schemas.openxmlformats.org/officeDocument/2006/relationships/image" Target="../media/image135.png"/><Relationship Id="rId68" Type="http://schemas.openxmlformats.org/officeDocument/2006/relationships/image" Target="../media/image134.png"/><Relationship Id="rId67" Type="http://schemas.openxmlformats.org/officeDocument/2006/relationships/image" Target="../media/image133.png"/><Relationship Id="rId66" Type="http://schemas.openxmlformats.org/officeDocument/2006/relationships/image" Target="../media/image132.png"/><Relationship Id="rId65" Type="http://schemas.openxmlformats.org/officeDocument/2006/relationships/image" Target="../media/image131.png"/><Relationship Id="rId64" Type="http://schemas.openxmlformats.org/officeDocument/2006/relationships/image" Target="../media/image130.jpeg"/><Relationship Id="rId63" Type="http://schemas.openxmlformats.org/officeDocument/2006/relationships/image" Target="../media/image129.jpeg"/><Relationship Id="rId62" Type="http://schemas.openxmlformats.org/officeDocument/2006/relationships/image" Target="../media/image128.jpeg"/><Relationship Id="rId61" Type="http://schemas.openxmlformats.org/officeDocument/2006/relationships/image" Target="../media/image85.jpeg"/><Relationship Id="rId60" Type="http://schemas.openxmlformats.org/officeDocument/2006/relationships/image" Target="../media/image127.jpeg"/><Relationship Id="rId6" Type="http://schemas.openxmlformats.org/officeDocument/2006/relationships/image" Target="../media/image12.jpeg"/><Relationship Id="rId59" Type="http://schemas.openxmlformats.org/officeDocument/2006/relationships/image" Target="../media/image126.jpeg"/><Relationship Id="rId58" Type="http://schemas.openxmlformats.org/officeDocument/2006/relationships/image" Target="../media/image125.jpeg"/><Relationship Id="rId57" Type="http://schemas.openxmlformats.org/officeDocument/2006/relationships/image" Target="../media/image124.jpeg"/><Relationship Id="rId56" Type="http://schemas.openxmlformats.org/officeDocument/2006/relationships/image" Target="../media/image123.jpeg"/><Relationship Id="rId55" Type="http://schemas.openxmlformats.org/officeDocument/2006/relationships/image" Target="../media/image89.jpeg"/><Relationship Id="rId54" Type="http://schemas.openxmlformats.org/officeDocument/2006/relationships/image" Target="../media/image122.jpeg"/><Relationship Id="rId53" Type="http://schemas.openxmlformats.org/officeDocument/2006/relationships/image" Target="../media/image121.jpeg"/><Relationship Id="rId52" Type="http://schemas.openxmlformats.org/officeDocument/2006/relationships/image" Target="../media/image120.jpeg"/><Relationship Id="rId51" Type="http://schemas.openxmlformats.org/officeDocument/2006/relationships/image" Target="../media/image119.jpeg"/><Relationship Id="rId50" Type="http://schemas.openxmlformats.org/officeDocument/2006/relationships/image" Target="../media/image118.png"/><Relationship Id="rId5" Type="http://schemas.openxmlformats.org/officeDocument/2006/relationships/image" Target="../media/image11.jpeg"/><Relationship Id="rId49" Type="http://schemas.openxmlformats.org/officeDocument/2006/relationships/image" Target="../media/image117.jpeg"/><Relationship Id="rId48" Type="http://schemas.openxmlformats.org/officeDocument/2006/relationships/image" Target="../media/image116.jpeg"/><Relationship Id="rId47" Type="http://schemas.openxmlformats.org/officeDocument/2006/relationships/image" Target="../media/image115.png"/><Relationship Id="rId46" Type="http://schemas.openxmlformats.org/officeDocument/2006/relationships/image" Target="../media/image1.jpeg"/><Relationship Id="rId45" Type="http://schemas.openxmlformats.org/officeDocument/2006/relationships/image" Target="../media/image114.jpeg"/><Relationship Id="rId44" Type="http://schemas.openxmlformats.org/officeDocument/2006/relationships/image" Target="../media/image113.png"/><Relationship Id="rId43" Type="http://schemas.openxmlformats.org/officeDocument/2006/relationships/image" Target="../media/image76.jpeg"/><Relationship Id="rId42" Type="http://schemas.openxmlformats.org/officeDocument/2006/relationships/image" Target="../media/image112.png"/><Relationship Id="rId41" Type="http://schemas.openxmlformats.org/officeDocument/2006/relationships/image" Target="../media/image90.jpeg"/><Relationship Id="rId40" Type="http://schemas.openxmlformats.org/officeDocument/2006/relationships/image" Target="../media/image46.jpeg"/><Relationship Id="rId4" Type="http://schemas.openxmlformats.org/officeDocument/2006/relationships/image" Target="../media/image10.jpeg"/><Relationship Id="rId39" Type="http://schemas.openxmlformats.org/officeDocument/2006/relationships/image" Target="../media/image19.jpeg"/><Relationship Id="rId38" Type="http://schemas.openxmlformats.org/officeDocument/2006/relationships/image" Target="../media/image28.jpeg"/><Relationship Id="rId37" Type="http://schemas.openxmlformats.org/officeDocument/2006/relationships/image" Target="../media/image91.jpeg"/><Relationship Id="rId36" Type="http://schemas.openxmlformats.org/officeDocument/2006/relationships/image" Target="../media/image111.jpeg"/><Relationship Id="rId35" Type="http://schemas.openxmlformats.org/officeDocument/2006/relationships/image" Target="../media/image110.jpeg"/><Relationship Id="rId34" Type="http://schemas.openxmlformats.org/officeDocument/2006/relationships/image" Target="../media/image109.jpeg"/><Relationship Id="rId33" Type="http://schemas.openxmlformats.org/officeDocument/2006/relationships/image" Target="../media/image108.jpeg"/><Relationship Id="rId32" Type="http://schemas.openxmlformats.org/officeDocument/2006/relationships/image" Target="../media/image107.jpeg"/><Relationship Id="rId31" Type="http://schemas.openxmlformats.org/officeDocument/2006/relationships/image" Target="../media/image106.jpeg"/><Relationship Id="rId30" Type="http://schemas.openxmlformats.org/officeDocument/2006/relationships/image" Target="../media/image105.jpeg"/><Relationship Id="rId3" Type="http://schemas.openxmlformats.org/officeDocument/2006/relationships/image" Target="../media/image9.jpeg"/><Relationship Id="rId29" Type="http://schemas.openxmlformats.org/officeDocument/2006/relationships/image" Target="../media/image16.jpeg"/><Relationship Id="rId28" Type="http://schemas.openxmlformats.org/officeDocument/2006/relationships/image" Target="../media/image104.jpeg"/><Relationship Id="rId27" Type="http://schemas.openxmlformats.org/officeDocument/2006/relationships/image" Target="../media/image77.jpeg"/><Relationship Id="rId26" Type="http://schemas.openxmlformats.org/officeDocument/2006/relationships/image" Target="../media/image26.jpeg"/><Relationship Id="rId25" Type="http://schemas.openxmlformats.org/officeDocument/2006/relationships/image" Target="../media/image17.jpeg"/><Relationship Id="rId24" Type="http://schemas.openxmlformats.org/officeDocument/2006/relationships/image" Target="../media/image103.jpeg"/><Relationship Id="rId23" Type="http://schemas.openxmlformats.org/officeDocument/2006/relationships/image" Target="../media/image88.jpeg"/><Relationship Id="rId22" Type="http://schemas.openxmlformats.org/officeDocument/2006/relationships/image" Target="../media/image102.jpeg"/><Relationship Id="rId21" Type="http://schemas.openxmlformats.org/officeDocument/2006/relationships/image" Target="../media/image101.jpeg"/><Relationship Id="rId20" Type="http://schemas.openxmlformats.org/officeDocument/2006/relationships/image" Target="../media/image100.jpeg"/><Relationship Id="rId2" Type="http://schemas.openxmlformats.org/officeDocument/2006/relationships/image" Target="../media/image8.jpeg"/><Relationship Id="rId19" Type="http://schemas.openxmlformats.org/officeDocument/2006/relationships/image" Target="../media/image98.jpeg"/><Relationship Id="rId18" Type="http://schemas.openxmlformats.org/officeDocument/2006/relationships/image" Target="../media/image99.png"/><Relationship Id="rId17" Type="http://schemas.openxmlformats.org/officeDocument/2006/relationships/image" Target="../media/image96.jpeg"/><Relationship Id="rId16" Type="http://schemas.openxmlformats.org/officeDocument/2006/relationships/image" Target="../media/image95.jpeg"/><Relationship Id="rId15" Type="http://schemas.openxmlformats.org/officeDocument/2006/relationships/image" Target="../media/image87.jpeg"/><Relationship Id="rId14" Type="http://schemas.openxmlformats.org/officeDocument/2006/relationships/image" Target="../media/image86.jpeg"/><Relationship Id="rId13" Type="http://schemas.openxmlformats.org/officeDocument/2006/relationships/image" Target="../media/image83.jpeg"/><Relationship Id="rId12" Type="http://schemas.openxmlformats.org/officeDocument/2006/relationships/image" Target="../media/image78.jpeg"/><Relationship Id="rId11" Type="http://schemas.openxmlformats.org/officeDocument/2006/relationships/image" Target="../media/image60.jpeg"/><Relationship Id="rId10" Type="http://schemas.openxmlformats.org/officeDocument/2006/relationships/image" Target="../media/image31.jpeg"/><Relationship Id="rId1" Type="http://schemas.openxmlformats.org/officeDocument/2006/relationships/image" Target="../media/image7.jpeg"/></Relationships>
</file>

<file path=xl/drawings/_rels/vmlDrawing3.vml.rels><?xml version="1.0" encoding="UTF-8" standalone="yes"?>
<Relationships xmlns="http://schemas.openxmlformats.org/package/2006/relationships"><Relationship Id="rId9" Type="http://schemas.openxmlformats.org/officeDocument/2006/relationships/image" Target="../media/image81.jpeg"/><Relationship Id="rId8" Type="http://schemas.openxmlformats.org/officeDocument/2006/relationships/image" Target="../media/image88.jpeg"/><Relationship Id="rId7" Type="http://schemas.openxmlformats.org/officeDocument/2006/relationships/image" Target="../media/image102.jpeg"/><Relationship Id="rId6" Type="http://schemas.openxmlformats.org/officeDocument/2006/relationships/image" Target="../media/image138.jpeg"/><Relationship Id="rId5" Type="http://schemas.openxmlformats.org/officeDocument/2006/relationships/image" Target="../media/image137.jpeg"/><Relationship Id="rId4" Type="http://schemas.openxmlformats.org/officeDocument/2006/relationships/image" Target="../media/image101.jpeg"/><Relationship Id="rId3" Type="http://schemas.openxmlformats.org/officeDocument/2006/relationships/image" Target="../media/image100.jpeg"/><Relationship Id="rId23" Type="http://schemas.openxmlformats.org/officeDocument/2006/relationships/image" Target="../media/image144.png"/><Relationship Id="rId22" Type="http://schemas.openxmlformats.org/officeDocument/2006/relationships/image" Target="../media/image143.jpeg"/><Relationship Id="rId21" Type="http://schemas.openxmlformats.org/officeDocument/2006/relationships/image" Target="../media/image106.jpeg"/><Relationship Id="rId20" Type="http://schemas.openxmlformats.org/officeDocument/2006/relationships/image" Target="../media/image105.jpeg"/><Relationship Id="rId2" Type="http://schemas.openxmlformats.org/officeDocument/2006/relationships/image" Target="../media/image65.jpeg"/><Relationship Id="rId19" Type="http://schemas.openxmlformats.org/officeDocument/2006/relationships/image" Target="../media/image142.jpeg"/><Relationship Id="rId18" Type="http://schemas.openxmlformats.org/officeDocument/2006/relationships/image" Target="../media/image141.png"/><Relationship Id="rId17" Type="http://schemas.openxmlformats.org/officeDocument/2006/relationships/image" Target="../media/image16.jpeg"/><Relationship Id="rId16" Type="http://schemas.openxmlformats.org/officeDocument/2006/relationships/image" Target="../media/image140.jpeg"/><Relationship Id="rId15" Type="http://schemas.openxmlformats.org/officeDocument/2006/relationships/image" Target="../media/image139.jpeg"/><Relationship Id="rId14" Type="http://schemas.openxmlformats.org/officeDocument/2006/relationships/image" Target="../media/image104.jpeg"/><Relationship Id="rId13" Type="http://schemas.openxmlformats.org/officeDocument/2006/relationships/image" Target="../media/image77.jpeg"/><Relationship Id="rId12" Type="http://schemas.openxmlformats.org/officeDocument/2006/relationships/image" Target="../media/image26.jpeg"/><Relationship Id="rId11" Type="http://schemas.openxmlformats.org/officeDocument/2006/relationships/image" Target="../media/image17.jpeg"/><Relationship Id="rId10" Type="http://schemas.openxmlformats.org/officeDocument/2006/relationships/image" Target="../media/image103.jpeg"/><Relationship Id="rId1" Type="http://schemas.openxmlformats.org/officeDocument/2006/relationships/image" Target="../media/image136.jpe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drawings/drawing2.xml><?xml version="1.0" encoding="utf-8"?>
<xdr:wsDr xmlns:a="http://schemas.openxmlformats.org/drawingml/2006/main" xmlns:xdr="http://schemas.openxmlformats.org/drawingml/2006/spreadsheetDrawing"/>
</file>

<file path=xl/drawings/drawing3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5" Type="http://schemas.openxmlformats.org/officeDocument/2006/relationships/hyperlink" Target="http://item.yhd.com/item/9977473?tp=101105030.0.0.0.0.KtbhEaf-10-9HDQ4" TargetMode="External"/><Relationship Id="rId94" Type="http://schemas.openxmlformats.org/officeDocument/2006/relationships/hyperlink" Target="http://item.yhd.com/item/8074822?tp=222.12752_0.212.2_105.23.Kyqvzfv-10-2%5eR6Q" TargetMode="External"/><Relationship Id="rId93" Type="http://schemas.openxmlformats.org/officeDocument/2006/relationships/hyperlink" Target="http://item.yhd.com/item/4440231?tp=101105030.0.0.0.0.KtguW9F-10-9HDQ4" TargetMode="External"/><Relationship Id="rId92" Type="http://schemas.openxmlformats.org/officeDocument/2006/relationships/hyperlink" Target="http://item.yhd.com/item/42625063?tp=101105030.0.0.0.0.KtYZw88-10-9HDQ4" TargetMode="External"/><Relationship Id="rId91" Type="http://schemas.openxmlformats.org/officeDocument/2006/relationships/hyperlink" Target="http://item.yhd.com/item/20975043?tp=222.12752_0.212.2_105.23.Kyqprop-10-2%5eR6Q" TargetMode="External"/><Relationship Id="rId90" Type="http://schemas.openxmlformats.org/officeDocument/2006/relationships/hyperlink" Target="http://item.yhd.com/item/4367837?tp=101105030.0.0.0.0.KtcbQ6s-10-9HDQ4" TargetMode="External"/><Relationship Id="rId9" Type="http://schemas.openxmlformats.org/officeDocument/2006/relationships/hyperlink" Target="http://item.yhd.com/item/31178469?tp=101105030.0.0.0.0.KtYslnr-10-9HDQ4" TargetMode="External"/><Relationship Id="rId89" Type="http://schemas.openxmlformats.org/officeDocument/2006/relationships/hyperlink" Target="http://item.yhd.com/item/4407261?tp=101105030.0.0.0.0.Ktc%60tw1-10-9HDQ4" TargetMode="External"/><Relationship Id="rId88" Type="http://schemas.openxmlformats.org/officeDocument/2006/relationships/hyperlink" Target="http://item.yhd.com/item/50179936?tp=101105030.0.0.0.0.KtYRTcl-10-9HDQ4" TargetMode="External"/><Relationship Id="rId87" Type="http://schemas.openxmlformats.org/officeDocument/2006/relationships/hyperlink" Target="http://item.yhd.com/item/4282834?tp=101105030.0.0.0.0.Ktcs8Tm-10-9HDQ4" TargetMode="External"/><Relationship Id="rId86" Type="http://schemas.openxmlformats.org/officeDocument/2006/relationships/hyperlink" Target="http://item.yhd.com/item/4301105?tp=101105030.0.0.0.0.Ktcpul7-10-9HDQ4" TargetMode="External"/><Relationship Id="rId85" Type="http://schemas.openxmlformats.org/officeDocument/2006/relationships/hyperlink" Target="http://item.yhd.com/item/6504416?tp=101105030.0.0.0.0.Ktc8IFF-10-9HDQ4" TargetMode="External"/><Relationship Id="rId84" Type="http://schemas.openxmlformats.org/officeDocument/2006/relationships/hyperlink" Target="http://item.yhd.com/item/34155110?tp=101105030.0.0.0.0.KtYoj%60R-10-9HDQ4" TargetMode="External"/><Relationship Id="rId83" Type="http://schemas.openxmlformats.org/officeDocument/2006/relationships/hyperlink" Target="http://item.yhd.com/item/39973396?tp=101105030.0.0.0.0.KtYi6gE-10-9HDQ4" TargetMode="External"/><Relationship Id="rId82" Type="http://schemas.openxmlformats.org/officeDocument/2006/relationships/hyperlink" Target="http://item.yhd.com/item/43604291?tp=101105030.0.0.0.0.KtYZw88-10-9HDQ4" TargetMode="External"/><Relationship Id="rId81" Type="http://schemas.openxmlformats.org/officeDocument/2006/relationships/hyperlink" Target="http://item.yhd.com/item/4356423?tp=101105030.0.0.0.0.KtcesG4-10-9HDQ4" TargetMode="External"/><Relationship Id="rId80" Type="http://schemas.openxmlformats.org/officeDocument/2006/relationships/hyperlink" Target="http://item.yhd.com/item/8526584?tp=101105030.0.0.0.0.Ktbrnr8-10-9HDQ4" TargetMode="External"/><Relationship Id="rId8" Type="http://schemas.openxmlformats.org/officeDocument/2006/relationships/hyperlink" Target="http://item.yhd.com/item/32624225?tp=101105030.0.0.0.0.KtYoj%60R-10-9HDQ4" TargetMode="External"/><Relationship Id="rId79" Type="http://schemas.openxmlformats.org/officeDocument/2006/relationships/hyperlink" Target="http://item.yhd.com/item/32808008?tp=101105030.0.0.0.0.KtYoj%60R-10-9HDQ4" TargetMode="External"/><Relationship Id="rId78" Type="http://schemas.openxmlformats.org/officeDocument/2006/relationships/hyperlink" Target="http://item.yhd.com/item/35591306?tp=101105030.0.0.0.0.KtYi6gE-10-9HDQ4" TargetMode="External"/><Relationship Id="rId77" Type="http://schemas.openxmlformats.org/officeDocument/2006/relationships/hyperlink" Target="http://item.yhd.com/item/4283124?tp=101105030.0.0.0.0.Ktcs8Tm-10-9HDQ4" TargetMode="External"/><Relationship Id="rId76" Type="http://schemas.openxmlformats.org/officeDocument/2006/relationships/hyperlink" Target="http://item.yhd.com/item/4282206?tp=101105030.0.0.0.0.Ktcs8Tm-10-9HDQ4" TargetMode="External"/><Relationship Id="rId75" Type="http://schemas.openxmlformats.org/officeDocument/2006/relationships/hyperlink" Target="http://item.yhd.com/item/4282210?tp=101105030.0.0.0.0.Ktcs8Tm-10-9HDQ4" TargetMode="External"/><Relationship Id="rId74" Type="http://schemas.openxmlformats.org/officeDocument/2006/relationships/hyperlink" Target="http://item.yhd.com/item/4282769?tp=101105030.0.0.0.0.Ktcpul7-10-9HDQ4" TargetMode="External"/><Relationship Id="rId73" Type="http://schemas.openxmlformats.org/officeDocument/2006/relationships/hyperlink" Target="http://item.yhd.com/item/4283111?tp=101105030.0.0.0.0.Ktcpul7-10-9HDQ4" TargetMode="External"/><Relationship Id="rId72" Type="http://schemas.openxmlformats.org/officeDocument/2006/relationships/hyperlink" Target="http://item.yhd.com/item/4283104?tp=101105030.0.0.0.0.Ktcpul7-10-9HDQ4" TargetMode="External"/><Relationship Id="rId71" Type="http://schemas.openxmlformats.org/officeDocument/2006/relationships/hyperlink" Target="http://item.yhd.com/item/4283103?tp=101105030.0.0.0.0.Ktcnw79-10-9HDQ4" TargetMode="External"/><Relationship Id="rId70" Type="http://schemas.openxmlformats.org/officeDocument/2006/relationships/hyperlink" Target="http://item.yhd.com/item/4283126?tp=101105030.0.0.0.0.Ktcnw79-10-9HDQ4" TargetMode="External"/><Relationship Id="rId7" Type="http://schemas.openxmlformats.org/officeDocument/2006/relationships/hyperlink" Target="http://item.yhd.com/item/33104648?tp=101105030.0.0.0.0.KtYoj%60R-10-9HDQ4" TargetMode="External"/><Relationship Id="rId69" Type="http://schemas.openxmlformats.org/officeDocument/2006/relationships/hyperlink" Target="http://item.yhd.com/item/4367996?tp=101105030.0.0.0.0.Ktcl9B5-10-9HDQ4" TargetMode="External"/><Relationship Id="rId68" Type="http://schemas.openxmlformats.org/officeDocument/2006/relationships/hyperlink" Target="http://item.yhd.com/item/4368418?tp=101105030.0.0.0.0.Ktcl9B5-10-9HDQ4" TargetMode="External"/><Relationship Id="rId67" Type="http://schemas.openxmlformats.org/officeDocument/2006/relationships/hyperlink" Target="http://item.yhd.com/item/4356407?tp=101105030.0.0.0.0.Ktcl9B5-10-9HDQ4" TargetMode="External"/><Relationship Id="rId66" Type="http://schemas.openxmlformats.org/officeDocument/2006/relationships/hyperlink" Target="http://item.yhd.com/item/4356409?tp=101105030.0.0.0.0.Ktcl9B5-10-9HDQ4" TargetMode="External"/><Relationship Id="rId65" Type="http://schemas.openxmlformats.org/officeDocument/2006/relationships/hyperlink" Target="http://item.yhd.com/item/4356411?tp=101105030.0.0.0.0.KtciYoj-10-9HDQ4" TargetMode="External"/><Relationship Id="rId64" Type="http://schemas.openxmlformats.org/officeDocument/2006/relationships/hyperlink" Target="http://item.yhd.com/item/4368157?tp=101105030.0.0.0.0.KtciYoj-10-9HDQ4" TargetMode="External"/><Relationship Id="rId63" Type="http://schemas.openxmlformats.org/officeDocument/2006/relationships/hyperlink" Target="http://item.yhd.com/item/4367765?tp=101105030.0.0.0.0.KtcesG4-10-9HDQ4" TargetMode="External"/><Relationship Id="rId62" Type="http://schemas.openxmlformats.org/officeDocument/2006/relationships/hyperlink" Target="http://item.yhd.com/item/6663742?tp=101105030.0.0.0.0.Ktc8IFF-10-9HDQ4" TargetMode="External"/><Relationship Id="rId61" Type="http://schemas.openxmlformats.org/officeDocument/2006/relationships/hyperlink" Target="http://item.yhd.com/item/10989651?tp=101105030.0.0.0.0.KtbdkRZ-10-9HDQ4" TargetMode="External"/><Relationship Id="rId60" Type="http://schemas.openxmlformats.org/officeDocument/2006/relationships/hyperlink" Target="http://item.yhd.com/item/12027985?tp=101105030.0.0.0.0.KtbdkRZ-10-9HDQ4" TargetMode="External"/><Relationship Id="rId6" Type="http://schemas.openxmlformats.org/officeDocument/2006/relationships/hyperlink" Target="http://item.yhd.com/item/45546153?tp=101105030.0.0.0.0.KtYZw88-10-9HDQ4" TargetMode="External"/><Relationship Id="rId59" Type="http://schemas.openxmlformats.org/officeDocument/2006/relationships/hyperlink" Target="http://item.yhd.com/item/12597085?tp=101105030.0.0.0.0.KtbdkRZ-10-9HDQ4" TargetMode="External"/><Relationship Id="rId58" Type="http://schemas.openxmlformats.org/officeDocument/2006/relationships/hyperlink" Target="http://item.yhd.com/item/50094303?tp=101105030.0.0.0.0.KtYUIRD-10-9HDQ4" TargetMode="External"/><Relationship Id="rId57" Type="http://schemas.openxmlformats.org/officeDocument/2006/relationships/hyperlink" Target="http://item.yhd.com/item/4282848?tp=101105030.0.0.0.0.KtcvNiL-10-9HDQ4" TargetMode="External"/><Relationship Id="rId56" Type="http://schemas.openxmlformats.org/officeDocument/2006/relationships/hyperlink" Target="http://item.yhd.com/item/4283109?tp=101105030.0.0.0.0.KtcvNiL-10-9HDQ4" TargetMode="External"/><Relationship Id="rId55" Type="http://schemas.openxmlformats.org/officeDocument/2006/relationships/hyperlink" Target="http://item.yhd.com/item/4283122?tp=101105030.0.0.0.0.Ktcs8Tm-10-9HDQ4" TargetMode="External"/><Relationship Id="rId54" Type="http://schemas.openxmlformats.org/officeDocument/2006/relationships/hyperlink" Target="http://item.yhd.com/item/4282179?tp=101105030.0.0.0.0.Ktcs8Tm-10-9HDQ4" TargetMode="External"/><Relationship Id="rId53" Type="http://schemas.openxmlformats.org/officeDocument/2006/relationships/hyperlink" Target="http://item.yhd.com/item/4282322?tp=101105030.0.0.0.0.Ktcnw79-10-9HDQ4" TargetMode="External"/><Relationship Id="rId52" Type="http://schemas.openxmlformats.org/officeDocument/2006/relationships/hyperlink" Target="http://item.yhd.com/item/4282169?tp=101105030.0.0.0.0.Ktcl9B5-10-9HDQ4" TargetMode="External"/><Relationship Id="rId51" Type="http://schemas.openxmlformats.org/officeDocument/2006/relationships/hyperlink" Target="http://item.yhd.com/item/4301024?tp=101105030.0.0.0.0.Ktcl9B5-10-9HDQ4" TargetMode="External"/><Relationship Id="rId50" Type="http://schemas.openxmlformats.org/officeDocument/2006/relationships/hyperlink" Target="http://item.yhd.com/item/4356419?tp=101105030.0.0.0.0.KtciYoj-10-9HDQ4" TargetMode="External"/><Relationship Id="rId5" Type="http://schemas.openxmlformats.org/officeDocument/2006/relationships/hyperlink" Target="http://item.yhd.com/item/45668288?tp=101105030.0.0.0.0.KtYZw88-10-9HDQ4" TargetMode="External"/><Relationship Id="rId49" Type="http://schemas.openxmlformats.org/officeDocument/2006/relationships/hyperlink" Target="http://item.yhd.com/item/5712710?tp=101105030.0.0.0.0.KtciYoj-10-9HDQ4" TargetMode="External"/><Relationship Id="rId48" Type="http://schemas.openxmlformats.org/officeDocument/2006/relationships/hyperlink" Target="http://item.yhd.com/item/4409020?tp=101105030.0.0.0.0.KtciYoj-10-9HDQ4" TargetMode="External"/><Relationship Id="rId47" Type="http://schemas.openxmlformats.org/officeDocument/2006/relationships/hyperlink" Target="http://item.yhd.com/item/4356417?tp=101105030.0.0.0.0.KtciYoj-10-9HDQ4" TargetMode="External"/><Relationship Id="rId46" Type="http://schemas.openxmlformats.org/officeDocument/2006/relationships/hyperlink" Target="http://item.yhd.com/item/4368183?tp=101105030.0.0.0.0.KtcesG4-10-9HDQ4" TargetMode="External"/><Relationship Id="rId45" Type="http://schemas.openxmlformats.org/officeDocument/2006/relationships/hyperlink" Target="http://item.yhd.com/item/4368374?tp=101105030.0.0.0.0.KtcesG4-10-9HDQ4" TargetMode="External"/><Relationship Id="rId44" Type="http://schemas.openxmlformats.org/officeDocument/2006/relationships/hyperlink" Target="http://item.yhd.com/item/5680003?tp=101105030.0.0.0.0.KtcbQ6s-10-9HDQ4" TargetMode="External"/><Relationship Id="rId43" Type="http://schemas.openxmlformats.org/officeDocument/2006/relationships/hyperlink" Target="http://item.yhd.com/item/5395474?tp=101105030.0.0.0.0.KtcbQ6s-10-9HDQ4" TargetMode="External"/><Relationship Id="rId42" Type="http://schemas.openxmlformats.org/officeDocument/2006/relationships/hyperlink" Target="http://item.yhd.com/item/4368677?tp=101105030.0.0.0.0.Ktc%60I50-10-9HDQ4" TargetMode="External"/><Relationship Id="rId41" Type="http://schemas.openxmlformats.org/officeDocument/2006/relationships/hyperlink" Target="http://item.yhd.com/item/7957712?tp=101105030.0.0.0.0.Ktc3JM0-10-9HDQ4" TargetMode="External"/><Relationship Id="rId40" Type="http://schemas.openxmlformats.org/officeDocument/2006/relationships/hyperlink" Target="http://item.yhd.com/item/8037680?tp=101105030.0.0.0.0.Ktc3JM0-10-9HDQ4" TargetMode="External"/><Relationship Id="rId4" Type="http://schemas.openxmlformats.org/officeDocument/2006/relationships/hyperlink" Target="http://item.yhd.com/item/50180233?tp=101105030.0.0.0.0.KtY1Kaw-10-9HDQ4" TargetMode="External"/><Relationship Id="rId39" Type="http://schemas.openxmlformats.org/officeDocument/2006/relationships/hyperlink" Target="http://item.yhd.com/item/8038114?tp=101105030.0.0.0.0.Ktc3JM0-10-9HDQ4" TargetMode="External"/><Relationship Id="rId38" Type="http://schemas.openxmlformats.org/officeDocument/2006/relationships/hyperlink" Target="http://item.yhd.com/item/8075028?tp=101105030.0.0.0.0.Ktc3JM0-10-9HDQ4" TargetMode="External"/><Relationship Id="rId37" Type="http://schemas.openxmlformats.org/officeDocument/2006/relationships/hyperlink" Target="http://item.yhd.com/item/8467382?tp=101105030.0.0.0.0.Ktbykih-10-9HDQ4" TargetMode="External"/><Relationship Id="rId36" Type="http://schemas.openxmlformats.org/officeDocument/2006/relationships/hyperlink" Target="http://item.yhd.com/item/8084136?tp=101105030.0.0.0.0.Ktbykih-10-9HDQ4" TargetMode="External"/><Relationship Id="rId35" Type="http://schemas.openxmlformats.org/officeDocument/2006/relationships/hyperlink" Target="http://item.yhd.com/item/8085776?tp=101105030.0.0.0.0.KtbvgZB-10-9HDQ4" TargetMode="External"/><Relationship Id="rId34" Type="http://schemas.openxmlformats.org/officeDocument/2006/relationships/hyperlink" Target="http://item.yhd.com/item/8085855?tp=101105030.0.0.0.0.KtbvgZB-10-9HDQ4" TargetMode="External"/><Relationship Id="rId33" Type="http://schemas.openxmlformats.org/officeDocument/2006/relationships/hyperlink" Target="http://item.yhd.com/item/8467801?tp=101105030.0.0.0.0.KtbvgZB-10-9HDQ4" TargetMode="External"/><Relationship Id="rId32" Type="http://schemas.openxmlformats.org/officeDocument/2006/relationships/hyperlink" Target="http://item.yhd.com/item/8085787?tp=101105030.0.0.0.0.KtbvgZB-10-9HDQ4" TargetMode="External"/><Relationship Id="rId31" Type="http://schemas.openxmlformats.org/officeDocument/2006/relationships/hyperlink" Target="http://item.yhd.com/item/8085786?tp=101105030.0.0.0.0.KtbvgZB-10-9HDQ4" TargetMode="External"/><Relationship Id="rId30" Type="http://schemas.openxmlformats.org/officeDocument/2006/relationships/hyperlink" Target="http://item.yhd.com/item/8085858?tp=101105030.0.0.0.0.KtbvgZB-10-9HDQ4" TargetMode="External"/><Relationship Id="rId3" Type="http://schemas.openxmlformats.org/officeDocument/2006/relationships/vmlDrawing" Target="../drawings/vmlDrawing1.vml"/><Relationship Id="rId29" Type="http://schemas.openxmlformats.org/officeDocument/2006/relationships/hyperlink" Target="http://item.yhd.com/item/8526587?tp=101105030.0.0.0.0.Ktbrnr8-10-9HDQ4" TargetMode="External"/><Relationship Id="rId28" Type="http://schemas.openxmlformats.org/officeDocument/2006/relationships/hyperlink" Target="http://item.yhd.com/item/8526616?tp=101105030.0.0.0.0.KtblYpo-10-9HDQ4" TargetMode="External"/><Relationship Id="rId27" Type="http://schemas.openxmlformats.org/officeDocument/2006/relationships/hyperlink" Target="http://item.yhd.com/item/8664526?tp=101105030.0.0.0.0.KtblYpo-10-9HDQ4" TargetMode="External"/><Relationship Id="rId26" Type="http://schemas.openxmlformats.org/officeDocument/2006/relationships/hyperlink" Target="http://item.yhd.com/item/8664538?tp=101105030.0.0.0.0.KtblYpo-10-9HDQ4" TargetMode="External"/><Relationship Id="rId25" Type="http://schemas.openxmlformats.org/officeDocument/2006/relationships/hyperlink" Target="http://item.yhd.com/item/9814084?tp=101105030.0.0.0.0.KtbhEaf-10-9HDQ4" TargetMode="External"/><Relationship Id="rId24" Type="http://schemas.openxmlformats.org/officeDocument/2006/relationships/hyperlink" Target="http://item.yhd.com/item/10346463?tp=101105030.0.0.0.0.KtbhEaf-10-9HDQ4" TargetMode="External"/><Relationship Id="rId23" Type="http://schemas.openxmlformats.org/officeDocument/2006/relationships/hyperlink" Target="http://item.yhd.com/item/10346455?tp=101105030.0.0.0.0.KtbhEaf-10-9HDQ4" TargetMode="External"/><Relationship Id="rId22" Type="http://schemas.openxmlformats.org/officeDocument/2006/relationships/hyperlink" Target="http://item.yhd.com/item/10709375?tp=101105030.0.0.0.0.Ktbb2NA-10-9HDQ4" TargetMode="External"/><Relationship Id="rId21" Type="http://schemas.openxmlformats.org/officeDocument/2006/relationships/hyperlink" Target="http://item.yhd.com/item/13206686" TargetMode="External"/><Relationship Id="rId20" Type="http://schemas.openxmlformats.org/officeDocument/2006/relationships/hyperlink" Target="http://item.yhd.com/item/16063911?tp=101105030.0.0.0.0.KtbO7MS-10-9HDQ4" TargetMode="External"/><Relationship Id="rId2" Type="http://schemas.openxmlformats.org/officeDocument/2006/relationships/drawing" Target="../drawings/drawing1.xml"/><Relationship Id="rId19" Type="http://schemas.openxmlformats.org/officeDocument/2006/relationships/hyperlink" Target="http://item.yhd.com/item/16097582?tp=101105030.0.0.0.0.KtbO7MS-10-9HDQ4" TargetMode="External"/><Relationship Id="rId18" Type="http://schemas.openxmlformats.org/officeDocument/2006/relationships/hyperlink" Target="http://item.yhd.com/item/19169969?tp=101105030.0.0.0.0.KtbO7MS-10-9HDQ4" TargetMode="External"/><Relationship Id="rId17" Type="http://schemas.openxmlformats.org/officeDocument/2006/relationships/hyperlink" Target="http://item.yhd.com/item/20158336?tp=101105030.0.0.0.0.KtbMvTC-10-9HDQ4" TargetMode="External"/><Relationship Id="rId16" Type="http://schemas.openxmlformats.org/officeDocument/2006/relationships/hyperlink" Target="http://item.yhd.com/item/20464790?tp=101105030.0.0.0.0.KtZ3jgo-10-9HDQ4" TargetMode="External"/><Relationship Id="rId15" Type="http://schemas.openxmlformats.org/officeDocument/2006/relationships/hyperlink" Target="http://item.yhd.com/item/20731454?tp=101105030.0.0.0.0.KtZ3jgo-10-9HDQ4" TargetMode="External"/><Relationship Id="rId14" Type="http://schemas.openxmlformats.org/officeDocument/2006/relationships/hyperlink" Target="http://item.yhd.com/item/21557542?tp=101105030.0.0.0.0.KtZ3jgo-10-9HDQ4" TargetMode="External"/><Relationship Id="rId13" Type="http://schemas.openxmlformats.org/officeDocument/2006/relationships/hyperlink" Target="http://item.yhd.com/item/35957618?tp=101105030.0.0.0.0.KtYwJRM-10-9HDQ4" TargetMode="External"/><Relationship Id="rId12" Type="http://schemas.openxmlformats.org/officeDocument/2006/relationships/hyperlink" Target="http://item.yhd.com/item/27983997?tp=101105030.0.0.0.0.KtYslnr-10-9HDQ4" TargetMode="External"/><Relationship Id="rId11" Type="http://schemas.openxmlformats.org/officeDocument/2006/relationships/hyperlink" Target="http://item.yhd.com/item/27988716?tp=101105030.0.0.0.0.KtYslnr-10-9HDQ4" TargetMode="External"/><Relationship Id="rId10" Type="http://schemas.openxmlformats.org/officeDocument/2006/relationships/hyperlink" Target="http://item.yhd.com/item/29933171?tp=101105030.0.0.0.0.KtYslnr-10-9HDQ4" TargetMode="Externa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://item.yhd.com/item/8526584?tp=101105030.0.0.0.0.Ktbrnr8-10-9HDQ4" TargetMode="External"/><Relationship Id="rId8" Type="http://schemas.openxmlformats.org/officeDocument/2006/relationships/hyperlink" Target="http://item.yhd.com/item/6663742?tp=101105030.0.0.0.0.Ktc8IFF-10-9HDQ4" TargetMode="External"/><Relationship Id="rId7" Type="http://schemas.openxmlformats.org/officeDocument/2006/relationships/hyperlink" Target="http://item.yhd.com/item/4282179?tp=101105030.0.0.0.0.Ktcs8Tm-10-9HDQ4" TargetMode="External"/><Relationship Id="rId6" Type="http://schemas.openxmlformats.org/officeDocument/2006/relationships/hyperlink" Target="http://item.yhd.com/item/4282169?tp=101105030.0.0.0.0.Ktcl9B5-10-9HDQ4" TargetMode="External"/><Relationship Id="rId5" Type="http://schemas.openxmlformats.org/officeDocument/2006/relationships/hyperlink" Target="http://item.yhd.com/item/4301024?tp=101105030.0.0.0.0.Ktcl9B5-10-9HDQ4" TargetMode="External"/><Relationship Id="rId49" Type="http://schemas.openxmlformats.org/officeDocument/2006/relationships/hyperlink" Target="http://item.yhd.com/item/55480255?tp=101105030.0.0.0.0.L1FWWrt-10-ElNcs" TargetMode="External"/><Relationship Id="rId48" Type="http://schemas.openxmlformats.org/officeDocument/2006/relationships/hyperlink" Target="http://item.yhd.com/item/55719773?tp=101105030.0.0.0.0.L1XIUjw-10-ElNcs" TargetMode="External"/><Relationship Id="rId47" Type="http://schemas.openxmlformats.org/officeDocument/2006/relationships/hyperlink" Target="http://item.yhd.com/item/19553817?tp=101105030.0.0.0.0.KtbO7MS-10-9HDQ4" TargetMode="External"/><Relationship Id="rId46" Type="http://schemas.openxmlformats.org/officeDocument/2006/relationships/hyperlink" Target="http://item.yhd.com/item/4283106?tp=101105030.0.0.0.0.Ktcnw79-10-9HDQ4" TargetMode="External"/><Relationship Id="rId45" Type="http://schemas.openxmlformats.org/officeDocument/2006/relationships/hyperlink" Target="http://item.yhd.com/item/54935035?tp=222.12752_0.212.2_105.43.L03q6gx-10-2^R6Q" TargetMode="External"/><Relationship Id="rId44" Type="http://schemas.openxmlformats.org/officeDocument/2006/relationships/hyperlink" Target="http://item.yhd.com/item/4282339?tp=101105030.0.0.0.0.Ktcnw79-10-9HDQ4" TargetMode="External"/><Relationship Id="rId43" Type="http://schemas.openxmlformats.org/officeDocument/2006/relationships/hyperlink" Target="http://item.yhd.com/item/17284642?tp=101105030.0.0.0.0.KtbO7MS-10-9HDQ4" TargetMode="External"/><Relationship Id="rId42" Type="http://schemas.openxmlformats.org/officeDocument/2006/relationships/hyperlink" Target="http://item.yhd.com/item/4282834?tp=101105030.0.0.0.0.Ktcs8Tm-10-9HDQ4" TargetMode="External"/><Relationship Id="rId41" Type="http://schemas.openxmlformats.org/officeDocument/2006/relationships/hyperlink" Target="http://item.yhd.com/item/35156725?tp=101105030.0.0.0.0.KtYi6gE-10-9HDQ4" TargetMode="External"/><Relationship Id="rId40" Type="http://schemas.openxmlformats.org/officeDocument/2006/relationships/hyperlink" Target="http://item.yhd.com/item/55049723?tp=101105030.0.0.0.0.L0Mnfjj-10-2^R6Q" TargetMode="External"/><Relationship Id="rId4" Type="http://schemas.openxmlformats.org/officeDocument/2006/relationships/hyperlink" Target="http://item.yhd.com/item/7957712?tp=101105030.0.0.0.0.Ktc3JM0-10-9HDQ4" TargetMode="External"/><Relationship Id="rId39" Type="http://schemas.openxmlformats.org/officeDocument/2006/relationships/hyperlink" Target="http://item.yhd.com/item/4366909?tp=101105030.0.0.0.0.KtcesG4-10-9HDQ4" TargetMode="External"/><Relationship Id="rId38" Type="http://schemas.openxmlformats.org/officeDocument/2006/relationships/hyperlink" Target="http://item.yhd.com/item/34971663?tp=101105030.0.0.0.0.KtYi6gE-10-9HDQ4" TargetMode="External"/><Relationship Id="rId37" Type="http://schemas.openxmlformats.org/officeDocument/2006/relationships/hyperlink" Target="http://item.yhd.com/item/55504260?tp=222.12752_0.212.2_105.30.L1X2bxS-10-ElNcs" TargetMode="External"/><Relationship Id="rId36" Type="http://schemas.openxmlformats.org/officeDocument/2006/relationships/hyperlink" Target="http://item.yhd.com/item/4600657?tp=101105030.0.0.0.0.KtcQY5%60-10-9HDQ4" TargetMode="External"/><Relationship Id="rId35" Type="http://schemas.openxmlformats.org/officeDocument/2006/relationships/hyperlink" Target="http://item.yhd.com/item/10346531?&amp;website_id=798159&amp;uid=00c34ebfc64b8db10d54" TargetMode="External"/><Relationship Id="rId34" Type="http://schemas.openxmlformats.org/officeDocument/2006/relationships/hyperlink" Target="http://item.yhd.com/item/55712763?tp=101105030.0.0.0.0.L1WjvD^-10-ElNcs" TargetMode="External"/><Relationship Id="rId33" Type="http://schemas.openxmlformats.org/officeDocument/2006/relationships/hyperlink" Target="http://item.yhd.com/item/4301105?tp=101105030.0.0.0.0.Ktcpul7-10-9HDQ4" TargetMode="External"/><Relationship Id="rId32" Type="http://schemas.openxmlformats.org/officeDocument/2006/relationships/hyperlink" Target="http://item.yhd.com/item/29794846?tp=101105030.0.0.0.0.KtYslnr-10-9HDQ4" TargetMode="External"/><Relationship Id="rId31" Type="http://schemas.openxmlformats.org/officeDocument/2006/relationships/hyperlink" Target="http://item.yhd.com/item/43604291?tp=101105030.0.0.0.0.KtYZw88-10-9HDQ4" TargetMode="External"/><Relationship Id="rId30" Type="http://schemas.openxmlformats.org/officeDocument/2006/relationships/hyperlink" Target="http://item.yhd.com/item/8467801?tp=101105030.0.0.0.0.KtbvgZB-10-9HDQ4" TargetMode="External"/><Relationship Id="rId3" Type="http://schemas.openxmlformats.org/officeDocument/2006/relationships/hyperlink" Target="http://item.yhd.com/item/13206686" TargetMode="External"/><Relationship Id="rId29" Type="http://schemas.openxmlformats.org/officeDocument/2006/relationships/hyperlink" Target="http://item.yhd.com/item/8526587?tp=101105030.0.0.0.0.Ktbrnr8-10-9HDQ4" TargetMode="External"/><Relationship Id="rId28" Type="http://schemas.openxmlformats.org/officeDocument/2006/relationships/hyperlink" Target="http://item.yhd.com/item/8526616?tp=101105030.0.0.0.0.KtblYpo-10-9HDQ4" TargetMode="External"/><Relationship Id="rId27" Type="http://schemas.openxmlformats.org/officeDocument/2006/relationships/hyperlink" Target="http://item.yhd.com/item/50179936?tp=101105030.0.0.0.0.KtYRTcl-10-9HDQ4" TargetMode="External"/><Relationship Id="rId26" Type="http://schemas.openxmlformats.org/officeDocument/2006/relationships/hyperlink" Target="http://item.yhd.com/item/6477132?tp=101105030.0.0.0.0.Ktc8IFF-10-9HDQ4" TargetMode="External"/><Relationship Id="rId25" Type="http://schemas.openxmlformats.org/officeDocument/2006/relationships/hyperlink" Target="http://item.yhd.com/item/20322620?tp=101105030.0.0.0.0.KtZ3jgo-10-9HDQ4" TargetMode="External"/><Relationship Id="rId24" Type="http://schemas.openxmlformats.org/officeDocument/2006/relationships/hyperlink" Target="http://item.yhd.com/item/14297408?tp=101105030.0.0.0.0.KtbdkRZ-10-9HDQ4" TargetMode="External"/><Relationship Id="rId23" Type="http://schemas.openxmlformats.org/officeDocument/2006/relationships/hyperlink" Target="http://item.yhd.com/item/16097582?tp=101105030.0.0.0.0.KtbO7MS-10-9HDQ4" TargetMode="External"/><Relationship Id="rId22" Type="http://schemas.openxmlformats.org/officeDocument/2006/relationships/hyperlink" Target="http://item.yhd.com/item/4351846?tp=101105030.0.0.0.0.Ktcnw79-10-9HDQ4" TargetMode="External"/><Relationship Id="rId21" Type="http://schemas.openxmlformats.org/officeDocument/2006/relationships/hyperlink" Target="http://item.yhd.com/item/12597085?tp=101105030.0.0.0.0.KtbdkRZ-10-9HDQ4" TargetMode="External"/><Relationship Id="rId20" Type="http://schemas.openxmlformats.org/officeDocument/2006/relationships/hyperlink" Target="http://item.yhd.com/item/10709375?tp=101105030.0.0.0.0.Ktbb2NA-10-9HDQ4" TargetMode="External"/><Relationship Id="rId2" Type="http://schemas.openxmlformats.org/officeDocument/2006/relationships/vmlDrawing" Target="../drawings/vmlDrawing2.vml"/><Relationship Id="rId19" Type="http://schemas.openxmlformats.org/officeDocument/2006/relationships/hyperlink" Target="http://item.yhd.com/item/16063911?tp=101105030.0.0.0.0.KtbO7MS-10-9HDQ4" TargetMode="External"/><Relationship Id="rId18" Type="http://schemas.openxmlformats.org/officeDocument/2006/relationships/hyperlink" Target="http://item.yhd.com/item/8664543?tp=101105030.0.0.0.0.KtblYpo-10-9HDQ4" TargetMode="External"/><Relationship Id="rId17" Type="http://schemas.openxmlformats.org/officeDocument/2006/relationships/hyperlink" Target="http://item.yhd.com/item/19553673?tp=101105030.0.0.0.0.KtbO7MS-10-9HDQ4" TargetMode="External"/><Relationship Id="rId16" Type="http://schemas.openxmlformats.org/officeDocument/2006/relationships/hyperlink" Target="http://item.yhd.com/item/8526578?tp=101105030.0.0.0.0.Ktbrnr8-10-9HDQ4" TargetMode="External"/><Relationship Id="rId15" Type="http://schemas.openxmlformats.org/officeDocument/2006/relationships/hyperlink" Target="http://item.yhd.com/item/9977473?tp=101105030.0.0.0.0.KtbhEaf-10-9HDQ4" TargetMode="External"/><Relationship Id="rId14" Type="http://schemas.openxmlformats.org/officeDocument/2006/relationships/hyperlink" Target="http://item.yhd.com/item/8074822?tp=222.12752_0.212.2_105.23.Kyqvzfv-10-2%5eR6Q" TargetMode="External"/><Relationship Id="rId13" Type="http://schemas.openxmlformats.org/officeDocument/2006/relationships/hyperlink" Target="http://item.yhd.com/item/4440231?tp=101105030.0.0.0.0.KtguW9F-10-9HDQ4" TargetMode="External"/><Relationship Id="rId12" Type="http://schemas.openxmlformats.org/officeDocument/2006/relationships/hyperlink" Target="http://item.yhd.com/item/42625063?tp=101105030.0.0.0.0.KtYZw88-10-9HDQ4" TargetMode="External"/><Relationship Id="rId11" Type="http://schemas.openxmlformats.org/officeDocument/2006/relationships/hyperlink" Target="http://item.yhd.com/item/6504416?tp=101105030.0.0.0.0.Ktc8IFF-10-9HDQ4" TargetMode="External"/><Relationship Id="rId10" Type="http://schemas.openxmlformats.org/officeDocument/2006/relationships/hyperlink" Target="http://item.yhd.com/item/34155110?tp=101105030.0.0.0.0.KtYoj%60R-10-9HDQ4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://item.yhd.com/item/4600657?" TargetMode="External"/><Relationship Id="rId8" Type="http://schemas.openxmlformats.org/officeDocument/2006/relationships/hyperlink" Target="http://item.yhd.com/item/4351846?" TargetMode="External"/><Relationship Id="rId7" Type="http://schemas.openxmlformats.org/officeDocument/2006/relationships/hyperlink" Target="http://item.yhd.com/item/34155110?" TargetMode="External"/><Relationship Id="rId6" Type="http://schemas.openxmlformats.org/officeDocument/2006/relationships/hyperlink" Target="http://item.yhd.com/item/6504416?" TargetMode="External"/><Relationship Id="rId5" Type="http://schemas.openxmlformats.org/officeDocument/2006/relationships/hyperlink" Target="http://item.yhd.com/item/6663742?" TargetMode="External"/><Relationship Id="rId4" Type="http://schemas.openxmlformats.org/officeDocument/2006/relationships/hyperlink" Target="http://item.yhd.com/item/4440231?" TargetMode="External"/><Relationship Id="rId3" Type="http://schemas.openxmlformats.org/officeDocument/2006/relationships/hyperlink" Target="http://item.yhd.com/item/8664543?" TargetMode="External"/><Relationship Id="rId26" Type="http://schemas.openxmlformats.org/officeDocument/2006/relationships/hyperlink" Target="http://item.yhd.com/item/14297408?" TargetMode="External"/><Relationship Id="rId25" Type="http://schemas.openxmlformats.org/officeDocument/2006/relationships/hyperlink" Target="http://item.yhd.com/item/20322620?" TargetMode="External"/><Relationship Id="rId24" Type="http://schemas.openxmlformats.org/officeDocument/2006/relationships/hyperlink" Target="http://item.yhd.com/item/8074822?" TargetMode="External"/><Relationship Id="rId23" Type="http://schemas.openxmlformats.org/officeDocument/2006/relationships/hyperlink" Target="http://item.yhd.com/item/9977473?" TargetMode="External"/><Relationship Id="rId22" Type="http://schemas.openxmlformats.org/officeDocument/2006/relationships/hyperlink" Target="http://item.yhd.com/item/8526584?" TargetMode="External"/><Relationship Id="rId21" Type="http://schemas.openxmlformats.org/officeDocument/2006/relationships/hyperlink" Target="http://item.yhd.com/item/10346531?" TargetMode="External"/><Relationship Id="rId20" Type="http://schemas.openxmlformats.org/officeDocument/2006/relationships/hyperlink" Target="http://item.yhd.com/item/55712763?" TargetMode="External"/><Relationship Id="rId2" Type="http://schemas.openxmlformats.org/officeDocument/2006/relationships/hyperlink" Target="http://item.yhd.com/item/4301024?" TargetMode="External"/><Relationship Id="rId19" Type="http://schemas.openxmlformats.org/officeDocument/2006/relationships/hyperlink" Target="http://item.yhd.com/item/8526578?" TargetMode="External"/><Relationship Id="rId18" Type="http://schemas.openxmlformats.org/officeDocument/2006/relationships/hyperlink" Target="http://item.yhd.com/item/19553817?" TargetMode="External"/><Relationship Id="rId17" Type="http://schemas.openxmlformats.org/officeDocument/2006/relationships/hyperlink" Target="http://item.yhd.com/item/42625063?" TargetMode="External"/><Relationship Id="rId16" Type="http://schemas.openxmlformats.org/officeDocument/2006/relationships/hyperlink" Target="http://item.yhd.com/item/16097582?" TargetMode="External"/><Relationship Id="rId15" Type="http://schemas.openxmlformats.org/officeDocument/2006/relationships/hyperlink" Target="http://item.yhd.com/item/8526616?" TargetMode="External"/><Relationship Id="rId14" Type="http://schemas.openxmlformats.org/officeDocument/2006/relationships/hyperlink" Target="http://item.yhd.com/item/7957712?" TargetMode="External"/><Relationship Id="rId13" Type="http://schemas.openxmlformats.org/officeDocument/2006/relationships/hyperlink" Target="http://item.yhd.com/item/16063911?" TargetMode="External"/><Relationship Id="rId12" Type="http://schemas.openxmlformats.org/officeDocument/2006/relationships/hyperlink" Target="http://item.yhd.com/item/55504260?" TargetMode="External"/><Relationship Id="rId11" Type="http://schemas.openxmlformats.org/officeDocument/2006/relationships/hyperlink" Target="http://item.yhd.com/item/28294421" TargetMode="External"/><Relationship Id="rId10" Type="http://schemas.openxmlformats.org/officeDocument/2006/relationships/hyperlink" Target="http://item.yhd.com/item/4301105?" TargetMode="External"/><Relationship Id="rId1" Type="http://schemas.openxmlformats.org/officeDocument/2006/relationships/hyperlink" Target="http://item.yhd.com/item/4282834?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://item.yhd.com/item/43604291?tp=101105030.0.0.0.0.KtYZw88-10-9HDQ4" TargetMode="External"/><Relationship Id="rId8" Type="http://schemas.openxmlformats.org/officeDocument/2006/relationships/hyperlink" Target="http://item.yhd.com/item/19553673?tp=101105030.0.0.0.0.KtbO7MS-10-9HDQ4" TargetMode="External"/><Relationship Id="rId7" Type="http://schemas.openxmlformats.org/officeDocument/2006/relationships/hyperlink" Target="http://item.yhd.com/item/10829333?tp=101105030.0.0.0.0.Ktbb2NA-10-9HDQ4" TargetMode="External"/><Relationship Id="rId6" Type="http://schemas.openxmlformats.org/officeDocument/2006/relationships/hyperlink" Target="http://item.yhd.com/item/4368495?tp=101105030.0.0.0.0.KtcesG4-10-9HDQ4" TargetMode="External"/><Relationship Id="rId5" Type="http://schemas.openxmlformats.org/officeDocument/2006/relationships/hyperlink" Target="http://item.yhd.com/item/8526578?tp=101105030.0.0.0.0.Ktbrnr8-10-9HDQ4" TargetMode="External"/><Relationship Id="rId4" Type="http://schemas.openxmlformats.org/officeDocument/2006/relationships/hyperlink" Target="http://item.yhd.com/item/4282164?tp=101105030.0.0.0.0.Ktcl9B5-10-9HDQ4" TargetMode="External"/><Relationship Id="rId3" Type="http://schemas.openxmlformats.org/officeDocument/2006/relationships/vmlDrawing" Target="../drawings/vmlDrawing3.vml"/><Relationship Id="rId25" Type="http://schemas.openxmlformats.org/officeDocument/2006/relationships/hyperlink" Target="http://item.yhd.com/item/4408670?tp=101105030.0.0.0.0.KtiaRst-10-9HDQ4" TargetMode="External"/><Relationship Id="rId24" Type="http://schemas.openxmlformats.org/officeDocument/2006/relationships/hyperlink" Target="http://item.yhd.com/item/9184081?tp=101105030.0.0.0.0.KtblYpo-10-9HDQ4" TargetMode="External"/><Relationship Id="rId23" Type="http://schemas.openxmlformats.org/officeDocument/2006/relationships/hyperlink" Target="http://item.yhd.com/item/29794846?tp=101105030.0.0.0.0.KtYslnr-10-9HDQ4" TargetMode="External"/><Relationship Id="rId22" Type="http://schemas.openxmlformats.org/officeDocument/2006/relationships/hyperlink" Target="http://item.yhd.com/item/10829098?tp=101105030.0.0.0.0.KtbdkRZ-10-9HDQ4" TargetMode="External"/><Relationship Id="rId21" Type="http://schemas.openxmlformats.org/officeDocument/2006/relationships/hyperlink" Target="http://item.yhd.com/item/8075024?tp=101105030.0.0.0.0.Ktc3JM0-10-9HDQ4" TargetMode="External"/><Relationship Id="rId20" Type="http://schemas.openxmlformats.org/officeDocument/2006/relationships/hyperlink" Target="http://item.yhd.com/item/12597085?tp=101105030.0.0.0.0.KzMsjjX-10-2jTQR" TargetMode="External"/><Relationship Id="rId2" Type="http://schemas.openxmlformats.org/officeDocument/2006/relationships/drawing" Target="../drawings/drawing3.xml"/><Relationship Id="rId19" Type="http://schemas.openxmlformats.org/officeDocument/2006/relationships/hyperlink" Target="http://item.yhd.com/item/16097582?tp=101105030.0.0.0.0.KtbO7MS-10-9HDQ4" TargetMode="External"/><Relationship Id="rId18" Type="http://schemas.openxmlformats.org/officeDocument/2006/relationships/hyperlink" Target="http://item.yhd.com/item/31434773?tp=101105030.0.0.0.0.KtYoj%60R-10-9HDQ4" TargetMode="External"/><Relationship Id="rId17" Type="http://schemas.openxmlformats.org/officeDocument/2006/relationships/hyperlink" Target="http://item.yhd.com/item/10989651?tp=101105030.0.0.0.0.KtbdkRZ-10-9HDQ4" TargetMode="External"/><Relationship Id="rId16" Type="http://schemas.openxmlformats.org/officeDocument/2006/relationships/hyperlink" Target="http://item.yhd.com/item/4368496?tp=101105030.0.0.0.0.KtciYoj-10-9HDQ4" TargetMode="External"/><Relationship Id="rId15" Type="http://schemas.openxmlformats.org/officeDocument/2006/relationships/hyperlink" Target="http://item.yhd.com/item/4351846?tp=101105030.0.0.0.0.Ktcnw79-10-9HDQ4" TargetMode="External"/><Relationship Id="rId14" Type="http://schemas.openxmlformats.org/officeDocument/2006/relationships/hyperlink" Target="http://item.yhd.com/item/12597085?tp=101105030.0.0.0.0.KtbdkRZ-10-9HDQ4" TargetMode="External"/><Relationship Id="rId13" Type="http://schemas.openxmlformats.org/officeDocument/2006/relationships/hyperlink" Target="http://item.yhd.com/item/10709375?tp=101105030.0.0.0.0.Ktbb2NA-10-9HDQ4" TargetMode="External"/><Relationship Id="rId12" Type="http://schemas.openxmlformats.org/officeDocument/2006/relationships/hyperlink" Target="http://item.yhd.com/item/16063911?tp=101105030.0.0.0.0.KtbO7MS-10-9HDQ4" TargetMode="External"/><Relationship Id="rId11" Type="http://schemas.openxmlformats.org/officeDocument/2006/relationships/hyperlink" Target="http://item.yhd.com/item/8664543?tp=101105030.0.0.0.0.KtblYpo-10-9HDQ4" TargetMode="External"/><Relationship Id="rId10" Type="http://schemas.openxmlformats.org/officeDocument/2006/relationships/hyperlink" Target="http://item.yhd.com/item/32808008?tp=101105030.0.0.0.0.KtYoj%60R-10-9HDQ4" TargetMode="Externa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318"/>
  <sheetViews>
    <sheetView workbookViewId="0">
      <pane xSplit="7" ySplit="1" topLeftCell="H99" activePane="bottomRight" state="frozen"/>
      <selection/>
      <selection pane="topRight"/>
      <selection pane="bottomLeft"/>
      <selection pane="bottomRight" activeCell="E25" sqref="E25"/>
    </sheetView>
  </sheetViews>
  <sheetFormatPr defaultColWidth="9" defaultRowHeight="13.5"/>
  <cols>
    <col min="1" max="1" width="7.125" style="28" customWidth="1"/>
    <col min="2" max="2" width="9" style="28"/>
    <col min="3" max="3" width="13.125" style="28" customWidth="1"/>
    <col min="4" max="4" width="10" style="36" customWidth="1"/>
    <col min="5" max="5" width="10.125" style="37" customWidth="1"/>
    <col min="6" max="6" width="11.5" style="37" customWidth="1"/>
    <col min="7" max="7" width="9" style="37"/>
    <col min="8" max="11" width="9" style="28" customWidth="1"/>
    <col min="12" max="12" width="9" style="28"/>
    <col min="13" max="13" width="9" style="28" customWidth="1"/>
    <col min="14" max="14" width="10.125" style="111" customWidth="1"/>
    <col min="15" max="18" width="9" style="28" customWidth="1"/>
    <col min="19" max="19" width="11.125" style="28" customWidth="1"/>
    <col min="20" max="21" width="9" style="28" hidden="1" customWidth="1"/>
    <col min="22" max="22" width="10.375" hidden="1" customWidth="1"/>
    <col min="23" max="23" width="23.125" style="38" customWidth="1"/>
  </cols>
  <sheetData>
    <row r="1" s="108" customFormat="1" ht="47.25" customHeight="1" spans="1:23">
      <c r="A1" s="3" t="s">
        <v>0</v>
      </c>
      <c r="B1" s="3" t="s">
        <v>1</v>
      </c>
      <c r="C1" s="4" t="s">
        <v>2</v>
      </c>
      <c r="D1" s="3" t="s">
        <v>3</v>
      </c>
      <c r="E1" s="5" t="s">
        <v>4</v>
      </c>
      <c r="F1" s="6" t="s">
        <v>5</v>
      </c>
      <c r="G1" s="112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22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26" t="s">
        <v>17</v>
      </c>
      <c r="S1" s="22" t="s">
        <v>18</v>
      </c>
      <c r="T1" s="123" t="s">
        <v>19</v>
      </c>
      <c r="U1" s="123" t="s">
        <v>20</v>
      </c>
      <c r="V1" s="123" t="s">
        <v>17</v>
      </c>
      <c r="W1" s="124" t="s">
        <v>21</v>
      </c>
    </row>
    <row r="2" s="1" customFormat="1" ht="60" customHeight="1" spans="1:23">
      <c r="A2" s="48">
        <v>2</v>
      </c>
      <c r="B2" s="48" t="s">
        <v>22</v>
      </c>
      <c r="C2" s="50" t="s">
        <v>23</v>
      </c>
      <c r="D2" s="78"/>
      <c r="E2" s="52" t="s">
        <v>24</v>
      </c>
      <c r="F2" s="52" t="s">
        <v>25</v>
      </c>
      <c r="G2" s="69" t="s">
        <v>26</v>
      </c>
      <c r="H2" s="48">
        <v>18</v>
      </c>
      <c r="I2" s="48">
        <v>18</v>
      </c>
      <c r="J2" s="48">
        <v>15</v>
      </c>
      <c r="K2" s="48"/>
      <c r="L2" s="48">
        <v>15</v>
      </c>
      <c r="M2" s="118">
        <f t="shared" ref="M2" si="0">L2/I2</f>
        <v>0.833333333333333</v>
      </c>
      <c r="N2" s="119">
        <f t="shared" ref="N2:N7" si="1">H2*0.57</f>
        <v>10.26</v>
      </c>
      <c r="O2" s="120">
        <f t="shared" ref="O2" si="2">(L2-N2-P2)*0.19</f>
        <v>0.8151</v>
      </c>
      <c r="P2" s="48">
        <f t="shared" ref="P2" si="3">L2*0.03</f>
        <v>0.45</v>
      </c>
      <c r="Q2" s="48"/>
      <c r="R2" s="125">
        <f t="shared" ref="R2" si="4">L2-N2-O2-P2-Q2</f>
        <v>3.4749</v>
      </c>
      <c r="S2" s="48"/>
      <c r="T2" s="35"/>
      <c r="U2" s="35"/>
      <c r="W2" s="110"/>
    </row>
    <row r="3" s="1" customFormat="1" ht="60" customHeight="1" spans="1:23">
      <c r="A3" s="48">
        <v>3</v>
      </c>
      <c r="B3" s="48" t="s">
        <v>22</v>
      </c>
      <c r="C3" s="50" t="s">
        <v>27</v>
      </c>
      <c r="D3" s="78"/>
      <c r="E3" s="52" t="s">
        <v>28</v>
      </c>
      <c r="F3" s="52" t="s">
        <v>29</v>
      </c>
      <c r="G3" s="69" t="s">
        <v>30</v>
      </c>
      <c r="H3" s="48">
        <v>35</v>
      </c>
      <c r="I3" s="48">
        <v>35</v>
      </c>
      <c r="J3" s="48">
        <v>35</v>
      </c>
      <c r="K3" s="48"/>
      <c r="L3" s="48">
        <v>29</v>
      </c>
      <c r="M3" s="118">
        <f t="shared" ref="M3:M31" si="5">L3/I3</f>
        <v>0.828571428571429</v>
      </c>
      <c r="N3" s="119">
        <f>H3*0.57</f>
        <v>19.95</v>
      </c>
      <c r="O3" s="120">
        <f t="shared" ref="O3:O31" si="6">(L3-N3-P3)*0.19</f>
        <v>1.5542</v>
      </c>
      <c r="P3" s="48">
        <f t="shared" ref="P3:P31" si="7">L3*0.03</f>
        <v>0.87</v>
      </c>
      <c r="Q3" s="48"/>
      <c r="R3" s="125">
        <f t="shared" ref="R3:R31" si="8">L3-N3-O3-P3-Q3</f>
        <v>6.6258</v>
      </c>
      <c r="S3" s="48"/>
      <c r="T3" s="35"/>
      <c r="U3" s="35"/>
      <c r="W3" s="110"/>
    </row>
    <row r="4" s="1" customFormat="1" ht="60" customHeight="1" spans="1:23">
      <c r="A4" s="48">
        <v>4</v>
      </c>
      <c r="B4" s="48" t="s">
        <v>22</v>
      </c>
      <c r="C4" s="50" t="s">
        <v>31</v>
      </c>
      <c r="D4" s="78"/>
      <c r="E4" s="52" t="s">
        <v>32</v>
      </c>
      <c r="F4" s="52" t="s">
        <v>33</v>
      </c>
      <c r="G4" s="69" t="s">
        <v>34</v>
      </c>
      <c r="H4" s="48">
        <v>256</v>
      </c>
      <c r="I4" s="48">
        <v>256</v>
      </c>
      <c r="J4" s="48">
        <v>256</v>
      </c>
      <c r="K4" s="48"/>
      <c r="L4" s="48">
        <v>184</v>
      </c>
      <c r="M4" s="118">
        <f>L4/I4</f>
        <v>0.71875</v>
      </c>
      <c r="N4" s="119">
        <f>H4*0.57</f>
        <v>145.92</v>
      </c>
      <c r="O4" s="120">
        <f>(L4-N4-P4)*0.19</f>
        <v>6.1864</v>
      </c>
      <c r="P4" s="48">
        <f>L4*0.03</f>
        <v>5.52</v>
      </c>
      <c r="Q4" s="48"/>
      <c r="R4" s="125">
        <f>L4-N4-O4-P4-Q4</f>
        <v>26.3736</v>
      </c>
      <c r="S4" s="48"/>
      <c r="T4" s="35"/>
      <c r="U4" s="35"/>
      <c r="W4" s="110"/>
    </row>
    <row r="5" s="1" customFormat="1" ht="60" customHeight="1" spans="1:23">
      <c r="A5" s="48">
        <v>5</v>
      </c>
      <c r="B5" s="48" t="s">
        <v>22</v>
      </c>
      <c r="C5" s="50" t="s">
        <v>35</v>
      </c>
      <c r="D5" s="78"/>
      <c r="E5" s="52" t="s">
        <v>36</v>
      </c>
      <c r="F5" s="52" t="s">
        <v>37</v>
      </c>
      <c r="G5" s="69" t="s">
        <v>38</v>
      </c>
      <c r="H5" s="48">
        <v>16</v>
      </c>
      <c r="I5" s="48">
        <v>16</v>
      </c>
      <c r="J5" s="48">
        <v>13.6</v>
      </c>
      <c r="K5" s="48"/>
      <c r="L5" s="48">
        <v>13.6</v>
      </c>
      <c r="M5" s="118">
        <f>L5/I5</f>
        <v>0.85</v>
      </c>
      <c r="N5" s="119">
        <f>H5*0.57</f>
        <v>9.12</v>
      </c>
      <c r="O5" s="120">
        <f>(L5-N5-P5)*0.19</f>
        <v>0.77368</v>
      </c>
      <c r="P5" s="48">
        <f>L5*0.03</f>
        <v>0.408</v>
      </c>
      <c r="Q5" s="48"/>
      <c r="R5" s="125">
        <f>L5-N5-O5-P5-Q5</f>
        <v>3.29832</v>
      </c>
      <c r="S5" s="48"/>
      <c r="T5" s="35"/>
      <c r="U5" s="35"/>
      <c r="W5" s="110"/>
    </row>
    <row r="6" s="1" customFormat="1" ht="60" customHeight="1" spans="1:23">
      <c r="A6" s="48">
        <v>6</v>
      </c>
      <c r="B6" s="48" t="s">
        <v>22</v>
      </c>
      <c r="C6" s="50" t="s">
        <v>39</v>
      </c>
      <c r="D6" s="78"/>
      <c r="E6" s="52" t="s">
        <v>40</v>
      </c>
      <c r="F6" s="52" t="s">
        <v>41</v>
      </c>
      <c r="G6" s="69" t="s">
        <v>42</v>
      </c>
      <c r="H6" s="48">
        <v>22</v>
      </c>
      <c r="I6" s="48">
        <v>22</v>
      </c>
      <c r="J6" s="48">
        <v>16.9</v>
      </c>
      <c r="K6" s="48"/>
      <c r="L6" s="48">
        <v>16.9</v>
      </c>
      <c r="M6" s="118">
        <f>L6/I6</f>
        <v>0.768181818181818</v>
      </c>
      <c r="N6" s="119">
        <f>H6*0.57</f>
        <v>12.54</v>
      </c>
      <c r="O6" s="120">
        <f>(L6-N6-P6)*0.19</f>
        <v>0.73207</v>
      </c>
      <c r="P6" s="48">
        <f>L6*0.03</f>
        <v>0.507</v>
      </c>
      <c r="Q6" s="48"/>
      <c r="R6" s="125">
        <f>L6-N6-O6-P6-Q6</f>
        <v>3.12093</v>
      </c>
      <c r="S6" s="48"/>
      <c r="T6" s="35"/>
      <c r="U6" s="35"/>
      <c r="W6" s="110"/>
    </row>
    <row r="7" s="1" customFormat="1" ht="60" customHeight="1" spans="1:23">
      <c r="A7" s="48">
        <v>7</v>
      </c>
      <c r="B7" s="48" t="s">
        <v>22</v>
      </c>
      <c r="C7" s="50" t="s">
        <v>43</v>
      </c>
      <c r="D7" s="78"/>
      <c r="E7" s="52" t="s">
        <v>44</v>
      </c>
      <c r="F7" s="52" t="s">
        <v>45</v>
      </c>
      <c r="G7" s="69" t="s">
        <v>46</v>
      </c>
      <c r="H7" s="48">
        <v>25</v>
      </c>
      <c r="I7" s="48">
        <v>25</v>
      </c>
      <c r="J7" s="48">
        <v>25</v>
      </c>
      <c r="K7" s="48"/>
      <c r="L7" s="48">
        <v>21</v>
      </c>
      <c r="M7" s="118">
        <f>L7/I7</f>
        <v>0.84</v>
      </c>
      <c r="N7" s="119">
        <f>H7*0.57</f>
        <v>14.25</v>
      </c>
      <c r="O7" s="120">
        <f>(L7-N7-P7)*0.19</f>
        <v>1.1628</v>
      </c>
      <c r="P7" s="48">
        <f>L7*0.03</f>
        <v>0.63</v>
      </c>
      <c r="Q7" s="48"/>
      <c r="R7" s="125">
        <f>L7-N7-O7-P7-Q7</f>
        <v>4.9572</v>
      </c>
      <c r="S7" s="48"/>
      <c r="T7" s="35"/>
      <c r="U7" s="35"/>
      <c r="W7" s="110"/>
    </row>
    <row r="8" s="1" customFormat="1" ht="60" customHeight="1" spans="1:23">
      <c r="A8" s="48">
        <v>1</v>
      </c>
      <c r="B8" s="48" t="s">
        <v>22</v>
      </c>
      <c r="C8" s="50" t="s">
        <v>47</v>
      </c>
      <c r="D8" s="78"/>
      <c r="E8" s="52" t="s">
        <v>48</v>
      </c>
      <c r="F8" s="52" t="s">
        <v>49</v>
      </c>
      <c r="G8" s="68" t="s">
        <v>50</v>
      </c>
      <c r="H8" s="48">
        <v>119</v>
      </c>
      <c r="I8" s="48">
        <v>119</v>
      </c>
      <c r="J8" s="48">
        <f>H8</f>
        <v>119</v>
      </c>
      <c r="K8" s="48">
        <v>80</v>
      </c>
      <c r="L8" s="48">
        <v>80.9</v>
      </c>
      <c r="M8" s="118">
        <f>L8/I8</f>
        <v>0.679831932773109</v>
      </c>
      <c r="N8" s="119">
        <f t="shared" ref="N8" si="9">I8*0.57*0.95</f>
        <v>64.4385</v>
      </c>
      <c r="O8" s="120">
        <f>(L8-N8-P8)*0.19</f>
        <v>2.666555</v>
      </c>
      <c r="P8" s="48">
        <f>L8*0.03</f>
        <v>2.427</v>
      </c>
      <c r="Q8" s="48"/>
      <c r="R8" s="125">
        <f>L8-N8-O8-P8-Q8</f>
        <v>11.367945</v>
      </c>
      <c r="S8" s="118">
        <f t="shared" ref="S8:S12" si="10">(L8-N8)/L8</f>
        <v>0.203479604449938</v>
      </c>
      <c r="T8" s="35">
        <v>50</v>
      </c>
      <c r="U8" s="35">
        <f>L8*T8</f>
        <v>4045</v>
      </c>
      <c r="V8" s="126">
        <f>R8*T8</f>
        <v>568.397250000001</v>
      </c>
      <c r="W8" s="127" t="s">
        <v>51</v>
      </c>
    </row>
    <row r="9" s="1" customFormat="1" ht="60" customHeight="1" spans="1:23">
      <c r="A9" s="48"/>
      <c r="B9" s="48" t="s">
        <v>22</v>
      </c>
      <c r="C9" s="50" t="s">
        <v>52</v>
      </c>
      <c r="D9" s="78"/>
      <c r="E9" s="52" t="s">
        <v>53</v>
      </c>
      <c r="F9" s="52"/>
      <c r="G9" s="69"/>
      <c r="H9" s="48">
        <v>119</v>
      </c>
      <c r="I9" s="48">
        <v>119</v>
      </c>
      <c r="J9" s="48">
        <f>H9</f>
        <v>119</v>
      </c>
      <c r="K9" s="48">
        <v>80</v>
      </c>
      <c r="L9" s="48">
        <v>80.9</v>
      </c>
      <c r="M9" s="118">
        <f>L9/I9</f>
        <v>0.679831932773109</v>
      </c>
      <c r="N9" s="119">
        <f t="shared" ref="N9:N15" si="11">I9*0.57*0.95</f>
        <v>64.4385</v>
      </c>
      <c r="O9" s="120">
        <f>(L9-N9-P9)*0.19</f>
        <v>2.666555</v>
      </c>
      <c r="P9" s="48">
        <f>L9*0.03</f>
        <v>2.427</v>
      </c>
      <c r="Q9" s="48"/>
      <c r="R9" s="125">
        <f>L9-N9-O9-P9-Q9</f>
        <v>11.367945</v>
      </c>
      <c r="S9" s="118">
        <f>(L9-N9)/L9</f>
        <v>0.203479604449938</v>
      </c>
      <c r="T9" s="35">
        <v>50</v>
      </c>
      <c r="U9" s="35">
        <f t="shared" ref="U9" si="12">L9*T9</f>
        <v>4045</v>
      </c>
      <c r="V9" s="126">
        <f t="shared" ref="V9" si="13">R9*T9</f>
        <v>568.397250000001</v>
      </c>
      <c r="W9" s="128"/>
    </row>
    <row r="10" s="109" customFormat="1" ht="60" customHeight="1" spans="1:23">
      <c r="A10" s="58"/>
      <c r="B10" s="58" t="s">
        <v>22</v>
      </c>
      <c r="C10" s="55" t="s">
        <v>54</v>
      </c>
      <c r="D10" s="113"/>
      <c r="E10" s="57" t="s">
        <v>55</v>
      </c>
      <c r="F10" s="57"/>
      <c r="G10" s="114"/>
      <c r="H10" s="58">
        <v>99</v>
      </c>
      <c r="I10" s="58">
        <v>99</v>
      </c>
      <c r="J10" s="58">
        <v>99</v>
      </c>
      <c r="K10" s="58">
        <v>67</v>
      </c>
      <c r="L10" s="58">
        <v>67.9</v>
      </c>
      <c r="M10" s="121">
        <f>L10/I10</f>
        <v>0.685858585858586</v>
      </c>
      <c r="N10" s="119">
        <f>I10*0.57*0.95</f>
        <v>53.6085</v>
      </c>
      <c r="O10" s="122">
        <f>(L10-N10-P10)*0.19</f>
        <v>2.328355</v>
      </c>
      <c r="P10" s="58">
        <f>L10*0.03</f>
        <v>2.037</v>
      </c>
      <c r="Q10" s="58"/>
      <c r="R10" s="129">
        <f>L10-N10-O10-P10-Q10</f>
        <v>9.92614500000001</v>
      </c>
      <c r="S10" s="118">
        <f>(L10-N10)/L10</f>
        <v>0.210478645066274</v>
      </c>
      <c r="T10" s="35">
        <v>50</v>
      </c>
      <c r="U10" s="35">
        <f t="shared" ref="U10:U40" si="14">L10*T10</f>
        <v>3395</v>
      </c>
      <c r="V10" s="126">
        <f t="shared" ref="V10:V40" si="15">R10*T10</f>
        <v>496.307250000001</v>
      </c>
      <c r="W10" s="128"/>
    </row>
    <row r="11" s="109" customFormat="1" ht="60" customHeight="1" spans="1:23">
      <c r="A11" s="58"/>
      <c r="B11" s="58" t="s">
        <v>22</v>
      </c>
      <c r="C11" s="55" t="s">
        <v>56</v>
      </c>
      <c r="D11" s="113"/>
      <c r="E11" s="57" t="s">
        <v>57</v>
      </c>
      <c r="F11" s="57"/>
      <c r="G11" s="114"/>
      <c r="H11" s="58">
        <v>99</v>
      </c>
      <c r="I11" s="58">
        <v>99</v>
      </c>
      <c r="J11" s="58">
        <v>99</v>
      </c>
      <c r="K11" s="58">
        <v>67</v>
      </c>
      <c r="L11" s="58">
        <v>67.9</v>
      </c>
      <c r="M11" s="121">
        <f>L11/I11</f>
        <v>0.685858585858586</v>
      </c>
      <c r="N11" s="119">
        <f>I11*0.57*0.95</f>
        <v>53.6085</v>
      </c>
      <c r="O11" s="122">
        <f>(L11-N11-P11)*0.19</f>
        <v>2.328355</v>
      </c>
      <c r="P11" s="58">
        <f>L11*0.03</f>
        <v>2.037</v>
      </c>
      <c r="Q11" s="58"/>
      <c r="R11" s="129">
        <f>L11-N11-O11-P11-Q11</f>
        <v>9.92614500000001</v>
      </c>
      <c r="S11" s="118">
        <f>(L11-N11)/L11</f>
        <v>0.210478645066274</v>
      </c>
      <c r="T11" s="35">
        <v>50</v>
      </c>
      <c r="U11" s="35">
        <f>L11*T11</f>
        <v>3395</v>
      </c>
      <c r="V11" s="126">
        <f>R11*T11</f>
        <v>496.307250000001</v>
      </c>
      <c r="W11" s="128"/>
    </row>
    <row r="12" s="1" customFormat="1" ht="60" customHeight="1" spans="1:23">
      <c r="A12" s="115">
        <v>2</v>
      </c>
      <c r="B12" s="115" t="s">
        <v>22</v>
      </c>
      <c r="C12" s="116" t="s">
        <v>58</v>
      </c>
      <c r="D12" s="78"/>
      <c r="E12" s="52" t="s">
        <v>59</v>
      </c>
      <c r="F12" s="67" t="s">
        <v>60</v>
      </c>
      <c r="G12" s="68" t="s">
        <v>61</v>
      </c>
      <c r="H12" s="48">
        <v>128</v>
      </c>
      <c r="I12" s="48">
        <v>128</v>
      </c>
      <c r="J12" s="48">
        <v>128</v>
      </c>
      <c r="K12" s="48">
        <v>83</v>
      </c>
      <c r="L12" s="48">
        <v>84</v>
      </c>
      <c r="M12" s="118">
        <f>L12/I12</f>
        <v>0.65625</v>
      </c>
      <c r="N12" s="119">
        <f>I12*0.57*0.95</f>
        <v>69.312</v>
      </c>
      <c r="O12" s="120">
        <f>(L12-N12-P12)*0.19</f>
        <v>2.31192</v>
      </c>
      <c r="P12" s="48">
        <f>L12*0.03</f>
        <v>2.52</v>
      </c>
      <c r="Q12" s="48"/>
      <c r="R12" s="125">
        <f>L12-N12-O12-P12-Q12</f>
        <v>9.85608</v>
      </c>
      <c r="S12" s="118">
        <f>(L12-N12)/L12</f>
        <v>0.174857142857143</v>
      </c>
      <c r="T12" s="35">
        <v>20</v>
      </c>
      <c r="U12" s="35">
        <f>L12*T12</f>
        <v>1680</v>
      </c>
      <c r="V12" s="126">
        <f>R12*T12</f>
        <v>197.1216</v>
      </c>
      <c r="W12" s="127" t="s">
        <v>62</v>
      </c>
    </row>
    <row r="13" s="1" customFormat="1" ht="60" customHeight="1" spans="1:24">
      <c r="A13" s="115"/>
      <c r="B13" s="115" t="s">
        <v>22</v>
      </c>
      <c r="C13" s="116" t="s">
        <v>63</v>
      </c>
      <c r="D13" s="78"/>
      <c r="E13" s="52" t="s">
        <v>64</v>
      </c>
      <c r="F13" s="67"/>
      <c r="G13" s="69"/>
      <c r="H13" s="48">
        <v>128</v>
      </c>
      <c r="I13" s="48">
        <v>128</v>
      </c>
      <c r="J13" s="48">
        <v>128</v>
      </c>
      <c r="K13" s="48">
        <v>83</v>
      </c>
      <c r="L13" s="48">
        <v>84</v>
      </c>
      <c r="M13" s="118">
        <f>L13/I13</f>
        <v>0.65625</v>
      </c>
      <c r="N13" s="119">
        <f>I13*0.57*0.95</f>
        <v>69.312</v>
      </c>
      <c r="O13" s="120">
        <f>(L13-N13-P13)*0.19</f>
        <v>2.31192</v>
      </c>
      <c r="P13" s="48">
        <f>L13*0.03</f>
        <v>2.52</v>
      </c>
      <c r="Q13" s="48"/>
      <c r="R13" s="125">
        <f>L13-N13-O13-P13-Q13</f>
        <v>9.85608</v>
      </c>
      <c r="S13" s="118">
        <f t="shared" ref="S13" si="16">(L13-N13)/L13</f>
        <v>0.174857142857143</v>
      </c>
      <c r="T13" s="35">
        <v>20</v>
      </c>
      <c r="U13" s="35">
        <f>L13*T13</f>
        <v>1680</v>
      </c>
      <c r="V13" s="126">
        <f>R13*T13</f>
        <v>197.1216</v>
      </c>
      <c r="W13" s="128"/>
      <c r="X13" s="1" t="s">
        <v>65</v>
      </c>
    </row>
    <row r="14" s="1" customFormat="1" ht="60" customHeight="1" spans="1:23">
      <c r="A14" s="115"/>
      <c r="B14" s="115" t="s">
        <v>22</v>
      </c>
      <c r="C14" s="116" t="s">
        <v>66</v>
      </c>
      <c r="D14" s="78"/>
      <c r="E14" s="52" t="s">
        <v>67</v>
      </c>
      <c r="F14" s="67"/>
      <c r="G14" s="69"/>
      <c r="H14" s="48">
        <v>118</v>
      </c>
      <c r="I14" s="48">
        <v>118</v>
      </c>
      <c r="J14" s="48">
        <v>118</v>
      </c>
      <c r="K14" s="48">
        <v>77</v>
      </c>
      <c r="L14" s="48">
        <v>78</v>
      </c>
      <c r="M14" s="118">
        <f>L14/I14</f>
        <v>0.661016949152542</v>
      </c>
      <c r="N14" s="119">
        <f>I14*0.57*0.95</f>
        <v>63.897</v>
      </c>
      <c r="O14" s="120">
        <f>(L14-N14-P14)*0.19</f>
        <v>2.23497</v>
      </c>
      <c r="P14" s="48">
        <f>L14*0.03</f>
        <v>2.34</v>
      </c>
      <c r="Q14" s="48"/>
      <c r="R14" s="125">
        <f>L14-N14-O14-P14-Q14</f>
        <v>9.52803000000001</v>
      </c>
      <c r="S14" s="118">
        <f t="shared" ref="S14:S23" si="17">(L14-N14)/L14</f>
        <v>0.180807692307692</v>
      </c>
      <c r="T14" s="35">
        <v>20</v>
      </c>
      <c r="U14" s="35">
        <f>L14*T14</f>
        <v>1560</v>
      </c>
      <c r="V14" s="126">
        <f>R14*T14</f>
        <v>190.5606</v>
      </c>
      <c r="W14" s="128"/>
    </row>
    <row r="15" s="1" customFormat="1" ht="60" customHeight="1" spans="1:23">
      <c r="A15" s="115"/>
      <c r="B15" s="115" t="s">
        <v>22</v>
      </c>
      <c r="C15" s="116" t="s">
        <v>68</v>
      </c>
      <c r="D15" s="78"/>
      <c r="E15" s="52" t="s">
        <v>69</v>
      </c>
      <c r="F15" s="67"/>
      <c r="G15" s="69"/>
      <c r="H15" s="48">
        <v>118</v>
      </c>
      <c r="I15" s="48">
        <v>118</v>
      </c>
      <c r="J15" s="48">
        <v>118</v>
      </c>
      <c r="K15" s="48">
        <v>77</v>
      </c>
      <c r="L15" s="48">
        <v>78</v>
      </c>
      <c r="M15" s="118">
        <f>L15/I15</f>
        <v>0.661016949152542</v>
      </c>
      <c r="N15" s="119">
        <f>I15*0.57*0.95</f>
        <v>63.897</v>
      </c>
      <c r="O15" s="120">
        <f>(L15-N15-P15)*0.19</f>
        <v>2.23497</v>
      </c>
      <c r="P15" s="48">
        <f>L15*0.03</f>
        <v>2.34</v>
      </c>
      <c r="Q15" s="48"/>
      <c r="R15" s="125">
        <f>L15-N15-O15-P15-Q15</f>
        <v>9.52803000000001</v>
      </c>
      <c r="S15" s="118">
        <f>(L15-N15)/L15</f>
        <v>0.180807692307692</v>
      </c>
      <c r="T15" s="35">
        <v>20</v>
      </c>
      <c r="U15" s="35">
        <f>L15*T15</f>
        <v>1560</v>
      </c>
      <c r="V15" s="126">
        <f>R15*T15</f>
        <v>190.5606</v>
      </c>
      <c r="W15" s="130"/>
    </row>
    <row r="16" s="1" customFormat="1" ht="60" customHeight="1" spans="1:23">
      <c r="A16" s="48">
        <v>10</v>
      </c>
      <c r="B16" s="48" t="s">
        <v>22</v>
      </c>
      <c r="C16" s="50" t="s">
        <v>70</v>
      </c>
      <c r="D16" s="78"/>
      <c r="E16" s="52" t="s">
        <v>71</v>
      </c>
      <c r="F16" s="52" t="s">
        <v>72</v>
      </c>
      <c r="G16" s="69" t="s">
        <v>73</v>
      </c>
      <c r="H16" s="48">
        <v>256</v>
      </c>
      <c r="I16" s="48">
        <v>256</v>
      </c>
      <c r="J16" s="48">
        <v>184.3</v>
      </c>
      <c r="K16" s="48"/>
      <c r="L16" s="48">
        <v>184.3</v>
      </c>
      <c r="M16" s="118">
        <f>L16/I16</f>
        <v>0.719921875</v>
      </c>
      <c r="N16" s="119">
        <v>145.92</v>
      </c>
      <c r="O16" s="120">
        <f>(L16-N16-P16)*0.19</f>
        <v>6.24169000000001</v>
      </c>
      <c r="P16" s="48">
        <f>L16*0.03</f>
        <v>5.529</v>
      </c>
      <c r="Q16" s="48"/>
      <c r="R16" s="125">
        <f>L16-N16-O16-P16-Q16</f>
        <v>26.60931</v>
      </c>
      <c r="S16" s="118">
        <f>(L16-N16)/L16</f>
        <v>0.208247422680412</v>
      </c>
      <c r="T16" s="35"/>
      <c r="U16" s="35">
        <f>L16*T16</f>
        <v>0</v>
      </c>
      <c r="V16" s="126">
        <f>R16*T16</f>
        <v>0</v>
      </c>
      <c r="W16" s="110"/>
    </row>
    <row r="17" s="1" customFormat="1" ht="60" customHeight="1" spans="1:23">
      <c r="A17" s="48">
        <v>11</v>
      </c>
      <c r="B17" s="48" t="s">
        <v>22</v>
      </c>
      <c r="C17" s="50" t="s">
        <v>74</v>
      </c>
      <c r="D17" s="78"/>
      <c r="E17" s="52" t="s">
        <v>75</v>
      </c>
      <c r="F17" s="52" t="s">
        <v>76</v>
      </c>
      <c r="G17" s="69" t="s">
        <v>77</v>
      </c>
      <c r="H17" s="48">
        <v>217</v>
      </c>
      <c r="I17" s="48">
        <v>217</v>
      </c>
      <c r="J17" s="48">
        <v>217</v>
      </c>
      <c r="K17" s="48"/>
      <c r="L17" s="48">
        <v>156</v>
      </c>
      <c r="M17" s="118">
        <f>L17/I17</f>
        <v>0.71889400921659</v>
      </c>
      <c r="N17" s="119">
        <v>123.69</v>
      </c>
      <c r="O17" s="120">
        <f>(L17-N17-P17)*0.19</f>
        <v>5.2497</v>
      </c>
      <c r="P17" s="48">
        <f>L17*0.03</f>
        <v>4.68</v>
      </c>
      <c r="Q17" s="48"/>
      <c r="R17" s="125">
        <f>L17-N17-O17-P17-Q17</f>
        <v>22.3803</v>
      </c>
      <c r="S17" s="118">
        <f>(L17-N17)/L17</f>
        <v>0.207115384615385</v>
      </c>
      <c r="T17" s="35"/>
      <c r="U17" s="35">
        <f>L17*T17</f>
        <v>0</v>
      </c>
      <c r="V17" s="126">
        <f>R17*T17</f>
        <v>0</v>
      </c>
      <c r="W17" s="110"/>
    </row>
    <row r="18" s="1" customFormat="1" ht="60" customHeight="1" spans="1:23">
      <c r="A18" s="48">
        <v>12</v>
      </c>
      <c r="B18" s="48" t="s">
        <v>22</v>
      </c>
      <c r="C18" s="50" t="s">
        <v>78</v>
      </c>
      <c r="D18" s="78"/>
      <c r="E18" s="52" t="s">
        <v>79</v>
      </c>
      <c r="F18" s="52" t="s">
        <v>80</v>
      </c>
      <c r="G18" s="69" t="s">
        <v>81</v>
      </c>
      <c r="H18" s="48">
        <v>246</v>
      </c>
      <c r="I18" s="48">
        <v>246</v>
      </c>
      <c r="J18" s="48">
        <v>246</v>
      </c>
      <c r="K18" s="48"/>
      <c r="L18" s="48">
        <v>185</v>
      </c>
      <c r="M18" s="118">
        <f>L18/I18</f>
        <v>0.752032520325203</v>
      </c>
      <c r="N18" s="119">
        <v>140.22</v>
      </c>
      <c r="O18" s="120">
        <f>(L18-N18-P18)*0.19</f>
        <v>7.4537</v>
      </c>
      <c r="P18" s="48">
        <f>L18*0.03</f>
        <v>5.55</v>
      </c>
      <c r="Q18" s="48"/>
      <c r="R18" s="125">
        <f>L18-N18-O18-P18-Q18</f>
        <v>31.7763</v>
      </c>
      <c r="S18" s="118">
        <f>(L18-N18)/L18</f>
        <v>0.242054054054054</v>
      </c>
      <c r="T18" s="35"/>
      <c r="U18" s="35">
        <f>L18*T18</f>
        <v>0</v>
      </c>
      <c r="V18" s="126">
        <f>R18*T18</f>
        <v>0</v>
      </c>
      <c r="W18" s="110"/>
    </row>
    <row r="19" s="1" customFormat="1" ht="60" customHeight="1" spans="1:23">
      <c r="A19" s="48">
        <v>13</v>
      </c>
      <c r="B19" s="48" t="s">
        <v>22</v>
      </c>
      <c r="C19" s="50" t="s">
        <v>82</v>
      </c>
      <c r="D19" s="78"/>
      <c r="E19" s="52" t="s">
        <v>83</v>
      </c>
      <c r="F19" s="52" t="s">
        <v>84</v>
      </c>
      <c r="G19" s="69" t="s">
        <v>85</v>
      </c>
      <c r="H19" s="48">
        <v>278</v>
      </c>
      <c r="I19" s="48">
        <v>278</v>
      </c>
      <c r="J19" s="48">
        <v>198</v>
      </c>
      <c r="K19" s="48"/>
      <c r="L19" s="48">
        <v>198</v>
      </c>
      <c r="M19" s="118">
        <f>L19/I19</f>
        <v>0.712230215827338</v>
      </c>
      <c r="N19" s="119">
        <v>158.46</v>
      </c>
      <c r="O19" s="120">
        <f>(L19-N19-P19)*0.19</f>
        <v>6.384</v>
      </c>
      <c r="P19" s="48">
        <f>L19*0.03</f>
        <v>5.94</v>
      </c>
      <c r="Q19" s="48"/>
      <c r="R19" s="125">
        <f>L19-N19-O19-P19-Q19</f>
        <v>27.216</v>
      </c>
      <c r="S19" s="118">
        <f>(L19-N19)/L19</f>
        <v>0.19969696969697</v>
      </c>
      <c r="T19" s="35" t="s">
        <v>86</v>
      </c>
      <c r="U19" s="35" t="e">
        <f>L19*T19</f>
        <v>#VALUE!</v>
      </c>
      <c r="V19" s="126" t="e">
        <f>R19*T19</f>
        <v>#VALUE!</v>
      </c>
      <c r="W19" s="110"/>
    </row>
    <row r="20" s="1" customFormat="1" ht="60" customHeight="1" spans="1:23">
      <c r="A20" s="48">
        <v>14</v>
      </c>
      <c r="B20" s="48" t="s">
        <v>22</v>
      </c>
      <c r="C20" s="50" t="s">
        <v>87</v>
      </c>
      <c r="D20" s="78"/>
      <c r="E20" s="52" t="s">
        <v>88</v>
      </c>
      <c r="F20" s="52" t="s">
        <v>89</v>
      </c>
      <c r="G20" s="69" t="s">
        <v>90</v>
      </c>
      <c r="H20" s="48">
        <v>278</v>
      </c>
      <c r="I20" s="48">
        <v>278</v>
      </c>
      <c r="J20" s="48">
        <v>278</v>
      </c>
      <c r="K20" s="48"/>
      <c r="L20" s="48">
        <v>199</v>
      </c>
      <c r="M20" s="118">
        <f>L20/I20</f>
        <v>0.715827338129496</v>
      </c>
      <c r="N20" s="119">
        <v>158.46</v>
      </c>
      <c r="O20" s="120">
        <f>(L20-N20-P20)*0.19</f>
        <v>6.5683</v>
      </c>
      <c r="P20" s="48">
        <f>L20*0.03</f>
        <v>5.97</v>
      </c>
      <c r="Q20" s="48"/>
      <c r="R20" s="125">
        <f>L20-N20-O20-P20-Q20</f>
        <v>28.0017</v>
      </c>
      <c r="S20" s="118">
        <f>(L20-N20)/L20</f>
        <v>0.203718592964824</v>
      </c>
      <c r="T20" s="35"/>
      <c r="U20" s="35">
        <f>L20*T20</f>
        <v>0</v>
      </c>
      <c r="V20" s="126">
        <f>R20*T20</f>
        <v>0</v>
      </c>
      <c r="W20" s="110"/>
    </row>
    <row r="21" s="1" customFormat="1" ht="60" customHeight="1" spans="1:23">
      <c r="A21" s="48">
        <v>15</v>
      </c>
      <c r="B21" s="48" t="s">
        <v>22</v>
      </c>
      <c r="C21" s="50" t="s">
        <v>91</v>
      </c>
      <c r="D21" s="78"/>
      <c r="E21" s="52" t="s">
        <v>92</v>
      </c>
      <c r="F21" s="52" t="s">
        <v>93</v>
      </c>
      <c r="G21" s="69" t="s">
        <v>94</v>
      </c>
      <c r="H21" s="48">
        <v>306</v>
      </c>
      <c r="I21" s="48">
        <v>306</v>
      </c>
      <c r="J21" s="48">
        <v>306</v>
      </c>
      <c r="K21" s="48"/>
      <c r="L21" s="48">
        <v>220</v>
      </c>
      <c r="M21" s="118">
        <f>L21/I21</f>
        <v>0.718954248366013</v>
      </c>
      <c r="N21" s="119">
        <v>174.42</v>
      </c>
      <c r="O21" s="120">
        <f>(L21-N21-P21)*0.19</f>
        <v>7.4062</v>
      </c>
      <c r="P21" s="48">
        <f>L21*0.03</f>
        <v>6.6</v>
      </c>
      <c r="Q21" s="48"/>
      <c r="R21" s="125">
        <f>L21-N21-O21-P21-Q21</f>
        <v>31.5738</v>
      </c>
      <c r="S21" s="118">
        <f>(L21-N21)/L21</f>
        <v>0.207181818181818</v>
      </c>
      <c r="T21" s="35"/>
      <c r="U21" s="35">
        <f>L21*T21</f>
        <v>0</v>
      </c>
      <c r="V21" s="126">
        <f>R21*T21</f>
        <v>0</v>
      </c>
      <c r="W21" s="110"/>
    </row>
    <row r="22" s="1" customFormat="1" ht="60" customHeight="1" spans="1:23">
      <c r="A22" s="48">
        <v>16</v>
      </c>
      <c r="B22" s="48" t="s">
        <v>22</v>
      </c>
      <c r="C22" s="50" t="s">
        <v>95</v>
      </c>
      <c r="D22" s="78"/>
      <c r="E22" s="52" t="s">
        <v>96</v>
      </c>
      <c r="F22" s="52" t="s">
        <v>97</v>
      </c>
      <c r="G22" s="69" t="s">
        <v>98</v>
      </c>
      <c r="H22" s="48">
        <v>306</v>
      </c>
      <c r="I22" s="48">
        <v>306</v>
      </c>
      <c r="J22" s="48">
        <v>306</v>
      </c>
      <c r="K22" s="48"/>
      <c r="L22" s="48">
        <v>229</v>
      </c>
      <c r="M22" s="118">
        <f>L22/I22</f>
        <v>0.748366013071895</v>
      </c>
      <c r="N22" s="119">
        <v>174.42</v>
      </c>
      <c r="O22" s="120">
        <f>(L22-N22-P22)*0.19</f>
        <v>9.0649</v>
      </c>
      <c r="P22" s="48">
        <f>L22*0.03</f>
        <v>6.87</v>
      </c>
      <c r="Q22" s="48"/>
      <c r="R22" s="125">
        <f>L22-N22-O22-P22-Q22</f>
        <v>38.6451</v>
      </c>
      <c r="S22" s="118">
        <f>(L22-N22)/L22</f>
        <v>0.238340611353712</v>
      </c>
      <c r="T22" s="35"/>
      <c r="U22" s="35">
        <f>L22*T22</f>
        <v>0</v>
      </c>
      <c r="V22" s="126">
        <f>R22*T22</f>
        <v>0</v>
      </c>
      <c r="W22" s="110"/>
    </row>
    <row r="23" s="1" customFormat="1" ht="60" customHeight="1" spans="1:23">
      <c r="A23" s="48">
        <v>3</v>
      </c>
      <c r="B23" s="48" t="s">
        <v>22</v>
      </c>
      <c r="C23" s="50" t="s">
        <v>99</v>
      </c>
      <c r="D23" s="78"/>
      <c r="E23" s="52" t="s">
        <v>100</v>
      </c>
      <c r="F23" s="52" t="s">
        <v>101</v>
      </c>
      <c r="G23" s="68" t="s">
        <v>102</v>
      </c>
      <c r="H23" s="48">
        <v>335</v>
      </c>
      <c r="I23" s="48">
        <v>335</v>
      </c>
      <c r="J23" s="48">
        <v>335</v>
      </c>
      <c r="K23" s="48">
        <v>226</v>
      </c>
      <c r="L23" s="48">
        <v>229</v>
      </c>
      <c r="M23" s="118">
        <f>L23/I23</f>
        <v>0.683582089552239</v>
      </c>
      <c r="N23" s="119">
        <f>I23*0.57</f>
        <v>190.95</v>
      </c>
      <c r="O23" s="120">
        <f>(L23-N23-P23)*0.19</f>
        <v>5.9242</v>
      </c>
      <c r="P23" s="48">
        <f>L23*0.03</f>
        <v>6.87</v>
      </c>
      <c r="Q23" s="48"/>
      <c r="R23" s="125">
        <f>L23-N23-O23-P23-Q23</f>
        <v>25.2558</v>
      </c>
      <c r="S23" s="118">
        <f>(L23-N23)/L23</f>
        <v>0.166157205240175</v>
      </c>
      <c r="T23" s="35">
        <v>15</v>
      </c>
      <c r="U23" s="35">
        <f>L23*T23</f>
        <v>3435</v>
      </c>
      <c r="V23" s="126">
        <f>R23*T23</f>
        <v>378.837</v>
      </c>
      <c r="W23" s="131" t="s">
        <v>103</v>
      </c>
    </row>
    <row r="24" s="1" customFormat="1" ht="60" customHeight="1" spans="1:23">
      <c r="A24" s="48">
        <v>5</v>
      </c>
      <c r="B24" s="48" t="s">
        <v>22</v>
      </c>
      <c r="C24" s="50" t="s">
        <v>104</v>
      </c>
      <c r="D24" s="78"/>
      <c r="E24" s="52" t="s">
        <v>105</v>
      </c>
      <c r="F24" s="52" t="s">
        <v>106</v>
      </c>
      <c r="G24" s="69" t="s">
        <v>107</v>
      </c>
      <c r="H24" s="48">
        <v>458</v>
      </c>
      <c r="I24" s="48">
        <v>458</v>
      </c>
      <c r="J24" s="48">
        <v>458</v>
      </c>
      <c r="K24" s="48"/>
      <c r="L24" s="48">
        <v>366</v>
      </c>
      <c r="M24" s="118">
        <f>L24/I24</f>
        <v>0.799126637554585</v>
      </c>
      <c r="N24" s="119">
        <v>261.06</v>
      </c>
      <c r="O24" s="120">
        <f>(L24-N24-P24)*0.19</f>
        <v>17.8524</v>
      </c>
      <c r="P24" s="48">
        <f>L24*0.03</f>
        <v>10.98</v>
      </c>
      <c r="Q24" s="48"/>
      <c r="R24" s="125">
        <f>L24-N24-O24-P24-Q24</f>
        <v>76.1076</v>
      </c>
      <c r="S24" s="118">
        <f t="shared" ref="S24" si="18">(L24-N24)/L24</f>
        <v>0.28672131147541</v>
      </c>
      <c r="T24" s="35"/>
      <c r="U24" s="35">
        <f>L24*T24</f>
        <v>0</v>
      </c>
      <c r="V24" s="126">
        <f>R24*T24</f>
        <v>0</v>
      </c>
      <c r="W24" s="110"/>
    </row>
    <row r="25" s="1" customFormat="1" ht="60" customHeight="1" spans="1:23">
      <c r="A25" s="48">
        <v>6</v>
      </c>
      <c r="B25" s="48" t="s">
        <v>22</v>
      </c>
      <c r="C25" s="50" t="s">
        <v>108</v>
      </c>
      <c r="D25" s="78"/>
      <c r="E25" s="52" t="s">
        <v>109</v>
      </c>
      <c r="F25" s="52" t="s">
        <v>110</v>
      </c>
      <c r="G25" s="69" t="s">
        <v>111</v>
      </c>
      <c r="H25" s="48">
        <v>308</v>
      </c>
      <c r="I25" s="48">
        <v>308</v>
      </c>
      <c r="J25" s="48">
        <v>308</v>
      </c>
      <c r="K25" s="48"/>
      <c r="L25" s="48">
        <v>246</v>
      </c>
      <c r="M25" s="118">
        <f>L25/I25</f>
        <v>0.798701298701299</v>
      </c>
      <c r="N25" s="119">
        <v>175.56</v>
      </c>
      <c r="O25" s="120">
        <f>(L25-N25-P25)*0.19</f>
        <v>11.9814</v>
      </c>
      <c r="P25" s="48">
        <f>L25*0.03</f>
        <v>7.38</v>
      </c>
      <c r="Q25" s="48"/>
      <c r="R25" s="125">
        <f>L25-N25-O25-P25-Q25</f>
        <v>51.0786</v>
      </c>
      <c r="S25" s="118">
        <f t="shared" ref="S25:S43" si="19">(L25-N25)/L25</f>
        <v>0.286341463414634</v>
      </c>
      <c r="T25" s="35"/>
      <c r="U25" s="35">
        <f>L25*T25</f>
        <v>0</v>
      </c>
      <c r="V25" s="126">
        <f>R25*T25</f>
        <v>0</v>
      </c>
      <c r="W25" s="110"/>
    </row>
    <row r="26" s="1" customFormat="1" ht="60" customHeight="1" spans="1:23">
      <c r="A26" s="48">
        <v>7</v>
      </c>
      <c r="B26" s="48" t="s">
        <v>22</v>
      </c>
      <c r="C26" s="50" t="s">
        <v>112</v>
      </c>
      <c r="D26" s="78"/>
      <c r="E26" s="52" t="s">
        <v>113</v>
      </c>
      <c r="F26" s="52" t="s">
        <v>114</v>
      </c>
      <c r="G26" s="69" t="s">
        <v>115</v>
      </c>
      <c r="H26" s="48">
        <v>246</v>
      </c>
      <c r="I26" s="48">
        <v>153</v>
      </c>
      <c r="J26" s="48">
        <v>246</v>
      </c>
      <c r="K26" s="48"/>
      <c r="L26" s="48">
        <v>119</v>
      </c>
      <c r="M26" s="118">
        <f>L26/I26</f>
        <v>0.777777777777778</v>
      </c>
      <c r="N26" s="119">
        <v>74.97</v>
      </c>
      <c r="O26" s="120">
        <f>(L26-N26-P26)*0.19</f>
        <v>7.6874</v>
      </c>
      <c r="P26" s="48">
        <f>L26*0.03</f>
        <v>3.57</v>
      </c>
      <c r="Q26" s="48"/>
      <c r="R26" s="125">
        <f>L26-N26-O26-P26-Q26</f>
        <v>32.7726</v>
      </c>
      <c r="S26" s="118">
        <f>(L26-N26)/L26</f>
        <v>0.37</v>
      </c>
      <c r="T26" s="35"/>
      <c r="U26" s="35">
        <f>L26*T26</f>
        <v>0</v>
      </c>
      <c r="V26" s="126">
        <f>R26*T26</f>
        <v>0</v>
      </c>
      <c r="W26" s="110"/>
    </row>
    <row r="27" s="1" customFormat="1" ht="60" customHeight="1" spans="1:23">
      <c r="A27" s="48">
        <v>8</v>
      </c>
      <c r="B27" s="48" t="s">
        <v>22</v>
      </c>
      <c r="C27" s="50" t="s">
        <v>116</v>
      </c>
      <c r="D27" s="78"/>
      <c r="E27" s="52" t="s">
        <v>117</v>
      </c>
      <c r="F27" s="52" t="s">
        <v>118</v>
      </c>
      <c r="G27" s="69" t="s">
        <v>119</v>
      </c>
      <c r="H27" s="48">
        <v>53</v>
      </c>
      <c r="I27" s="48">
        <v>53</v>
      </c>
      <c r="J27" s="48">
        <v>42</v>
      </c>
      <c r="K27" s="48"/>
      <c r="L27" s="48">
        <v>42</v>
      </c>
      <c r="M27" s="118">
        <f>L27/I27</f>
        <v>0.792452830188679</v>
      </c>
      <c r="N27" s="119">
        <v>30.21</v>
      </c>
      <c r="O27" s="120">
        <f>(L27-N27-P27)*0.19</f>
        <v>2.0007</v>
      </c>
      <c r="P27" s="48">
        <f>L27*0.03</f>
        <v>1.26</v>
      </c>
      <c r="Q27" s="48"/>
      <c r="R27" s="125">
        <f>L27-N27-O27-P27-Q27</f>
        <v>8.5293</v>
      </c>
      <c r="S27" s="118">
        <f>(L27-N27)/L27</f>
        <v>0.280714285714286</v>
      </c>
      <c r="T27" s="35"/>
      <c r="U27" s="35">
        <f>L27*T27</f>
        <v>0</v>
      </c>
      <c r="V27" s="126">
        <f>R27*T27</f>
        <v>0</v>
      </c>
      <c r="W27" s="110"/>
    </row>
    <row r="28" s="1" customFormat="1" ht="60" customHeight="1" spans="1:23">
      <c r="A28" s="48"/>
      <c r="B28" s="48" t="s">
        <v>22</v>
      </c>
      <c r="C28" s="50" t="s">
        <v>120</v>
      </c>
      <c r="D28" s="78"/>
      <c r="E28" s="52" t="s">
        <v>121</v>
      </c>
      <c r="F28" s="52"/>
      <c r="G28" s="69"/>
      <c r="H28" s="48">
        <v>51</v>
      </c>
      <c r="I28" s="48">
        <v>51</v>
      </c>
      <c r="J28" s="48">
        <v>41</v>
      </c>
      <c r="K28" s="48"/>
      <c r="L28" s="48">
        <v>41</v>
      </c>
      <c r="M28" s="118">
        <f>L28/I28</f>
        <v>0.803921568627451</v>
      </c>
      <c r="N28" s="119">
        <f t="shared" ref="N28:N29" si="20">I28*0.57</f>
        <v>29.07</v>
      </c>
      <c r="O28" s="120">
        <f>(L28-N28-P28)*0.19</f>
        <v>2.033</v>
      </c>
      <c r="P28" s="48">
        <f>L28*0.03</f>
        <v>1.23</v>
      </c>
      <c r="Q28" s="48"/>
      <c r="R28" s="125">
        <f>L28-N28-O28-P28-Q28</f>
        <v>8.667</v>
      </c>
      <c r="S28" s="118">
        <f>(L28-N28)/L28</f>
        <v>0.290975609756098</v>
      </c>
      <c r="T28" s="35"/>
      <c r="U28" s="35">
        <f>L28*T28</f>
        <v>0</v>
      </c>
      <c r="V28" s="126">
        <f>R28*T28</f>
        <v>0</v>
      </c>
      <c r="W28" s="110"/>
    </row>
    <row r="29" s="1" customFormat="1" ht="60" customHeight="1" spans="1:23">
      <c r="A29" s="48"/>
      <c r="B29" s="48" t="s">
        <v>22</v>
      </c>
      <c r="C29" s="50" t="s">
        <v>122</v>
      </c>
      <c r="D29" s="78"/>
      <c r="E29" s="52" t="s">
        <v>123</v>
      </c>
      <c r="F29" s="52"/>
      <c r="G29" s="69"/>
      <c r="H29" s="48">
        <v>49</v>
      </c>
      <c r="I29" s="48">
        <v>49</v>
      </c>
      <c r="J29" s="48">
        <v>39</v>
      </c>
      <c r="K29" s="48"/>
      <c r="L29" s="48">
        <v>39</v>
      </c>
      <c r="M29" s="118">
        <f>L29/I29</f>
        <v>0.795918367346939</v>
      </c>
      <c r="N29" s="119">
        <f>I29*0.57</f>
        <v>27.93</v>
      </c>
      <c r="O29" s="120">
        <f>(L29-N29-P29)*0.19</f>
        <v>1.881</v>
      </c>
      <c r="P29" s="48">
        <f>L29*0.03</f>
        <v>1.17</v>
      </c>
      <c r="Q29" s="48"/>
      <c r="R29" s="125">
        <f>L29-N29-O29-P29-Q29</f>
        <v>8.019</v>
      </c>
      <c r="S29" s="118">
        <f>(L29-N29)/L29</f>
        <v>0.283846153846154</v>
      </c>
      <c r="T29" s="35"/>
      <c r="U29" s="35">
        <f>L29*T29</f>
        <v>0</v>
      </c>
      <c r="V29" s="126">
        <f>R29*T29</f>
        <v>0</v>
      </c>
      <c r="W29" s="110"/>
    </row>
    <row r="30" s="1" customFormat="1" ht="60" customHeight="1" spans="1:23">
      <c r="A30" s="48">
        <v>23</v>
      </c>
      <c r="B30" s="48" t="s">
        <v>22</v>
      </c>
      <c r="C30" s="50" t="s">
        <v>124</v>
      </c>
      <c r="D30" s="78"/>
      <c r="E30" s="52" t="s">
        <v>121</v>
      </c>
      <c r="F30" s="52" t="s">
        <v>125</v>
      </c>
      <c r="G30" s="68" t="s">
        <v>126</v>
      </c>
      <c r="H30" s="48">
        <v>51</v>
      </c>
      <c r="I30" s="48">
        <v>51</v>
      </c>
      <c r="J30" s="48">
        <v>41</v>
      </c>
      <c r="K30" s="48"/>
      <c r="L30" s="48">
        <v>35.9</v>
      </c>
      <c r="M30" s="118">
        <f>L30/I30</f>
        <v>0.703921568627451</v>
      </c>
      <c r="N30" s="119">
        <v>29.07</v>
      </c>
      <c r="O30" s="120">
        <f>(L30-N30-P30)*0.19</f>
        <v>1.09307</v>
      </c>
      <c r="P30" s="48">
        <f>L30*0.03</f>
        <v>1.077</v>
      </c>
      <c r="Q30" s="48"/>
      <c r="R30" s="125">
        <f>L30-N30-O30-P30-Q30</f>
        <v>4.65993</v>
      </c>
      <c r="S30" s="118">
        <f>(L30-N30)/L30</f>
        <v>0.19025069637883</v>
      </c>
      <c r="T30" s="35"/>
      <c r="U30" s="35">
        <f>L30*T30</f>
        <v>0</v>
      </c>
      <c r="V30" s="126">
        <f>R30*T30</f>
        <v>0</v>
      </c>
      <c r="W30" s="110"/>
    </row>
    <row r="31" s="1" customFormat="1" ht="60" customHeight="1" spans="1:23">
      <c r="A31" s="48">
        <v>24</v>
      </c>
      <c r="B31" s="48" t="s">
        <v>22</v>
      </c>
      <c r="C31" s="50" t="s">
        <v>127</v>
      </c>
      <c r="D31" s="78"/>
      <c r="E31" s="52" t="s">
        <v>128</v>
      </c>
      <c r="F31" s="52" t="s">
        <v>129</v>
      </c>
      <c r="G31" s="69" t="s">
        <v>130</v>
      </c>
      <c r="H31" s="48">
        <v>153</v>
      </c>
      <c r="I31" s="48">
        <v>153</v>
      </c>
      <c r="J31" s="48">
        <v>153</v>
      </c>
      <c r="K31" s="48"/>
      <c r="L31" s="48">
        <v>108</v>
      </c>
      <c r="M31" s="118">
        <f>L31/I31</f>
        <v>0.705882352941177</v>
      </c>
      <c r="N31" s="119">
        <v>87.21</v>
      </c>
      <c r="O31" s="120">
        <f>(L31-N31-P31)*0.19</f>
        <v>3.3345</v>
      </c>
      <c r="P31" s="48">
        <f>L31*0.03</f>
        <v>3.24</v>
      </c>
      <c r="Q31" s="48"/>
      <c r="R31" s="125">
        <f>L31-N31-O31-P31-Q31</f>
        <v>14.2155</v>
      </c>
      <c r="S31" s="118">
        <f>(L31-N31)/L31</f>
        <v>0.1925</v>
      </c>
      <c r="T31" s="35"/>
      <c r="U31" s="35">
        <f>L31*T31</f>
        <v>0</v>
      </c>
      <c r="V31" s="126">
        <f>R31*T31</f>
        <v>0</v>
      </c>
      <c r="W31" s="110"/>
    </row>
    <row r="32" s="1" customFormat="1" ht="60" customHeight="1" spans="1:23">
      <c r="A32" s="48">
        <v>25</v>
      </c>
      <c r="B32" s="48" t="s">
        <v>22</v>
      </c>
      <c r="C32" s="50" t="s">
        <v>131</v>
      </c>
      <c r="D32" s="78"/>
      <c r="E32" s="52" t="s">
        <v>132</v>
      </c>
      <c r="F32" s="52" t="s">
        <v>133</v>
      </c>
      <c r="G32" s="69" t="s">
        <v>134</v>
      </c>
      <c r="H32" s="48">
        <v>161</v>
      </c>
      <c r="I32" s="48">
        <v>161</v>
      </c>
      <c r="J32" s="48">
        <v>161</v>
      </c>
      <c r="K32" s="48"/>
      <c r="L32" s="48">
        <v>136</v>
      </c>
      <c r="M32" s="118">
        <f t="shared" ref="M32" si="21">L32/I32</f>
        <v>0.84472049689441</v>
      </c>
      <c r="N32" s="119">
        <v>91.77</v>
      </c>
      <c r="O32" s="120">
        <f t="shared" ref="O32" si="22">(L32-N32-P32)*0.19</f>
        <v>7.6285</v>
      </c>
      <c r="P32" s="48">
        <f t="shared" ref="P32" si="23">L32*0.03</f>
        <v>4.08</v>
      </c>
      <c r="Q32" s="48"/>
      <c r="R32" s="125">
        <f t="shared" ref="R32" si="24">L32-N32-O32-P32-Q32</f>
        <v>32.5215</v>
      </c>
      <c r="S32" s="118">
        <f>(L32-N32)/L32</f>
        <v>0.325220588235294</v>
      </c>
      <c r="T32" s="35"/>
      <c r="U32" s="35">
        <f>L32*T32</f>
        <v>0</v>
      </c>
      <c r="V32" s="126">
        <f>R32*T32</f>
        <v>0</v>
      </c>
      <c r="W32" s="110"/>
    </row>
    <row r="33" s="1" customFormat="1" ht="60" customHeight="1" spans="1:23">
      <c r="A33" s="48">
        <v>26</v>
      </c>
      <c r="B33" s="48" t="s">
        <v>22</v>
      </c>
      <c r="C33" s="50" t="s">
        <v>135</v>
      </c>
      <c r="D33" s="78"/>
      <c r="E33" s="52" t="s">
        <v>136</v>
      </c>
      <c r="F33" s="52" t="s">
        <v>137</v>
      </c>
      <c r="G33" s="69" t="s">
        <v>138</v>
      </c>
      <c r="H33" s="48">
        <v>58</v>
      </c>
      <c r="I33" s="48">
        <v>58</v>
      </c>
      <c r="J33" s="48">
        <v>58</v>
      </c>
      <c r="K33" s="48"/>
      <c r="L33" s="48">
        <v>49</v>
      </c>
      <c r="M33" s="118">
        <f t="shared" ref="M33:M54" si="25">L33/I33</f>
        <v>0.844827586206897</v>
      </c>
      <c r="N33" s="119">
        <v>33.06</v>
      </c>
      <c r="O33" s="120">
        <f t="shared" ref="O33:O54" si="26">(L33-N33-P33)*0.19</f>
        <v>2.7493</v>
      </c>
      <c r="P33" s="48">
        <f t="shared" ref="P33:P54" si="27">L33*0.03</f>
        <v>1.47</v>
      </c>
      <c r="Q33" s="48"/>
      <c r="R33" s="125">
        <f t="shared" ref="R33:R54" si="28">L33-N33-O33-P33-Q33</f>
        <v>11.7207</v>
      </c>
      <c r="S33" s="118">
        <f>(L33-N33)/L33</f>
        <v>0.32530612244898</v>
      </c>
      <c r="T33" s="35"/>
      <c r="U33" s="35">
        <f>L33*T33</f>
        <v>0</v>
      </c>
      <c r="V33" s="126">
        <f>R33*T33</f>
        <v>0</v>
      </c>
      <c r="W33" s="110"/>
    </row>
    <row r="34" s="1" customFormat="1" ht="60" customHeight="1" spans="1:23">
      <c r="A34" s="48">
        <v>4</v>
      </c>
      <c r="B34" s="48" t="s">
        <v>22</v>
      </c>
      <c r="C34" s="50" t="s">
        <v>139</v>
      </c>
      <c r="D34" s="78"/>
      <c r="E34" s="52" t="s">
        <v>140</v>
      </c>
      <c r="F34" s="52" t="s">
        <v>141</v>
      </c>
      <c r="G34" s="68" t="s">
        <v>142</v>
      </c>
      <c r="H34" s="48">
        <v>60</v>
      </c>
      <c r="I34" s="48">
        <v>60</v>
      </c>
      <c r="J34" s="48">
        <v>60</v>
      </c>
      <c r="K34" s="48">
        <v>46</v>
      </c>
      <c r="L34" s="48">
        <v>48</v>
      </c>
      <c r="M34" s="118">
        <f>L34/I34</f>
        <v>0.8</v>
      </c>
      <c r="N34" s="119">
        <v>34.2</v>
      </c>
      <c r="O34" s="120">
        <f>(L34-N34-P34)*0.19</f>
        <v>2.3484</v>
      </c>
      <c r="P34" s="48">
        <f>L34*0.03</f>
        <v>1.44</v>
      </c>
      <c r="Q34" s="48"/>
      <c r="R34" s="125">
        <f>L34-N34-O34-P34-Q34</f>
        <v>10.0116</v>
      </c>
      <c r="S34" s="118">
        <f>(L34-N34)/L34</f>
        <v>0.2875</v>
      </c>
      <c r="T34" s="35">
        <v>30</v>
      </c>
      <c r="U34" s="35">
        <f>L34*T34</f>
        <v>1440</v>
      </c>
      <c r="V34" s="126">
        <f>R34*T34</f>
        <v>300.348</v>
      </c>
      <c r="W34" s="131" t="s">
        <v>143</v>
      </c>
    </row>
    <row r="35" s="1" customFormat="1" ht="60" customHeight="1" spans="1:23">
      <c r="A35" s="48">
        <v>28</v>
      </c>
      <c r="B35" s="48" t="s">
        <v>22</v>
      </c>
      <c r="C35" s="50" t="s">
        <v>144</v>
      </c>
      <c r="D35" s="78"/>
      <c r="E35" s="52" t="s">
        <v>145</v>
      </c>
      <c r="F35" s="52" t="s">
        <v>146</v>
      </c>
      <c r="G35" s="69" t="s">
        <v>147</v>
      </c>
      <c r="H35" s="48">
        <v>39</v>
      </c>
      <c r="I35" s="48">
        <v>39</v>
      </c>
      <c r="J35" s="48">
        <v>32</v>
      </c>
      <c r="K35" s="48"/>
      <c r="L35" s="48">
        <v>32</v>
      </c>
      <c r="M35" s="118">
        <f>L35/I35</f>
        <v>0.82051282051282</v>
      </c>
      <c r="N35" s="119">
        <v>22.23</v>
      </c>
      <c r="O35" s="120">
        <f>(L35-N35-P35)*0.19</f>
        <v>1.6739</v>
      </c>
      <c r="P35" s="48">
        <f>L35*0.03</f>
        <v>0.96</v>
      </c>
      <c r="Q35" s="48"/>
      <c r="R35" s="125">
        <f>L35-N35-O35-P35-Q35</f>
        <v>7.1361</v>
      </c>
      <c r="S35" s="118">
        <f>(L35-N35)/L35</f>
        <v>0.3053125</v>
      </c>
      <c r="T35" s="35"/>
      <c r="U35" s="35">
        <f>L35*T35</f>
        <v>0</v>
      </c>
      <c r="V35" s="126">
        <f>R35*T35</f>
        <v>0</v>
      </c>
      <c r="W35" s="110"/>
    </row>
    <row r="36" s="1" customFormat="1" ht="60" customHeight="1" spans="1:23">
      <c r="A36" s="48">
        <v>29</v>
      </c>
      <c r="B36" s="48" t="s">
        <v>22</v>
      </c>
      <c r="C36" s="50" t="s">
        <v>148</v>
      </c>
      <c r="D36" s="78"/>
      <c r="E36" s="52" t="s">
        <v>149</v>
      </c>
      <c r="F36" s="52" t="s">
        <v>150</v>
      </c>
      <c r="G36" s="69" t="s">
        <v>151</v>
      </c>
      <c r="H36" s="48">
        <v>78</v>
      </c>
      <c r="I36" s="48">
        <v>78</v>
      </c>
      <c r="J36" s="48">
        <v>78</v>
      </c>
      <c r="K36" s="48"/>
      <c r="L36" s="48">
        <v>66</v>
      </c>
      <c r="M36" s="118">
        <f>L36/I36</f>
        <v>0.846153846153846</v>
      </c>
      <c r="N36" s="119">
        <v>44.46</v>
      </c>
      <c r="O36" s="120">
        <f>(L36-N36-P36)*0.19</f>
        <v>3.7164</v>
      </c>
      <c r="P36" s="48">
        <f>L36*0.03</f>
        <v>1.98</v>
      </c>
      <c r="Q36" s="48"/>
      <c r="R36" s="125">
        <f>L36-N36-O36-P36-Q36</f>
        <v>15.8436</v>
      </c>
      <c r="S36" s="118">
        <f>(L36-N36)/L36</f>
        <v>0.326363636363636</v>
      </c>
      <c r="T36" s="35"/>
      <c r="U36" s="35">
        <f>L36*T36</f>
        <v>0</v>
      </c>
      <c r="V36" s="126">
        <f>R36*T36</f>
        <v>0</v>
      </c>
      <c r="W36" s="110"/>
    </row>
    <row r="37" s="1" customFormat="1" ht="60" customHeight="1" spans="1:23">
      <c r="A37" s="48">
        <v>30</v>
      </c>
      <c r="B37" s="48" t="s">
        <v>22</v>
      </c>
      <c r="C37" s="50" t="s">
        <v>152</v>
      </c>
      <c r="D37" s="78"/>
      <c r="E37" s="52" t="s">
        <v>153</v>
      </c>
      <c r="F37" s="52" t="s">
        <v>154</v>
      </c>
      <c r="G37" s="69" t="s">
        <v>155</v>
      </c>
      <c r="H37" s="48">
        <v>68</v>
      </c>
      <c r="I37" s="48">
        <v>68</v>
      </c>
      <c r="J37" s="48">
        <v>51</v>
      </c>
      <c r="K37" s="48"/>
      <c r="L37" s="48">
        <v>51</v>
      </c>
      <c r="M37" s="118">
        <f>L37/I37</f>
        <v>0.75</v>
      </c>
      <c r="N37" s="119">
        <v>38.76</v>
      </c>
      <c r="O37" s="120">
        <f>(L37-N37-P37)*0.19</f>
        <v>2.0349</v>
      </c>
      <c r="P37" s="48">
        <f>L37*0.03</f>
        <v>1.53</v>
      </c>
      <c r="Q37" s="48"/>
      <c r="R37" s="125">
        <f>L37-N37-O37-P37-Q37</f>
        <v>8.6751</v>
      </c>
      <c r="S37" s="118">
        <f>(L37-N37)/L37</f>
        <v>0.24</v>
      </c>
      <c r="T37" s="35"/>
      <c r="U37" s="35">
        <f>L37*T37</f>
        <v>0</v>
      </c>
      <c r="V37" s="126">
        <f>R37*T37</f>
        <v>0</v>
      </c>
      <c r="W37" s="110"/>
    </row>
    <row r="38" s="1" customFormat="1" ht="60" customHeight="1" spans="1:23">
      <c r="A38" s="48">
        <v>31</v>
      </c>
      <c r="B38" s="48" t="s">
        <v>22</v>
      </c>
      <c r="C38" s="50" t="s">
        <v>156</v>
      </c>
      <c r="D38" s="78"/>
      <c r="E38" s="52" t="s">
        <v>157</v>
      </c>
      <c r="F38" s="52" t="s">
        <v>158</v>
      </c>
      <c r="G38" s="69" t="s">
        <v>159</v>
      </c>
      <c r="H38" s="48">
        <v>38</v>
      </c>
      <c r="I38" s="48">
        <v>38</v>
      </c>
      <c r="J38" s="48">
        <v>32</v>
      </c>
      <c r="K38" s="48"/>
      <c r="L38" s="48">
        <v>32</v>
      </c>
      <c r="M38" s="118">
        <f>L38/I38</f>
        <v>0.842105263157895</v>
      </c>
      <c r="N38" s="119">
        <v>21.66</v>
      </c>
      <c r="O38" s="120">
        <f>(L38-N38-P38)*0.19</f>
        <v>1.7822</v>
      </c>
      <c r="P38" s="48">
        <f>L38*0.03</f>
        <v>0.96</v>
      </c>
      <c r="Q38" s="48"/>
      <c r="R38" s="125">
        <f>L38-N38-O38-P38-Q38</f>
        <v>7.5978</v>
      </c>
      <c r="S38" s="118">
        <f>(L38-N38)/L38</f>
        <v>0.323125</v>
      </c>
      <c r="T38" s="35" t="s">
        <v>160</v>
      </c>
      <c r="U38" s="35" t="e">
        <f>L38*T38</f>
        <v>#VALUE!</v>
      </c>
      <c r="V38" s="126" t="e">
        <f>R38*T38</f>
        <v>#VALUE!</v>
      </c>
      <c r="W38" s="110"/>
    </row>
    <row r="39" s="1" customFormat="1" ht="60" customHeight="1" spans="1:23">
      <c r="A39" s="48">
        <v>32</v>
      </c>
      <c r="B39" s="48" t="s">
        <v>22</v>
      </c>
      <c r="C39" s="50" t="s">
        <v>161</v>
      </c>
      <c r="D39" s="78"/>
      <c r="E39" s="52" t="s">
        <v>162</v>
      </c>
      <c r="F39" s="52" t="s">
        <v>163</v>
      </c>
      <c r="G39" s="69" t="s">
        <v>164</v>
      </c>
      <c r="H39" s="48">
        <v>32</v>
      </c>
      <c r="I39" s="48">
        <v>32</v>
      </c>
      <c r="J39" s="48">
        <v>27</v>
      </c>
      <c r="K39" s="48"/>
      <c r="L39" s="48">
        <v>27</v>
      </c>
      <c r="M39" s="118">
        <f>L39/I39</f>
        <v>0.84375</v>
      </c>
      <c r="N39" s="119">
        <v>18.24</v>
      </c>
      <c r="O39" s="120">
        <f>(L39-N39-P39)*0.19</f>
        <v>1.5105</v>
      </c>
      <c r="P39" s="48">
        <f>L39*0.03</f>
        <v>0.81</v>
      </c>
      <c r="Q39" s="48"/>
      <c r="R39" s="125">
        <f>L39-N39-O39-P39-Q39</f>
        <v>6.4395</v>
      </c>
      <c r="S39" s="118">
        <f>(L39-N39)/L39</f>
        <v>0.324444444444444</v>
      </c>
      <c r="T39" s="35"/>
      <c r="U39" s="35">
        <f>L39*T39</f>
        <v>0</v>
      </c>
      <c r="V39" s="126">
        <f>R39*T39</f>
        <v>0</v>
      </c>
      <c r="W39" s="110"/>
    </row>
    <row r="40" s="1" customFormat="1" ht="60" customHeight="1" spans="1:23">
      <c r="A40" s="48">
        <v>33</v>
      </c>
      <c r="B40" s="48" t="s">
        <v>22</v>
      </c>
      <c r="C40" s="50" t="s">
        <v>165</v>
      </c>
      <c r="D40" s="78"/>
      <c r="E40" s="52" t="s">
        <v>166</v>
      </c>
      <c r="F40" s="52" t="s">
        <v>167</v>
      </c>
      <c r="G40" s="69" t="s">
        <v>168</v>
      </c>
      <c r="H40" s="48">
        <v>32</v>
      </c>
      <c r="I40" s="48">
        <v>32</v>
      </c>
      <c r="J40" s="48">
        <v>27</v>
      </c>
      <c r="K40" s="48"/>
      <c r="L40" s="48">
        <v>27</v>
      </c>
      <c r="M40" s="118">
        <f>L40/I40</f>
        <v>0.84375</v>
      </c>
      <c r="N40" s="119">
        <v>18.24</v>
      </c>
      <c r="O40" s="120">
        <f>(L40-N40-P40)*0.19</f>
        <v>1.5105</v>
      </c>
      <c r="P40" s="48">
        <f>L40*0.03</f>
        <v>0.81</v>
      </c>
      <c r="Q40" s="48"/>
      <c r="R40" s="125">
        <f>L40-N40-O40-P40-Q40</f>
        <v>6.4395</v>
      </c>
      <c r="S40" s="118">
        <f>(L40-N40)/L40</f>
        <v>0.324444444444444</v>
      </c>
      <c r="T40" s="35"/>
      <c r="U40" s="35">
        <f>L40*T40</f>
        <v>0</v>
      </c>
      <c r="V40" s="126">
        <f>R40*T40</f>
        <v>0</v>
      </c>
      <c r="W40" s="110"/>
    </row>
    <row r="41" s="1" customFormat="1" ht="60" customHeight="1" spans="1:23">
      <c r="A41" s="48">
        <v>34</v>
      </c>
      <c r="B41" s="48" t="s">
        <v>22</v>
      </c>
      <c r="C41" s="50" t="s">
        <v>169</v>
      </c>
      <c r="D41" s="78"/>
      <c r="E41" s="52" t="s">
        <v>170</v>
      </c>
      <c r="F41" s="52" t="s">
        <v>171</v>
      </c>
      <c r="G41" s="69" t="s">
        <v>172</v>
      </c>
      <c r="H41" s="48">
        <v>38</v>
      </c>
      <c r="I41" s="48">
        <v>38</v>
      </c>
      <c r="J41" s="48">
        <v>38</v>
      </c>
      <c r="K41" s="48"/>
      <c r="L41" s="48">
        <v>32.3</v>
      </c>
      <c r="M41" s="118">
        <f>L41/I41</f>
        <v>0.85</v>
      </c>
      <c r="N41" s="119">
        <v>21.66</v>
      </c>
      <c r="O41" s="120">
        <f>(L41-N41-P41)*0.19</f>
        <v>1.83749</v>
      </c>
      <c r="P41" s="48">
        <f>L41*0.03</f>
        <v>0.969</v>
      </c>
      <c r="Q41" s="48"/>
      <c r="R41" s="125">
        <f>L41-N41-O41-P41-Q41</f>
        <v>7.83351</v>
      </c>
      <c r="S41" s="118">
        <f>(L41-N41)/L41</f>
        <v>0.329411764705882</v>
      </c>
      <c r="T41" s="35" t="s">
        <v>173</v>
      </c>
      <c r="U41" s="35" t="e">
        <f t="shared" ref="U41" si="29">L41*T41</f>
        <v>#VALUE!</v>
      </c>
      <c r="V41" s="126" t="e">
        <f t="shared" ref="V41" si="30">R41*T41</f>
        <v>#VALUE!</v>
      </c>
      <c r="W41" s="110"/>
    </row>
    <row r="42" s="1" customFormat="1" ht="60" customHeight="1" spans="1:23">
      <c r="A42" s="48">
        <v>5</v>
      </c>
      <c r="B42" s="48" t="s">
        <v>22</v>
      </c>
      <c r="C42" s="50" t="s">
        <v>174</v>
      </c>
      <c r="D42" s="78"/>
      <c r="E42" s="52" t="s">
        <v>175</v>
      </c>
      <c r="F42" s="52" t="s">
        <v>176</v>
      </c>
      <c r="G42" s="68" t="s">
        <v>177</v>
      </c>
      <c r="H42" s="48">
        <v>38</v>
      </c>
      <c r="I42" s="48">
        <v>38</v>
      </c>
      <c r="J42" s="48">
        <v>35</v>
      </c>
      <c r="K42" s="48">
        <v>31.6</v>
      </c>
      <c r="L42" s="48">
        <v>32</v>
      </c>
      <c r="M42" s="118">
        <f>L42/I42</f>
        <v>0.842105263157895</v>
      </c>
      <c r="N42" s="119">
        <v>21.66</v>
      </c>
      <c r="O42" s="120">
        <f>(L42-N42-P42)*0.19</f>
        <v>1.7822</v>
      </c>
      <c r="P42" s="48">
        <f>L42*0.03</f>
        <v>0.96</v>
      </c>
      <c r="Q42" s="48"/>
      <c r="R42" s="125">
        <f>L42-N42-O42-P42-Q42</f>
        <v>7.5978</v>
      </c>
      <c r="S42" s="118">
        <f>(L42-N42)/L42</f>
        <v>0.323125</v>
      </c>
      <c r="T42" s="35">
        <v>50</v>
      </c>
      <c r="U42" s="35">
        <f t="shared" ref="U42:U81" si="31">L42*T42</f>
        <v>1600</v>
      </c>
      <c r="V42" s="126">
        <f t="shared" ref="V42:V72" si="32">R42*T42</f>
        <v>379.89</v>
      </c>
      <c r="W42" s="131" t="s">
        <v>178</v>
      </c>
    </row>
    <row r="43" s="110" customFormat="1" ht="60" customHeight="1" spans="1:23">
      <c r="A43" s="48">
        <v>6</v>
      </c>
      <c r="B43" s="67" t="s">
        <v>22</v>
      </c>
      <c r="C43" s="50" t="s">
        <v>179</v>
      </c>
      <c r="D43" s="48"/>
      <c r="E43" s="117" t="s">
        <v>180</v>
      </c>
      <c r="F43" s="52" t="s">
        <v>181</v>
      </c>
      <c r="G43" s="68" t="s">
        <v>182</v>
      </c>
      <c r="H43" s="48">
        <v>158</v>
      </c>
      <c r="I43" s="48">
        <v>158</v>
      </c>
      <c r="J43" s="48">
        <v>158</v>
      </c>
      <c r="K43" s="48">
        <v>69</v>
      </c>
      <c r="L43" s="48">
        <v>79</v>
      </c>
      <c r="M43" s="118">
        <f>L43/I43</f>
        <v>0.5</v>
      </c>
      <c r="N43" s="119">
        <f>I43*0.15</f>
        <v>23.7</v>
      </c>
      <c r="O43" s="120">
        <f>(L43-N43-P43)*0.19</f>
        <v>10.0567</v>
      </c>
      <c r="P43" s="48">
        <f>L43*0.03</f>
        <v>2.37</v>
      </c>
      <c r="Q43" s="48"/>
      <c r="R43" s="125">
        <f>L43-N43-O43-P43-Q43</f>
        <v>42.8733</v>
      </c>
      <c r="S43" s="118">
        <f>(L43-N43)/L43</f>
        <v>0.7</v>
      </c>
      <c r="T43" s="35">
        <v>20</v>
      </c>
      <c r="U43" s="35">
        <f>L43*T43</f>
        <v>1580</v>
      </c>
      <c r="V43" s="126">
        <f>R43*T43</f>
        <v>857.466</v>
      </c>
      <c r="W43" s="131" t="s">
        <v>183</v>
      </c>
    </row>
    <row r="44" s="1" customFormat="1" ht="60" customHeight="1" spans="1:23">
      <c r="A44" s="48">
        <v>8</v>
      </c>
      <c r="B44" s="48" t="s">
        <v>22</v>
      </c>
      <c r="C44" s="50" t="s">
        <v>184</v>
      </c>
      <c r="D44" s="78"/>
      <c r="E44" s="52" t="s">
        <v>185</v>
      </c>
      <c r="F44" s="52" t="s">
        <v>186</v>
      </c>
      <c r="G44" s="69" t="s">
        <v>187</v>
      </c>
      <c r="H44" s="48">
        <v>138</v>
      </c>
      <c r="I44" s="48">
        <v>138</v>
      </c>
      <c r="J44" s="48">
        <v>138</v>
      </c>
      <c r="K44" s="48"/>
      <c r="L44" s="48">
        <v>117</v>
      </c>
      <c r="M44" s="118">
        <f>L44/I44</f>
        <v>0.847826086956522</v>
      </c>
      <c r="N44" s="119">
        <v>78.66</v>
      </c>
      <c r="O44" s="120">
        <f>(L44-N44-P44)*0.19</f>
        <v>6.6177</v>
      </c>
      <c r="P44" s="48">
        <f>L44*0.03</f>
        <v>3.51</v>
      </c>
      <c r="Q44" s="48"/>
      <c r="R44" s="125">
        <f>L44-N44-O44-P44-Q44</f>
        <v>28.2123</v>
      </c>
      <c r="S44" s="118">
        <f t="shared" ref="S44" si="33">(L44-N44)/L44</f>
        <v>0.327692307692308</v>
      </c>
      <c r="T44" s="35"/>
      <c r="U44" s="35">
        <f>L44*T44</f>
        <v>0</v>
      </c>
      <c r="V44" s="126">
        <f>R44*T44</f>
        <v>0</v>
      </c>
      <c r="W44" s="110"/>
    </row>
    <row r="45" s="1" customFormat="1" ht="60" customHeight="1" spans="1:23">
      <c r="A45" s="48">
        <v>9</v>
      </c>
      <c r="B45" s="48" t="s">
        <v>22</v>
      </c>
      <c r="C45" s="50" t="s">
        <v>188</v>
      </c>
      <c r="D45" s="78"/>
      <c r="E45" s="52" t="s">
        <v>189</v>
      </c>
      <c r="F45" s="52" t="s">
        <v>190</v>
      </c>
      <c r="G45" s="69" t="s">
        <v>191</v>
      </c>
      <c r="H45" s="48">
        <v>246</v>
      </c>
      <c r="I45" s="48">
        <v>256</v>
      </c>
      <c r="J45" s="48">
        <v>246</v>
      </c>
      <c r="K45" s="48"/>
      <c r="L45" s="48">
        <v>185</v>
      </c>
      <c r="M45" s="118">
        <f>L45/I45</f>
        <v>0.72265625</v>
      </c>
      <c r="N45" s="119">
        <v>145.92</v>
      </c>
      <c r="O45" s="120">
        <f>(L45-N45-P45)*0.19</f>
        <v>6.3707</v>
      </c>
      <c r="P45" s="48">
        <f>L45*0.03</f>
        <v>5.55</v>
      </c>
      <c r="Q45" s="48"/>
      <c r="R45" s="125">
        <f>L45-N45-O45-P45-Q45</f>
        <v>27.1593</v>
      </c>
      <c r="S45" s="118">
        <f t="shared" ref="S45:S63" si="34">(L45-N45)/L45</f>
        <v>0.211243243243243</v>
      </c>
      <c r="T45" s="35"/>
      <c r="U45" s="35">
        <f>L45*T45</f>
        <v>0</v>
      </c>
      <c r="V45" s="126">
        <f>R45*T45</f>
        <v>0</v>
      </c>
      <c r="W45" s="110"/>
    </row>
    <row r="46" s="1" customFormat="1" ht="60" customHeight="1" spans="1:23">
      <c r="A46" s="48">
        <v>10</v>
      </c>
      <c r="B46" s="48" t="s">
        <v>22</v>
      </c>
      <c r="C46" s="50" t="s">
        <v>192</v>
      </c>
      <c r="D46" s="78"/>
      <c r="E46" s="52" t="s">
        <v>193</v>
      </c>
      <c r="F46" s="52" t="s">
        <v>194</v>
      </c>
      <c r="G46" s="68" t="s">
        <v>195</v>
      </c>
      <c r="H46" s="48">
        <v>158</v>
      </c>
      <c r="I46" s="48">
        <v>158</v>
      </c>
      <c r="J46" s="48">
        <v>158</v>
      </c>
      <c r="K46" s="48"/>
      <c r="L46" s="48">
        <v>79</v>
      </c>
      <c r="M46" s="118">
        <f>L46/I46</f>
        <v>0.5</v>
      </c>
      <c r="N46" s="119">
        <f>I46*0.4</f>
        <v>63.2</v>
      </c>
      <c r="O46" s="120">
        <f>(L46-N46-P46)*0.19</f>
        <v>2.5517</v>
      </c>
      <c r="P46" s="48">
        <f>L46*0.03</f>
        <v>2.37</v>
      </c>
      <c r="Q46" s="48"/>
      <c r="R46" s="125">
        <f>L46-N46-O46-P46-Q46</f>
        <v>10.8783</v>
      </c>
      <c r="S46" s="118">
        <f>(L46-N46)/L46</f>
        <v>0.2</v>
      </c>
      <c r="T46" s="35"/>
      <c r="U46" s="35">
        <f>L46*T46</f>
        <v>0</v>
      </c>
      <c r="V46" s="126">
        <f>R46*T46</f>
        <v>0</v>
      </c>
      <c r="W46" s="110"/>
    </row>
    <row r="47" s="1" customFormat="1" ht="60" customHeight="1" spans="1:23">
      <c r="A47" s="48">
        <v>11</v>
      </c>
      <c r="B47" s="48" t="s">
        <v>22</v>
      </c>
      <c r="C47" s="50" t="s">
        <v>196</v>
      </c>
      <c r="D47" s="78"/>
      <c r="E47" s="52" t="s">
        <v>197</v>
      </c>
      <c r="F47" s="52" t="s">
        <v>198</v>
      </c>
      <c r="G47" s="69" t="s">
        <v>199</v>
      </c>
      <c r="H47" s="48">
        <v>30</v>
      </c>
      <c r="I47" s="48">
        <v>30</v>
      </c>
      <c r="J47" s="48">
        <v>26</v>
      </c>
      <c r="K47" s="48"/>
      <c r="L47" s="48">
        <v>26</v>
      </c>
      <c r="M47" s="118">
        <f>L47/I47</f>
        <v>0.866666666666667</v>
      </c>
      <c r="N47" s="119">
        <v>17.1</v>
      </c>
      <c r="O47" s="120">
        <f>(L47-N47-P47)*0.19</f>
        <v>1.5428</v>
      </c>
      <c r="P47" s="48">
        <f>L47*0.03</f>
        <v>0.78</v>
      </c>
      <c r="Q47" s="48"/>
      <c r="R47" s="125">
        <f>L47-N47-O47-P47-Q47</f>
        <v>6.5772</v>
      </c>
      <c r="S47" s="118">
        <f>(L47-N47)/L47</f>
        <v>0.342307692307692</v>
      </c>
      <c r="T47" s="35"/>
      <c r="U47" s="35">
        <f>L47*T47</f>
        <v>0</v>
      </c>
      <c r="V47" s="126">
        <f>R47*T47</f>
        <v>0</v>
      </c>
      <c r="W47" s="110"/>
    </row>
    <row r="48" s="1" customFormat="1" ht="60" customHeight="1" spans="1:23">
      <c r="A48" s="48">
        <v>12</v>
      </c>
      <c r="B48" s="48" t="s">
        <v>22</v>
      </c>
      <c r="C48" s="50" t="s">
        <v>200</v>
      </c>
      <c r="D48" s="78"/>
      <c r="E48" s="52" t="s">
        <v>201</v>
      </c>
      <c r="F48" s="52" t="s">
        <v>202</v>
      </c>
      <c r="G48" s="69" t="s">
        <v>203</v>
      </c>
      <c r="H48" s="48">
        <v>26</v>
      </c>
      <c r="I48" s="48">
        <v>26</v>
      </c>
      <c r="J48" s="48">
        <v>22</v>
      </c>
      <c r="K48" s="48"/>
      <c r="L48" s="48">
        <v>22</v>
      </c>
      <c r="M48" s="118">
        <f>L48/I48</f>
        <v>0.846153846153846</v>
      </c>
      <c r="N48" s="119">
        <v>14.82</v>
      </c>
      <c r="O48" s="120">
        <f>(L48-N48-P48)*0.19</f>
        <v>1.2388</v>
      </c>
      <c r="P48" s="48">
        <f>L48*0.03</f>
        <v>0.66</v>
      </c>
      <c r="Q48" s="48"/>
      <c r="R48" s="125">
        <f>L48-N48-O48-P48-Q48</f>
        <v>5.2812</v>
      </c>
      <c r="S48" s="118">
        <f>(L48-N48)/L48</f>
        <v>0.326363636363636</v>
      </c>
      <c r="T48" s="35"/>
      <c r="U48" s="35">
        <f>L48*T48</f>
        <v>0</v>
      </c>
      <c r="V48" s="126">
        <f>R48*T48</f>
        <v>0</v>
      </c>
      <c r="W48" s="110"/>
    </row>
    <row r="49" s="1" customFormat="1" ht="60" customHeight="1" spans="1:23">
      <c r="A49" s="48">
        <v>13</v>
      </c>
      <c r="B49" s="48" t="s">
        <v>22</v>
      </c>
      <c r="C49" s="50" t="s">
        <v>204</v>
      </c>
      <c r="D49" s="78"/>
      <c r="E49" s="52" t="s">
        <v>205</v>
      </c>
      <c r="F49" s="52" t="s">
        <v>206</v>
      </c>
      <c r="G49" s="69" t="s">
        <v>207</v>
      </c>
      <c r="H49" s="48">
        <v>108</v>
      </c>
      <c r="I49" s="48">
        <v>108</v>
      </c>
      <c r="J49" s="48">
        <v>86</v>
      </c>
      <c r="K49" s="48"/>
      <c r="L49" s="48">
        <v>86</v>
      </c>
      <c r="M49" s="118">
        <f>L49/I49</f>
        <v>0.796296296296296</v>
      </c>
      <c r="N49" s="119">
        <v>61.56</v>
      </c>
      <c r="O49" s="120">
        <f>(L49-N49-P49)*0.19</f>
        <v>4.1534</v>
      </c>
      <c r="P49" s="48">
        <f>L49*0.03</f>
        <v>2.58</v>
      </c>
      <c r="Q49" s="48"/>
      <c r="R49" s="125">
        <f>L49-N49-O49-P49-Q49</f>
        <v>17.7066</v>
      </c>
      <c r="S49" s="118">
        <f>(L49-N49)/L49</f>
        <v>0.284186046511628</v>
      </c>
      <c r="T49" s="35"/>
      <c r="U49" s="35">
        <f>L49*T49</f>
        <v>0</v>
      </c>
      <c r="V49" s="126">
        <f>R49*T49</f>
        <v>0</v>
      </c>
      <c r="W49" s="110"/>
    </row>
    <row r="50" s="1" customFormat="1" ht="60" customHeight="1" spans="1:23">
      <c r="A50" s="48">
        <v>14</v>
      </c>
      <c r="B50" s="48" t="s">
        <v>22</v>
      </c>
      <c r="C50" s="50" t="s">
        <v>208</v>
      </c>
      <c r="D50" s="78"/>
      <c r="E50" s="52" t="s">
        <v>209</v>
      </c>
      <c r="F50" s="52" t="s">
        <v>210</v>
      </c>
      <c r="G50" s="69" t="s">
        <v>211</v>
      </c>
      <c r="H50" s="48">
        <v>118</v>
      </c>
      <c r="I50" s="48">
        <v>118</v>
      </c>
      <c r="J50" s="48">
        <v>118</v>
      </c>
      <c r="K50" s="48"/>
      <c r="L50" s="48">
        <v>79</v>
      </c>
      <c r="M50" s="118">
        <f>L50/I50</f>
        <v>0.669491525423729</v>
      </c>
      <c r="N50" s="119">
        <v>67.26</v>
      </c>
      <c r="O50" s="120">
        <f>(L50-N50-P50)*0.19</f>
        <v>1.7803</v>
      </c>
      <c r="P50" s="48">
        <f>L50*0.03</f>
        <v>2.37</v>
      </c>
      <c r="Q50" s="48"/>
      <c r="R50" s="125">
        <f>L50-N50-O50-P50-Q50</f>
        <v>7.5897</v>
      </c>
      <c r="S50" s="118">
        <f>(L50-N50)/L50</f>
        <v>0.148607594936709</v>
      </c>
      <c r="T50" s="35"/>
      <c r="U50" s="35">
        <f>L50*T50</f>
        <v>0</v>
      </c>
      <c r="V50" s="126">
        <f>R50*T50</f>
        <v>0</v>
      </c>
      <c r="W50" s="110"/>
    </row>
    <row r="51" s="1" customFormat="1" ht="60" customHeight="1" spans="1:23">
      <c r="A51" s="48">
        <v>15</v>
      </c>
      <c r="B51" s="48" t="s">
        <v>22</v>
      </c>
      <c r="C51" s="50" t="s">
        <v>212</v>
      </c>
      <c r="D51" s="78"/>
      <c r="E51" s="52" t="s">
        <v>213</v>
      </c>
      <c r="F51" s="52" t="s">
        <v>214</v>
      </c>
      <c r="G51" s="69" t="s">
        <v>215</v>
      </c>
      <c r="H51" s="48">
        <v>228</v>
      </c>
      <c r="I51" s="48">
        <v>228</v>
      </c>
      <c r="J51" s="48">
        <v>194</v>
      </c>
      <c r="K51" s="48"/>
      <c r="L51" s="48">
        <v>194</v>
      </c>
      <c r="M51" s="118">
        <f>L51/I51</f>
        <v>0.850877192982456</v>
      </c>
      <c r="N51" s="119">
        <v>129.96</v>
      </c>
      <c r="O51" s="120">
        <f>(L51-N51-P51)*0.19</f>
        <v>11.0618</v>
      </c>
      <c r="P51" s="48">
        <f>L51*0.03</f>
        <v>5.82</v>
      </c>
      <c r="Q51" s="48"/>
      <c r="R51" s="125">
        <f>L51-N51-O51-P51-Q51</f>
        <v>47.1582</v>
      </c>
      <c r="S51" s="118">
        <f>(L51-N51)/L51</f>
        <v>0.330103092783505</v>
      </c>
      <c r="T51" s="35"/>
      <c r="U51" s="35">
        <f>L51*T51</f>
        <v>0</v>
      </c>
      <c r="V51" s="126">
        <f>R51*T51</f>
        <v>0</v>
      </c>
      <c r="W51" s="110"/>
    </row>
    <row r="52" s="1" customFormat="1" ht="60" customHeight="1" spans="1:23">
      <c r="A52" s="48">
        <v>16</v>
      </c>
      <c r="B52" s="48" t="s">
        <v>22</v>
      </c>
      <c r="C52" s="50" t="s">
        <v>216</v>
      </c>
      <c r="D52" s="78"/>
      <c r="E52" s="52" t="s">
        <v>217</v>
      </c>
      <c r="F52" s="52" t="s">
        <v>218</v>
      </c>
      <c r="G52" s="69" t="s">
        <v>219</v>
      </c>
      <c r="H52" s="48">
        <v>32</v>
      </c>
      <c r="I52" s="48">
        <v>32</v>
      </c>
      <c r="J52" s="48">
        <v>26</v>
      </c>
      <c r="K52" s="48"/>
      <c r="L52" s="48">
        <v>26</v>
      </c>
      <c r="M52" s="118">
        <f>L52/I52</f>
        <v>0.8125</v>
      </c>
      <c r="N52" s="119">
        <v>18.24</v>
      </c>
      <c r="O52" s="120">
        <f>(L52-N52-P52)*0.19</f>
        <v>1.3262</v>
      </c>
      <c r="P52" s="48">
        <f>L52*0.03</f>
        <v>0.78</v>
      </c>
      <c r="Q52" s="48"/>
      <c r="R52" s="125">
        <f>L52-N52-O52-P52-Q52</f>
        <v>5.6538</v>
      </c>
      <c r="S52" s="118">
        <f>(L52-N52)/L52</f>
        <v>0.298461538461539</v>
      </c>
      <c r="T52" s="35"/>
      <c r="U52" s="35">
        <f>L52*T52</f>
        <v>0</v>
      </c>
      <c r="V52" s="126">
        <f>R52*T52</f>
        <v>0</v>
      </c>
      <c r="W52" s="110"/>
    </row>
    <row r="53" s="1" customFormat="1" ht="60" customHeight="1" spans="1:23">
      <c r="A53" s="48">
        <v>17</v>
      </c>
      <c r="B53" s="48" t="s">
        <v>22</v>
      </c>
      <c r="C53" s="50" t="s">
        <v>220</v>
      </c>
      <c r="D53" s="78"/>
      <c r="E53" s="52" t="s">
        <v>221</v>
      </c>
      <c r="F53" s="52" t="s">
        <v>222</v>
      </c>
      <c r="G53" s="69" t="s">
        <v>223</v>
      </c>
      <c r="H53" s="48">
        <v>29</v>
      </c>
      <c r="I53" s="48">
        <v>29</v>
      </c>
      <c r="J53" s="48">
        <v>24.65</v>
      </c>
      <c r="K53" s="48"/>
      <c r="L53" s="48">
        <v>24.65</v>
      </c>
      <c r="M53" s="118">
        <f>L53/I53</f>
        <v>0.85</v>
      </c>
      <c r="N53" s="119">
        <v>16.53</v>
      </c>
      <c r="O53" s="120">
        <f>(L53-N53-P53)*0.19</f>
        <v>1.402295</v>
      </c>
      <c r="P53" s="48">
        <f>L53*0.03</f>
        <v>0.7395</v>
      </c>
      <c r="Q53" s="48"/>
      <c r="R53" s="125">
        <f>L53-N53-O53-P53-Q53</f>
        <v>5.978205</v>
      </c>
      <c r="S53" s="118">
        <f>(L53-N53)/L53</f>
        <v>0.329411764705882</v>
      </c>
      <c r="T53" s="35"/>
      <c r="U53" s="35">
        <f>L53*T53</f>
        <v>0</v>
      </c>
      <c r="V53" s="126">
        <f>R53*T53</f>
        <v>0</v>
      </c>
      <c r="W53" s="110"/>
    </row>
    <row r="54" s="1" customFormat="1" ht="60" customHeight="1" spans="1:23">
      <c r="A54" s="48">
        <v>18</v>
      </c>
      <c r="B54" s="48" t="s">
        <v>22</v>
      </c>
      <c r="C54" s="50" t="s">
        <v>224</v>
      </c>
      <c r="D54" s="78"/>
      <c r="E54" s="52">
        <v>3040</v>
      </c>
      <c r="F54" s="52" t="s">
        <v>225</v>
      </c>
      <c r="G54" s="69" t="s">
        <v>226</v>
      </c>
      <c r="H54" s="48">
        <v>158</v>
      </c>
      <c r="I54" s="48">
        <v>158</v>
      </c>
      <c r="J54" s="48">
        <v>158</v>
      </c>
      <c r="K54" s="48"/>
      <c r="L54" s="48">
        <v>158</v>
      </c>
      <c r="M54" s="118">
        <f>L54/I54</f>
        <v>1</v>
      </c>
      <c r="N54" s="119">
        <v>90.06</v>
      </c>
      <c r="O54" s="120">
        <f>(L54-N54-P54)*0.19</f>
        <v>12.008</v>
      </c>
      <c r="P54" s="48">
        <f>L54*0.03</f>
        <v>4.74</v>
      </c>
      <c r="Q54" s="48"/>
      <c r="R54" s="125">
        <f>L54-N54-O54-P54-Q54</f>
        <v>51.192</v>
      </c>
      <c r="S54" s="118">
        <f>(L54-N54)/L54</f>
        <v>0.43</v>
      </c>
      <c r="T54" s="35"/>
      <c r="U54" s="35">
        <f>L54*T54</f>
        <v>0</v>
      </c>
      <c r="V54" s="126">
        <f>R54*T54</f>
        <v>0</v>
      </c>
      <c r="W54" s="110"/>
    </row>
    <row r="55" s="1" customFormat="1" ht="60" customHeight="1" spans="1:23">
      <c r="A55" s="48">
        <v>19</v>
      </c>
      <c r="B55" s="48" t="s">
        <v>22</v>
      </c>
      <c r="C55" s="50" t="s">
        <v>227</v>
      </c>
      <c r="D55" s="78"/>
      <c r="E55" s="52" t="s">
        <v>228</v>
      </c>
      <c r="F55" s="52" t="s">
        <v>229</v>
      </c>
      <c r="G55" s="69" t="s">
        <v>230</v>
      </c>
      <c r="H55" s="48">
        <v>23</v>
      </c>
      <c r="I55" s="48">
        <v>23</v>
      </c>
      <c r="J55" s="48">
        <v>18</v>
      </c>
      <c r="K55" s="48"/>
      <c r="L55" s="48">
        <v>18</v>
      </c>
      <c r="M55" s="118">
        <f t="shared" ref="M55" si="35">L55/I55</f>
        <v>0.782608695652174</v>
      </c>
      <c r="N55" s="119">
        <v>13.11</v>
      </c>
      <c r="O55" s="120">
        <f t="shared" ref="O55" si="36">(L55-N55-P55)*0.19</f>
        <v>0.8265</v>
      </c>
      <c r="P55" s="48">
        <f t="shared" ref="P55" si="37">L55*0.03</f>
        <v>0.54</v>
      </c>
      <c r="Q55" s="48"/>
      <c r="R55" s="125">
        <f t="shared" ref="R55" si="38">L55-N55-O55-P55-Q55</f>
        <v>3.5235</v>
      </c>
      <c r="S55" s="118">
        <f>(L55-N55)/L55</f>
        <v>0.271666666666667</v>
      </c>
      <c r="T55" s="35"/>
      <c r="U55" s="35">
        <f>L55*T55</f>
        <v>0</v>
      </c>
      <c r="V55" s="126">
        <f>R55*T55</f>
        <v>0</v>
      </c>
      <c r="W55" s="110"/>
    </row>
    <row r="56" s="1" customFormat="1" ht="60" customHeight="1" spans="1:23">
      <c r="A56" s="48">
        <v>20</v>
      </c>
      <c r="B56" s="48" t="s">
        <v>22</v>
      </c>
      <c r="C56" s="50" t="s">
        <v>231</v>
      </c>
      <c r="D56" s="78"/>
      <c r="E56" s="52" t="s">
        <v>232</v>
      </c>
      <c r="F56" s="52" t="s">
        <v>233</v>
      </c>
      <c r="G56" s="69" t="s">
        <v>234</v>
      </c>
      <c r="H56" s="48">
        <v>88</v>
      </c>
      <c r="I56" s="48">
        <v>88</v>
      </c>
      <c r="J56" s="48">
        <v>74.8</v>
      </c>
      <c r="K56" s="48"/>
      <c r="L56" s="48">
        <v>74.8</v>
      </c>
      <c r="M56" s="118">
        <f t="shared" ref="M56:M72" si="39">L56/I56</f>
        <v>0.85</v>
      </c>
      <c r="N56" s="119">
        <v>50.16</v>
      </c>
      <c r="O56" s="120">
        <f t="shared" ref="O56:O72" si="40">(L56-N56-P56)*0.19</f>
        <v>4.25524</v>
      </c>
      <c r="P56" s="48">
        <f t="shared" ref="P56:P72" si="41">L56*0.03</f>
        <v>2.244</v>
      </c>
      <c r="Q56" s="48"/>
      <c r="R56" s="125">
        <f t="shared" ref="R56:R72" si="42">L56-N56-O56-P56-Q56</f>
        <v>18.14076</v>
      </c>
      <c r="S56" s="118">
        <f>(L56-N56)/L56</f>
        <v>0.329411764705882</v>
      </c>
      <c r="T56" s="35" t="s">
        <v>160</v>
      </c>
      <c r="U56" s="35" t="e">
        <f>L56*T56</f>
        <v>#VALUE!</v>
      </c>
      <c r="V56" s="126" t="e">
        <f>R56*T56</f>
        <v>#VALUE!</v>
      </c>
      <c r="W56" s="110"/>
    </row>
    <row r="57" s="1" customFormat="1" ht="60" customHeight="1" spans="1:23">
      <c r="A57" s="48">
        <v>21</v>
      </c>
      <c r="B57" s="48" t="s">
        <v>22</v>
      </c>
      <c r="C57" s="50" t="s">
        <v>235</v>
      </c>
      <c r="D57" s="78"/>
      <c r="E57" s="52" t="s">
        <v>236</v>
      </c>
      <c r="F57" s="52" t="s">
        <v>237</v>
      </c>
      <c r="G57" s="69" t="s">
        <v>238</v>
      </c>
      <c r="H57" s="48">
        <v>45</v>
      </c>
      <c r="I57" s="48">
        <v>45</v>
      </c>
      <c r="J57" s="48">
        <v>38</v>
      </c>
      <c r="K57" s="48"/>
      <c r="L57" s="48">
        <v>38</v>
      </c>
      <c r="M57" s="118">
        <f>L57/I57</f>
        <v>0.844444444444444</v>
      </c>
      <c r="N57" s="119">
        <v>25.65</v>
      </c>
      <c r="O57" s="120">
        <f>(L57-N57-P57)*0.19</f>
        <v>2.1299</v>
      </c>
      <c r="P57" s="48">
        <f>L57*0.03</f>
        <v>1.14</v>
      </c>
      <c r="Q57" s="48"/>
      <c r="R57" s="125">
        <f>L57-N57-O57-P57-Q57</f>
        <v>9.0801</v>
      </c>
      <c r="S57" s="118">
        <f>(L57-N57)/L57</f>
        <v>0.325</v>
      </c>
      <c r="T57" s="35"/>
      <c r="U57" s="35">
        <f>L57*T57</f>
        <v>0</v>
      </c>
      <c r="V57" s="126">
        <f>R57*T57</f>
        <v>0</v>
      </c>
      <c r="W57" s="110"/>
    </row>
    <row r="58" s="1" customFormat="1" ht="60" customHeight="1" spans="1:23">
      <c r="A58" s="48">
        <v>7</v>
      </c>
      <c r="B58" s="48" t="s">
        <v>22</v>
      </c>
      <c r="C58" s="50" t="s">
        <v>239</v>
      </c>
      <c r="D58" s="78"/>
      <c r="E58" s="52" t="s">
        <v>240</v>
      </c>
      <c r="F58" s="52" t="s">
        <v>241</v>
      </c>
      <c r="G58" s="68" t="s">
        <v>242</v>
      </c>
      <c r="H58" s="48">
        <v>78</v>
      </c>
      <c r="I58" s="48">
        <v>78</v>
      </c>
      <c r="J58" s="48">
        <v>62.4</v>
      </c>
      <c r="K58" s="48">
        <v>56.4</v>
      </c>
      <c r="L58" s="48">
        <v>57</v>
      </c>
      <c r="M58" s="118">
        <f>L58/I58</f>
        <v>0.730769230769231</v>
      </c>
      <c r="N58" s="119">
        <v>44.46</v>
      </c>
      <c r="O58" s="120">
        <f>(L58-N58-P58)*0.19</f>
        <v>2.0577</v>
      </c>
      <c r="P58" s="48">
        <f>L58*0.03</f>
        <v>1.71</v>
      </c>
      <c r="Q58" s="48"/>
      <c r="R58" s="125">
        <f>L58-N58-O58-P58-Q58</f>
        <v>8.7723</v>
      </c>
      <c r="S58" s="118">
        <f>(L58-N58)/L58</f>
        <v>0.22</v>
      </c>
      <c r="T58" s="35">
        <v>20</v>
      </c>
      <c r="U58" s="35">
        <f>L58*T58</f>
        <v>1140</v>
      </c>
      <c r="V58" s="126">
        <f>R58*T58</f>
        <v>175.446</v>
      </c>
      <c r="W58" s="131" t="s">
        <v>243</v>
      </c>
    </row>
    <row r="59" s="1" customFormat="1" ht="60" customHeight="1" spans="1:23">
      <c r="A59" s="48">
        <v>52</v>
      </c>
      <c r="B59" s="48" t="s">
        <v>22</v>
      </c>
      <c r="C59" s="50" t="s">
        <v>244</v>
      </c>
      <c r="D59" s="78"/>
      <c r="E59" s="52" t="s">
        <v>245</v>
      </c>
      <c r="F59" s="52" t="s">
        <v>246</v>
      </c>
      <c r="G59" s="69" t="s">
        <v>247</v>
      </c>
      <c r="H59" s="48">
        <v>78</v>
      </c>
      <c r="I59" s="48">
        <v>78</v>
      </c>
      <c r="J59" s="48">
        <v>78</v>
      </c>
      <c r="K59" s="48"/>
      <c r="L59" s="48">
        <v>66</v>
      </c>
      <c r="M59" s="118">
        <f>L59/I59</f>
        <v>0.846153846153846</v>
      </c>
      <c r="N59" s="119">
        <v>44.46</v>
      </c>
      <c r="O59" s="120">
        <f>(L59-N59-P59)*0.19</f>
        <v>3.7164</v>
      </c>
      <c r="P59" s="48">
        <f>L59*0.03</f>
        <v>1.98</v>
      </c>
      <c r="Q59" s="48"/>
      <c r="R59" s="125">
        <f>L59-N59-O59-P59-Q59</f>
        <v>15.8436</v>
      </c>
      <c r="S59" s="118">
        <f>(L59-N59)/L59</f>
        <v>0.326363636363636</v>
      </c>
      <c r="T59" s="35"/>
      <c r="U59" s="35">
        <f>L59*T59</f>
        <v>0</v>
      </c>
      <c r="V59" s="126">
        <f>R59*T59</f>
        <v>0</v>
      </c>
      <c r="W59" s="110"/>
    </row>
    <row r="60" s="1" customFormat="1" ht="60" customHeight="1" spans="1:23">
      <c r="A60" s="48">
        <v>53</v>
      </c>
      <c r="B60" s="48" t="s">
        <v>22</v>
      </c>
      <c r="C60" s="50" t="s">
        <v>248</v>
      </c>
      <c r="D60" s="78"/>
      <c r="E60" s="52" t="s">
        <v>249</v>
      </c>
      <c r="F60" s="52" t="s">
        <v>250</v>
      </c>
      <c r="G60" s="69" t="s">
        <v>251</v>
      </c>
      <c r="H60" s="48">
        <v>12</v>
      </c>
      <c r="I60" s="48">
        <v>12</v>
      </c>
      <c r="J60" s="48">
        <v>10</v>
      </c>
      <c r="K60" s="48"/>
      <c r="L60" s="48">
        <v>10</v>
      </c>
      <c r="M60" s="118">
        <f>L60/I60</f>
        <v>0.833333333333333</v>
      </c>
      <c r="N60" s="119">
        <v>6.84</v>
      </c>
      <c r="O60" s="120">
        <f>(L60-N60-P60)*0.19</f>
        <v>0.5434</v>
      </c>
      <c r="P60" s="48">
        <f>L60*0.03</f>
        <v>0.3</v>
      </c>
      <c r="Q60" s="48"/>
      <c r="R60" s="125">
        <f>L60-N60-O60-P60-Q60</f>
        <v>2.3166</v>
      </c>
      <c r="S60" s="118">
        <f>(L60-N60)/L60</f>
        <v>0.316</v>
      </c>
      <c r="T60" s="35"/>
      <c r="U60" s="35">
        <f>L60*T60</f>
        <v>0</v>
      </c>
      <c r="V60" s="126">
        <f>R60*T60</f>
        <v>0</v>
      </c>
      <c r="W60" s="110"/>
    </row>
    <row r="61" s="1" customFormat="1" ht="60" customHeight="1" spans="1:23">
      <c r="A61" s="48">
        <v>10</v>
      </c>
      <c r="B61" s="48" t="s">
        <v>22</v>
      </c>
      <c r="C61" s="50" t="s">
        <v>252</v>
      </c>
      <c r="D61" s="78"/>
      <c r="E61" s="52" t="s">
        <v>253</v>
      </c>
      <c r="F61" s="52" t="s">
        <v>254</v>
      </c>
      <c r="G61" s="69" t="s">
        <v>255</v>
      </c>
      <c r="H61" s="48">
        <v>79</v>
      </c>
      <c r="I61" s="48">
        <v>79</v>
      </c>
      <c r="J61" s="48">
        <v>79</v>
      </c>
      <c r="K61" s="48"/>
      <c r="L61" s="48">
        <v>68</v>
      </c>
      <c r="M61" s="118">
        <f>L61/I61</f>
        <v>0.860759493670886</v>
      </c>
      <c r="N61" s="119">
        <v>45.03</v>
      </c>
      <c r="O61" s="120">
        <f>(L61-N61-P61)*0.19</f>
        <v>3.9767</v>
      </c>
      <c r="P61" s="48">
        <f>L61*0.03</f>
        <v>2.04</v>
      </c>
      <c r="Q61" s="48"/>
      <c r="R61" s="125">
        <f>L61-N61-O61-P61-Q61</f>
        <v>16.9533</v>
      </c>
      <c r="S61" s="118">
        <f>(L61-N61)/L61</f>
        <v>0.337794117647059</v>
      </c>
      <c r="T61" s="35"/>
      <c r="U61" s="35">
        <f>L61*T61</f>
        <v>0</v>
      </c>
      <c r="V61" s="126">
        <f>R61*T61</f>
        <v>0</v>
      </c>
      <c r="W61" s="110"/>
    </row>
    <row r="62" s="1" customFormat="1" ht="60" customHeight="1" spans="1:23">
      <c r="A62" s="48">
        <v>55</v>
      </c>
      <c r="B62" s="48" t="s">
        <v>22</v>
      </c>
      <c r="C62" s="50" t="s">
        <v>256</v>
      </c>
      <c r="D62" s="78"/>
      <c r="E62" s="52" t="s">
        <v>257</v>
      </c>
      <c r="F62" s="52" t="s">
        <v>258</v>
      </c>
      <c r="G62" s="69" t="s">
        <v>259</v>
      </c>
      <c r="H62" s="48">
        <v>57</v>
      </c>
      <c r="I62" s="48">
        <v>57</v>
      </c>
      <c r="J62" s="48">
        <v>49</v>
      </c>
      <c r="K62" s="48"/>
      <c r="L62" s="48">
        <v>49</v>
      </c>
      <c r="M62" s="118">
        <f>L62/I62</f>
        <v>0.859649122807018</v>
      </c>
      <c r="N62" s="119">
        <v>32.49</v>
      </c>
      <c r="O62" s="120">
        <f>(L62-N62-P62)*0.19</f>
        <v>2.8576</v>
      </c>
      <c r="P62" s="48">
        <f>L62*0.03</f>
        <v>1.47</v>
      </c>
      <c r="Q62" s="48"/>
      <c r="R62" s="125">
        <f>L62-N62-O62-P62-Q62</f>
        <v>12.1824</v>
      </c>
      <c r="S62" s="118">
        <f>(L62-N62)/L62</f>
        <v>0.336938775510204</v>
      </c>
      <c r="T62" s="35"/>
      <c r="U62" s="35">
        <f>L62*T62</f>
        <v>0</v>
      </c>
      <c r="V62" s="126">
        <f>R62*T62</f>
        <v>0</v>
      </c>
      <c r="W62" s="110"/>
    </row>
    <row r="63" s="1" customFormat="1" ht="60" customHeight="1" spans="1:23">
      <c r="A63" s="48">
        <v>8</v>
      </c>
      <c r="B63" s="48" t="s">
        <v>22</v>
      </c>
      <c r="C63" s="50" t="s">
        <v>260</v>
      </c>
      <c r="D63" s="78"/>
      <c r="E63" s="52" t="s">
        <v>261</v>
      </c>
      <c r="F63" s="52" t="s">
        <v>262</v>
      </c>
      <c r="G63" s="68" t="s">
        <v>263</v>
      </c>
      <c r="H63" s="48">
        <v>28</v>
      </c>
      <c r="I63" s="48">
        <v>28</v>
      </c>
      <c r="J63" s="48">
        <v>28</v>
      </c>
      <c r="K63" s="48">
        <v>22.6</v>
      </c>
      <c r="L63" s="48">
        <v>22.9</v>
      </c>
      <c r="M63" s="118">
        <f>L63/I63</f>
        <v>0.817857142857143</v>
      </c>
      <c r="N63" s="119">
        <v>15.96</v>
      </c>
      <c r="O63" s="120">
        <f>(L63-N63-P63)*0.19</f>
        <v>1.18807</v>
      </c>
      <c r="P63" s="48">
        <f>L63*0.03</f>
        <v>0.687</v>
      </c>
      <c r="Q63" s="48"/>
      <c r="R63" s="125">
        <f>L63-N63-O63-P63-Q63</f>
        <v>5.06493</v>
      </c>
      <c r="S63" s="118">
        <f>(L63-N63)/L63</f>
        <v>0.303056768558952</v>
      </c>
      <c r="T63" s="35">
        <v>70</v>
      </c>
      <c r="U63" s="35">
        <f>L63*T63</f>
        <v>1603</v>
      </c>
      <c r="V63" s="126">
        <f>R63*T63</f>
        <v>354.5451</v>
      </c>
      <c r="W63" s="131" t="s">
        <v>264</v>
      </c>
    </row>
    <row r="64" s="1" customFormat="1" ht="60" customHeight="1" spans="1:23">
      <c r="A64" s="48">
        <v>57</v>
      </c>
      <c r="B64" s="48" t="s">
        <v>265</v>
      </c>
      <c r="C64" s="50" t="s">
        <v>266</v>
      </c>
      <c r="D64" s="78"/>
      <c r="E64" s="52" t="s">
        <v>267</v>
      </c>
      <c r="F64" s="52" t="s">
        <v>268</v>
      </c>
      <c r="G64" s="69" t="s">
        <v>269</v>
      </c>
      <c r="H64" s="48">
        <v>32</v>
      </c>
      <c r="I64" s="48">
        <v>32</v>
      </c>
      <c r="J64" s="48">
        <v>24</v>
      </c>
      <c r="K64" s="48"/>
      <c r="L64" s="48">
        <v>24</v>
      </c>
      <c r="M64" s="118">
        <f>L64/I64</f>
        <v>0.75</v>
      </c>
      <c r="N64" s="119">
        <v>18.24</v>
      </c>
      <c r="O64" s="120">
        <f>(L64-N64-P64)*0.19</f>
        <v>0.9576</v>
      </c>
      <c r="P64" s="48">
        <f>L64*0.03</f>
        <v>0.72</v>
      </c>
      <c r="Q64" s="48"/>
      <c r="R64" s="125">
        <f>L64-N64-O64-P64-Q64</f>
        <v>4.0824</v>
      </c>
      <c r="S64" s="118">
        <f t="shared" ref="S64" si="43">(L64-N64)/L64</f>
        <v>0.24</v>
      </c>
      <c r="T64" s="35"/>
      <c r="U64" s="35">
        <f>L64*T64</f>
        <v>0</v>
      </c>
      <c r="V64" s="126">
        <f>R64*T64</f>
        <v>0</v>
      </c>
      <c r="W64" s="110"/>
    </row>
    <row r="65" s="1" customFormat="1" ht="60" customHeight="1" spans="1:23">
      <c r="A65" s="48">
        <v>58</v>
      </c>
      <c r="B65" s="48" t="s">
        <v>265</v>
      </c>
      <c r="C65" s="50" t="s">
        <v>270</v>
      </c>
      <c r="D65" s="78"/>
      <c r="E65" s="52" t="s">
        <v>271</v>
      </c>
      <c r="F65" s="52" t="s">
        <v>272</v>
      </c>
      <c r="G65" s="69" t="s">
        <v>273</v>
      </c>
      <c r="H65" s="48">
        <v>23</v>
      </c>
      <c r="I65" s="48">
        <v>23</v>
      </c>
      <c r="J65" s="48">
        <v>23</v>
      </c>
      <c r="K65" s="48"/>
      <c r="L65" s="48">
        <v>19.55</v>
      </c>
      <c r="M65" s="118">
        <f>L65/I65</f>
        <v>0.85</v>
      </c>
      <c r="N65" s="119">
        <v>13.11</v>
      </c>
      <c r="O65" s="120">
        <f>(L65-N65-P65)*0.19</f>
        <v>1.112165</v>
      </c>
      <c r="P65" s="48">
        <f>L65*0.03</f>
        <v>0.5865</v>
      </c>
      <c r="Q65" s="48"/>
      <c r="R65" s="125">
        <f>L65-N65-O65-P65-Q65</f>
        <v>4.741335</v>
      </c>
      <c r="S65" s="118">
        <f t="shared" ref="S65:S94" si="44">(L65-N65)/L65</f>
        <v>0.329411764705882</v>
      </c>
      <c r="T65" s="35" t="s">
        <v>173</v>
      </c>
      <c r="U65" s="35" t="e">
        <f>L65*T65</f>
        <v>#VALUE!</v>
      </c>
      <c r="V65" s="126" t="e">
        <f>R65*T65</f>
        <v>#VALUE!</v>
      </c>
      <c r="W65" s="110"/>
    </row>
    <row r="66" s="1" customFormat="1" ht="60" customHeight="1" spans="1:23">
      <c r="A66" s="48">
        <v>59</v>
      </c>
      <c r="B66" s="48" t="s">
        <v>265</v>
      </c>
      <c r="C66" s="50" t="s">
        <v>274</v>
      </c>
      <c r="D66" s="78"/>
      <c r="E66" s="52" t="s">
        <v>275</v>
      </c>
      <c r="F66" s="52" t="s">
        <v>276</v>
      </c>
      <c r="G66" s="69" t="s">
        <v>277</v>
      </c>
      <c r="H66" s="48">
        <v>24</v>
      </c>
      <c r="I66" s="48">
        <v>25</v>
      </c>
      <c r="J66" s="48">
        <v>24</v>
      </c>
      <c r="K66" s="48"/>
      <c r="L66" s="48">
        <v>24</v>
      </c>
      <c r="M66" s="118">
        <f>L66/I66</f>
        <v>0.96</v>
      </c>
      <c r="N66" s="119">
        <v>14.25</v>
      </c>
      <c r="O66" s="120">
        <f>(L66-N66-P66)*0.19</f>
        <v>1.7157</v>
      </c>
      <c r="P66" s="48">
        <f>L66*0.03</f>
        <v>0.72</v>
      </c>
      <c r="Q66" s="48"/>
      <c r="R66" s="125">
        <f>L66-N66-O66-P66-Q66</f>
        <v>7.3143</v>
      </c>
      <c r="S66" s="118">
        <f>(L66-N66)/L66</f>
        <v>0.40625</v>
      </c>
      <c r="T66" s="35" t="s">
        <v>173</v>
      </c>
      <c r="U66" s="35" t="e">
        <f>L66*T66</f>
        <v>#VALUE!</v>
      </c>
      <c r="V66" s="126" t="e">
        <f>R66*T66</f>
        <v>#VALUE!</v>
      </c>
      <c r="W66" s="110"/>
    </row>
    <row r="67" s="1" customFormat="1" ht="60" customHeight="1" spans="1:23">
      <c r="A67" s="48">
        <v>60</v>
      </c>
      <c r="B67" s="48" t="s">
        <v>265</v>
      </c>
      <c r="C67" s="50" t="s">
        <v>278</v>
      </c>
      <c r="D67" s="78"/>
      <c r="E67" s="52" t="s">
        <v>279</v>
      </c>
      <c r="F67" s="52" t="s">
        <v>280</v>
      </c>
      <c r="G67" s="69" t="s">
        <v>281</v>
      </c>
      <c r="H67" s="48">
        <v>46</v>
      </c>
      <c r="I67" s="48">
        <v>46</v>
      </c>
      <c r="J67" s="48">
        <v>60</v>
      </c>
      <c r="K67" s="48"/>
      <c r="L67" s="48">
        <v>29.9</v>
      </c>
      <c r="M67" s="118">
        <f>L67/I67</f>
        <v>0.65</v>
      </c>
      <c r="N67" s="119">
        <v>20.7</v>
      </c>
      <c r="O67" s="120">
        <f>(L67-N67-P67)*0.19</f>
        <v>1.57757</v>
      </c>
      <c r="P67" s="48">
        <f>L67*0.03</f>
        <v>0.897</v>
      </c>
      <c r="Q67" s="48"/>
      <c r="R67" s="125">
        <f>L67-N67-O67-P67-Q67</f>
        <v>6.72543</v>
      </c>
      <c r="S67" s="118">
        <f>(L67-N67)/L67</f>
        <v>0.307692307692308</v>
      </c>
      <c r="T67" s="35"/>
      <c r="U67" s="35">
        <f>L67*T67</f>
        <v>0</v>
      </c>
      <c r="V67" s="126">
        <f>R67*T67</f>
        <v>0</v>
      </c>
      <c r="W67" s="110"/>
    </row>
    <row r="68" s="1" customFormat="1" ht="60" customHeight="1" spans="1:23">
      <c r="A68" s="48">
        <v>61</v>
      </c>
      <c r="B68" s="48" t="s">
        <v>265</v>
      </c>
      <c r="C68" s="50" t="s">
        <v>282</v>
      </c>
      <c r="D68" s="78"/>
      <c r="E68" s="52" t="s">
        <v>283</v>
      </c>
      <c r="F68" s="52" t="s">
        <v>284</v>
      </c>
      <c r="G68" s="69" t="s">
        <v>285</v>
      </c>
      <c r="H68" s="48">
        <v>50</v>
      </c>
      <c r="I68" s="48">
        <v>50</v>
      </c>
      <c r="J68" s="48">
        <v>50</v>
      </c>
      <c r="K68" s="48"/>
      <c r="L68" s="48">
        <v>38</v>
      </c>
      <c r="M68" s="118">
        <f>L68/I68</f>
        <v>0.76</v>
      </c>
      <c r="N68" s="119">
        <v>28.5</v>
      </c>
      <c r="O68" s="120">
        <f>(L68-N68-P68)*0.19</f>
        <v>1.5884</v>
      </c>
      <c r="P68" s="48">
        <f>L68*0.03</f>
        <v>1.14</v>
      </c>
      <c r="Q68" s="48"/>
      <c r="R68" s="125">
        <f>L68-N68-O68-P68-Q68</f>
        <v>6.7716</v>
      </c>
      <c r="S68" s="118">
        <f>(L68-N68)/L68</f>
        <v>0.25</v>
      </c>
      <c r="T68" s="35" t="s">
        <v>286</v>
      </c>
      <c r="U68" s="35" t="e">
        <f>L68*T68</f>
        <v>#VALUE!</v>
      </c>
      <c r="V68" s="126" t="e">
        <f>R68*T68</f>
        <v>#VALUE!</v>
      </c>
      <c r="W68" s="110"/>
    </row>
    <row r="69" s="1" customFormat="1" ht="60" customHeight="1" spans="1:23">
      <c r="A69" s="48">
        <v>62</v>
      </c>
      <c r="B69" s="48" t="s">
        <v>265</v>
      </c>
      <c r="C69" s="50" t="s">
        <v>287</v>
      </c>
      <c r="D69" s="78"/>
      <c r="E69" s="52" t="s">
        <v>288</v>
      </c>
      <c r="F69" s="52" t="s">
        <v>289</v>
      </c>
      <c r="G69" s="69" t="s">
        <v>290</v>
      </c>
      <c r="H69" s="48">
        <v>26</v>
      </c>
      <c r="I69" s="48">
        <v>26</v>
      </c>
      <c r="J69" s="48">
        <v>22</v>
      </c>
      <c r="K69" s="48"/>
      <c r="L69" s="48">
        <v>22</v>
      </c>
      <c r="M69" s="118">
        <f>L69/I69</f>
        <v>0.846153846153846</v>
      </c>
      <c r="N69" s="119">
        <v>14.82</v>
      </c>
      <c r="O69" s="120">
        <f>(L69-N69-P69)*0.19</f>
        <v>1.2388</v>
      </c>
      <c r="P69" s="48">
        <f>L69*0.03</f>
        <v>0.66</v>
      </c>
      <c r="Q69" s="48"/>
      <c r="R69" s="125">
        <f>L69-N69-O69-P69-Q69</f>
        <v>5.2812</v>
      </c>
      <c r="S69" s="118">
        <f>(L69-N69)/L69</f>
        <v>0.326363636363636</v>
      </c>
      <c r="T69" s="35"/>
      <c r="U69" s="35">
        <f>L69*T69</f>
        <v>0</v>
      </c>
      <c r="V69" s="126">
        <f>R69*T69</f>
        <v>0</v>
      </c>
      <c r="W69" s="110"/>
    </row>
    <row r="70" s="1" customFormat="1" ht="60" customHeight="1" spans="1:23">
      <c r="A70" s="48">
        <v>63</v>
      </c>
      <c r="B70" s="48" t="s">
        <v>265</v>
      </c>
      <c r="C70" s="50" t="s">
        <v>291</v>
      </c>
      <c r="D70" s="78"/>
      <c r="E70" s="52" t="s">
        <v>292</v>
      </c>
      <c r="F70" s="52" t="s">
        <v>293</v>
      </c>
      <c r="G70" s="69" t="s">
        <v>294</v>
      </c>
      <c r="H70" s="48">
        <v>38</v>
      </c>
      <c r="I70" s="48">
        <v>38</v>
      </c>
      <c r="J70" s="48">
        <v>29</v>
      </c>
      <c r="K70" s="48"/>
      <c r="L70" s="48">
        <v>29</v>
      </c>
      <c r="M70" s="118">
        <f>L70/I70</f>
        <v>0.763157894736842</v>
      </c>
      <c r="N70" s="119">
        <v>21.66</v>
      </c>
      <c r="O70" s="120">
        <f>(L70-N70-P70)*0.19</f>
        <v>1.2293</v>
      </c>
      <c r="P70" s="48">
        <f>L70*0.03</f>
        <v>0.87</v>
      </c>
      <c r="Q70" s="48"/>
      <c r="R70" s="125">
        <f>L70-N70-O70-P70-Q70</f>
        <v>5.2407</v>
      </c>
      <c r="S70" s="118">
        <f>(L70-N70)/L70</f>
        <v>0.253103448275862</v>
      </c>
      <c r="T70" s="35"/>
      <c r="U70" s="35">
        <f>L70*T70</f>
        <v>0</v>
      </c>
      <c r="V70" s="126">
        <f>R70*T70</f>
        <v>0</v>
      </c>
      <c r="W70" s="110"/>
    </row>
    <row r="71" s="1" customFormat="1" ht="60" customHeight="1" spans="1:23">
      <c r="A71" s="48">
        <v>64</v>
      </c>
      <c r="B71" s="48" t="s">
        <v>265</v>
      </c>
      <c r="C71" s="50" t="s">
        <v>295</v>
      </c>
      <c r="D71" s="78"/>
      <c r="E71" s="52" t="s">
        <v>296</v>
      </c>
      <c r="F71" s="52" t="s">
        <v>297</v>
      </c>
      <c r="G71" s="69" t="s">
        <v>298</v>
      </c>
      <c r="H71" s="48">
        <v>39</v>
      </c>
      <c r="I71" s="48">
        <v>39</v>
      </c>
      <c r="J71" s="48">
        <v>29.25</v>
      </c>
      <c r="K71" s="48"/>
      <c r="L71" s="48">
        <v>29.25</v>
      </c>
      <c r="M71" s="118">
        <f>L71/I71</f>
        <v>0.75</v>
      </c>
      <c r="N71" s="119">
        <v>22.23</v>
      </c>
      <c r="O71" s="120">
        <f>(L71-N71-P71)*0.19</f>
        <v>1.167075</v>
      </c>
      <c r="P71" s="48">
        <f>L71*0.03</f>
        <v>0.8775</v>
      </c>
      <c r="Q71" s="48"/>
      <c r="R71" s="125">
        <f>L71-N71-O71-P71-Q71</f>
        <v>4.975425</v>
      </c>
      <c r="S71" s="118">
        <f>(L71-N71)/L71</f>
        <v>0.24</v>
      </c>
      <c r="T71" s="35"/>
      <c r="U71" s="35">
        <f>L71*T71</f>
        <v>0</v>
      </c>
      <c r="V71" s="126">
        <f>R71*T71</f>
        <v>0</v>
      </c>
      <c r="W71" s="110"/>
    </row>
    <row r="72" s="1" customFormat="1" ht="60" customHeight="1" spans="1:23">
      <c r="A72" s="48">
        <v>65</v>
      </c>
      <c r="B72" s="48" t="s">
        <v>265</v>
      </c>
      <c r="C72" s="50" t="s">
        <v>299</v>
      </c>
      <c r="D72" s="78"/>
      <c r="E72" s="52" t="s">
        <v>300</v>
      </c>
      <c r="F72" s="52" t="s">
        <v>301</v>
      </c>
      <c r="G72" s="69" t="s">
        <v>302</v>
      </c>
      <c r="H72" s="48">
        <v>34</v>
      </c>
      <c r="I72" s="48">
        <v>34</v>
      </c>
      <c r="J72" s="48">
        <v>34</v>
      </c>
      <c r="K72" s="48"/>
      <c r="L72" s="48">
        <v>27.5</v>
      </c>
      <c r="M72" s="118">
        <f>L72/I72</f>
        <v>0.808823529411765</v>
      </c>
      <c r="N72" s="119">
        <v>19.38</v>
      </c>
      <c r="O72" s="120">
        <f>(L72-N72-P72)*0.19</f>
        <v>1.38605</v>
      </c>
      <c r="P72" s="48">
        <f>L72*0.03</f>
        <v>0.825</v>
      </c>
      <c r="Q72" s="48"/>
      <c r="R72" s="125">
        <f>L72-N72-O72-P72-Q72</f>
        <v>5.90895</v>
      </c>
      <c r="S72" s="118">
        <f>(L72-N72)/L72</f>
        <v>0.295272727272727</v>
      </c>
      <c r="T72" s="35"/>
      <c r="U72" s="35">
        <f>L72*T72</f>
        <v>0</v>
      </c>
      <c r="V72" s="126">
        <f>R72*T72</f>
        <v>0</v>
      </c>
      <c r="W72" s="110"/>
    </row>
    <row r="73" s="1" customFormat="1" ht="60" customHeight="1" spans="1:23">
      <c r="A73" s="48">
        <v>67</v>
      </c>
      <c r="B73" s="48" t="s">
        <v>265</v>
      </c>
      <c r="C73" s="50" t="s">
        <v>303</v>
      </c>
      <c r="D73" s="78"/>
      <c r="E73" s="52" t="s">
        <v>304</v>
      </c>
      <c r="F73" s="52" t="s">
        <v>305</v>
      </c>
      <c r="G73" s="69" t="s">
        <v>306</v>
      </c>
      <c r="H73" s="48">
        <v>35</v>
      </c>
      <c r="I73" s="48">
        <v>35</v>
      </c>
      <c r="J73" s="48">
        <v>35</v>
      </c>
      <c r="K73" s="48"/>
      <c r="L73" s="48">
        <v>30</v>
      </c>
      <c r="M73" s="118">
        <f t="shared" ref="M73" si="45">L73/I73</f>
        <v>0.857142857142857</v>
      </c>
      <c r="N73" s="119">
        <v>19.95</v>
      </c>
      <c r="O73" s="120">
        <f t="shared" ref="O73" si="46">(L73-N73-P73)*0.19</f>
        <v>1.7385</v>
      </c>
      <c r="P73" s="48">
        <f t="shared" ref="P73" si="47">L73*0.03</f>
        <v>0.9</v>
      </c>
      <c r="Q73" s="48"/>
      <c r="R73" s="125">
        <f t="shared" ref="R73" si="48">L73-N73-O73-P73-Q73</f>
        <v>7.4115</v>
      </c>
      <c r="S73" s="118">
        <f>(L73-N73)/L73</f>
        <v>0.335</v>
      </c>
      <c r="T73" s="35"/>
      <c r="U73" s="35">
        <f>L73*T73</f>
        <v>0</v>
      </c>
      <c r="V73" s="126">
        <f t="shared" ref="V73" si="49">R73*T73</f>
        <v>0</v>
      </c>
      <c r="W73" s="110"/>
    </row>
    <row r="74" s="1" customFormat="1" ht="60" customHeight="1" spans="1:23">
      <c r="A74" s="48">
        <v>12</v>
      </c>
      <c r="B74" s="48" t="s">
        <v>265</v>
      </c>
      <c r="C74" s="50" t="s">
        <v>307</v>
      </c>
      <c r="D74" s="78"/>
      <c r="E74" s="52" t="s">
        <v>308</v>
      </c>
      <c r="F74" s="52" t="s">
        <v>309</v>
      </c>
      <c r="G74" s="68" t="s">
        <v>310</v>
      </c>
      <c r="H74" s="48">
        <v>65</v>
      </c>
      <c r="I74" s="48">
        <v>65</v>
      </c>
      <c r="J74" s="48">
        <v>65</v>
      </c>
      <c r="K74" s="48"/>
      <c r="L74" s="48">
        <v>55</v>
      </c>
      <c r="M74" s="118">
        <f t="shared" ref="M74:M94" si="50">L74/I74</f>
        <v>0.846153846153846</v>
      </c>
      <c r="N74" s="119">
        <v>37.05</v>
      </c>
      <c r="O74" s="120">
        <f t="shared" ref="O74:O94" si="51">(L74-N74-P74)*0.19</f>
        <v>3.097</v>
      </c>
      <c r="P74" s="48">
        <f t="shared" ref="P74:P94" si="52">L74*0.03</f>
        <v>1.65</v>
      </c>
      <c r="Q74" s="48"/>
      <c r="R74" s="125">
        <f t="shared" ref="R74:R94" si="53">L74-N74-O74-P74-Q74</f>
        <v>13.203</v>
      </c>
      <c r="S74" s="118">
        <f>(L74-N74)/L74</f>
        <v>0.326363636363636</v>
      </c>
      <c r="T74" s="35"/>
      <c r="U74" s="35">
        <f>L74*T74</f>
        <v>0</v>
      </c>
      <c r="V74" s="126">
        <f t="shared" ref="V74:V101" si="54">R74*T74</f>
        <v>0</v>
      </c>
      <c r="W74" s="110"/>
    </row>
    <row r="75" s="1" customFormat="1" ht="60" customHeight="1" spans="1:23">
      <c r="A75" s="48">
        <v>69</v>
      </c>
      <c r="B75" s="48" t="s">
        <v>265</v>
      </c>
      <c r="C75" s="50" t="s">
        <v>311</v>
      </c>
      <c r="D75" s="78"/>
      <c r="E75" s="52" t="s">
        <v>312</v>
      </c>
      <c r="F75" s="52" t="s">
        <v>313</v>
      </c>
      <c r="G75" s="69" t="s">
        <v>314</v>
      </c>
      <c r="H75" s="48">
        <v>25</v>
      </c>
      <c r="I75" s="48">
        <v>25</v>
      </c>
      <c r="J75" s="48">
        <v>21.25</v>
      </c>
      <c r="K75" s="48"/>
      <c r="L75" s="48">
        <v>21.25</v>
      </c>
      <c r="M75" s="118">
        <f>L75/I75</f>
        <v>0.85</v>
      </c>
      <c r="N75" s="119">
        <v>14.25</v>
      </c>
      <c r="O75" s="120">
        <f>(L75-N75-P75)*0.19</f>
        <v>1.208875</v>
      </c>
      <c r="P75" s="48">
        <f>L75*0.03</f>
        <v>0.6375</v>
      </c>
      <c r="Q75" s="48"/>
      <c r="R75" s="125">
        <f>L75-N75-O75-P75-Q75</f>
        <v>5.153625</v>
      </c>
      <c r="S75" s="118">
        <f>(L75-N75)/L75</f>
        <v>0.329411764705882</v>
      </c>
      <c r="T75" s="35"/>
      <c r="U75" s="35">
        <f>L75*T75</f>
        <v>0</v>
      </c>
      <c r="V75" s="126">
        <f>R75*T75</f>
        <v>0</v>
      </c>
      <c r="W75" s="110"/>
    </row>
    <row r="76" s="1" customFormat="1" ht="60" customHeight="1" spans="1:23">
      <c r="A76" s="48">
        <v>70</v>
      </c>
      <c r="B76" s="48" t="s">
        <v>265</v>
      </c>
      <c r="C76" s="50" t="s">
        <v>315</v>
      </c>
      <c r="D76" s="78"/>
      <c r="E76" s="52" t="s">
        <v>316</v>
      </c>
      <c r="F76" s="52" t="s">
        <v>317</v>
      </c>
      <c r="G76" s="69" t="s">
        <v>318</v>
      </c>
      <c r="H76" s="48">
        <v>36</v>
      </c>
      <c r="I76" s="48">
        <v>36</v>
      </c>
      <c r="J76" s="48">
        <v>30.06</v>
      </c>
      <c r="K76" s="48"/>
      <c r="L76" s="48">
        <v>30.06</v>
      </c>
      <c r="M76" s="118">
        <f>L76/I76</f>
        <v>0.835</v>
      </c>
      <c r="N76" s="119">
        <v>20.52</v>
      </c>
      <c r="O76" s="120">
        <f>(L76-N76-P76)*0.19</f>
        <v>1.641258</v>
      </c>
      <c r="P76" s="48">
        <f>L76*0.03</f>
        <v>0.9018</v>
      </c>
      <c r="Q76" s="48"/>
      <c r="R76" s="125">
        <f>L76-N76-O76-P76-Q76</f>
        <v>6.996942</v>
      </c>
      <c r="S76" s="118">
        <f>(L76-N76)/L76</f>
        <v>0.317365269461078</v>
      </c>
      <c r="T76" s="35"/>
      <c r="U76" s="35">
        <f>L76*T76</f>
        <v>0</v>
      </c>
      <c r="V76" s="126">
        <f>R76*T76</f>
        <v>0</v>
      </c>
      <c r="W76" s="110"/>
    </row>
    <row r="77" s="1" customFormat="1" ht="60" customHeight="1" spans="1:23">
      <c r="A77" s="48">
        <v>71</v>
      </c>
      <c r="B77" s="48" t="s">
        <v>265</v>
      </c>
      <c r="C77" s="50" t="s">
        <v>319</v>
      </c>
      <c r="D77" s="78"/>
      <c r="E77" s="52" t="s">
        <v>320</v>
      </c>
      <c r="F77" s="52" t="s">
        <v>321</v>
      </c>
      <c r="G77" s="69" t="s">
        <v>322</v>
      </c>
      <c r="H77" s="48">
        <v>65</v>
      </c>
      <c r="I77" s="48">
        <v>65</v>
      </c>
      <c r="J77" s="48">
        <v>65</v>
      </c>
      <c r="K77" s="48"/>
      <c r="L77" s="48">
        <v>55</v>
      </c>
      <c r="M77" s="118">
        <f>L77/I77</f>
        <v>0.846153846153846</v>
      </c>
      <c r="N77" s="119">
        <v>37.05</v>
      </c>
      <c r="O77" s="120">
        <f>(L77-N77-P77)*0.19</f>
        <v>3.097</v>
      </c>
      <c r="P77" s="48">
        <f>L77*0.03</f>
        <v>1.65</v>
      </c>
      <c r="Q77" s="48"/>
      <c r="R77" s="125">
        <f>L77-N77-O77-P77-Q77</f>
        <v>13.203</v>
      </c>
      <c r="S77" s="118">
        <f>(L77-N77)/L77</f>
        <v>0.326363636363636</v>
      </c>
      <c r="T77" s="35"/>
      <c r="U77" s="35">
        <f>L77*T77</f>
        <v>0</v>
      </c>
      <c r="V77" s="126">
        <f>R77*T77</f>
        <v>0</v>
      </c>
      <c r="W77" s="110"/>
    </row>
    <row r="78" s="1" customFormat="1" ht="60" customHeight="1" spans="1:23">
      <c r="A78" s="48">
        <v>9</v>
      </c>
      <c r="B78" s="48" t="s">
        <v>265</v>
      </c>
      <c r="C78" s="50" t="s">
        <v>323</v>
      </c>
      <c r="D78" s="78"/>
      <c r="E78" s="52" t="s">
        <v>324</v>
      </c>
      <c r="F78" s="52" t="s">
        <v>325</v>
      </c>
      <c r="G78" s="68" t="s">
        <v>326</v>
      </c>
      <c r="H78" s="48">
        <v>68</v>
      </c>
      <c r="I78" s="48">
        <v>68</v>
      </c>
      <c r="J78" s="48">
        <v>68</v>
      </c>
      <c r="K78" s="48">
        <v>29.6</v>
      </c>
      <c r="L78" s="48">
        <v>29.9</v>
      </c>
      <c r="M78" s="118">
        <f>L78/I78</f>
        <v>0.439705882352941</v>
      </c>
      <c r="N78" s="119">
        <v>10</v>
      </c>
      <c r="O78" s="120">
        <f>(L78-N78-P78)*0.19</f>
        <v>3.61057</v>
      </c>
      <c r="P78" s="48">
        <f>L78*0.03</f>
        <v>0.897</v>
      </c>
      <c r="Q78" s="48"/>
      <c r="R78" s="125">
        <f>L78-N78-O78-P78-Q78</f>
        <v>15.39243</v>
      </c>
      <c r="S78" s="118">
        <f>(L78-N78)/L78</f>
        <v>0.665551839464883</v>
      </c>
      <c r="T78" s="35">
        <v>50</v>
      </c>
      <c r="U78" s="35">
        <f>L78*T78</f>
        <v>1495</v>
      </c>
      <c r="V78" s="126">
        <f>R78*T78</f>
        <v>769.6215</v>
      </c>
      <c r="W78" s="131" t="s">
        <v>327</v>
      </c>
    </row>
    <row r="79" s="1" customFormat="1" ht="60" customHeight="1" spans="1:23">
      <c r="A79" s="48">
        <v>73</v>
      </c>
      <c r="B79" s="48" t="s">
        <v>265</v>
      </c>
      <c r="C79" s="50" t="s">
        <v>328</v>
      </c>
      <c r="D79" s="78"/>
      <c r="E79" s="52" t="s">
        <v>329</v>
      </c>
      <c r="F79" s="52" t="s">
        <v>330</v>
      </c>
      <c r="G79" s="69" t="s">
        <v>331</v>
      </c>
      <c r="H79" s="48">
        <v>25</v>
      </c>
      <c r="I79" s="48">
        <v>26</v>
      </c>
      <c r="J79" s="48">
        <v>21</v>
      </c>
      <c r="K79" s="48"/>
      <c r="L79" s="48">
        <v>21</v>
      </c>
      <c r="M79" s="118">
        <f>L79/I79</f>
        <v>0.807692307692308</v>
      </c>
      <c r="N79" s="119">
        <v>14.82</v>
      </c>
      <c r="O79" s="120">
        <f>(L79-N79-P79)*0.19</f>
        <v>1.0545</v>
      </c>
      <c r="P79" s="48">
        <f>L79*0.03</f>
        <v>0.63</v>
      </c>
      <c r="Q79" s="48"/>
      <c r="R79" s="125">
        <f>L79-N79-O79-P79-Q79</f>
        <v>4.4955</v>
      </c>
      <c r="S79" s="118">
        <f>(L79-N79)/L79</f>
        <v>0.294285714285714</v>
      </c>
      <c r="T79" s="35"/>
      <c r="U79" s="35">
        <f>L79*T79</f>
        <v>0</v>
      </c>
      <c r="V79" s="126">
        <f>R79*T79</f>
        <v>0</v>
      </c>
      <c r="W79" s="110"/>
    </row>
    <row r="80" s="1" customFormat="1" ht="60" customHeight="1" spans="1:23">
      <c r="A80" s="48">
        <v>10</v>
      </c>
      <c r="B80" s="48" t="s">
        <v>265</v>
      </c>
      <c r="C80" s="50" t="s">
        <v>332</v>
      </c>
      <c r="D80" s="78"/>
      <c r="E80" s="52" t="s">
        <v>333</v>
      </c>
      <c r="F80" s="52" t="s">
        <v>334</v>
      </c>
      <c r="G80" s="68" t="s">
        <v>335</v>
      </c>
      <c r="H80" s="48">
        <v>130</v>
      </c>
      <c r="I80" s="48">
        <v>132</v>
      </c>
      <c r="J80" s="48">
        <v>130</v>
      </c>
      <c r="K80" s="48"/>
      <c r="L80" s="48">
        <v>92.9</v>
      </c>
      <c r="M80" s="118">
        <f>L80/I80</f>
        <v>0.703787878787879</v>
      </c>
      <c r="N80" s="119">
        <v>75.24</v>
      </c>
      <c r="O80" s="120">
        <f>(L80-N80-P80)*0.19</f>
        <v>2.82587</v>
      </c>
      <c r="P80" s="48">
        <f>L80*0.03</f>
        <v>2.787</v>
      </c>
      <c r="Q80" s="48"/>
      <c r="R80" s="125">
        <f>L80-N80-O80-P80-Q80</f>
        <v>12.04713</v>
      </c>
      <c r="S80" s="118">
        <f>(L80-N80)/L80</f>
        <v>0.190096878363832</v>
      </c>
      <c r="T80" s="35">
        <v>30</v>
      </c>
      <c r="U80" s="35">
        <f>L80*T80</f>
        <v>2787</v>
      </c>
      <c r="V80" s="126">
        <f>R80*T80</f>
        <v>361.4139</v>
      </c>
      <c r="W80" s="110"/>
    </row>
    <row r="81" s="1" customFormat="1" ht="60" customHeight="1" spans="1:23">
      <c r="A81" s="48">
        <v>10</v>
      </c>
      <c r="B81" s="48" t="s">
        <v>265</v>
      </c>
      <c r="C81" s="50" t="s">
        <v>336</v>
      </c>
      <c r="D81" s="78"/>
      <c r="E81" s="52" t="s">
        <v>337</v>
      </c>
      <c r="F81" s="52" t="s">
        <v>338</v>
      </c>
      <c r="G81" s="68" t="s">
        <v>339</v>
      </c>
      <c r="H81" s="48">
        <v>233</v>
      </c>
      <c r="I81" s="48">
        <v>228</v>
      </c>
      <c r="J81" s="48">
        <v>233</v>
      </c>
      <c r="K81" s="48">
        <v>189</v>
      </c>
      <c r="L81" s="48">
        <v>199</v>
      </c>
      <c r="M81" s="118">
        <f>L81/I81</f>
        <v>0.87280701754386</v>
      </c>
      <c r="N81" s="119">
        <f>I81*0.57</f>
        <v>129.96</v>
      </c>
      <c r="O81" s="120">
        <f>(L81-N81-P81)*0.19</f>
        <v>11.9833</v>
      </c>
      <c r="P81" s="48">
        <f>L81*0.03</f>
        <v>5.97</v>
      </c>
      <c r="Q81" s="48"/>
      <c r="R81" s="125">
        <f>L81-N81-O81-P81-Q81</f>
        <v>51.0867</v>
      </c>
      <c r="S81" s="118">
        <f>(L81-N81)/L81</f>
        <v>0.346934673366834</v>
      </c>
      <c r="T81" s="35">
        <v>20</v>
      </c>
      <c r="U81" s="35">
        <f>L81*T81</f>
        <v>3980</v>
      </c>
      <c r="V81" s="126">
        <f>R81*T81</f>
        <v>1021.734</v>
      </c>
      <c r="W81" s="131" t="s">
        <v>340</v>
      </c>
    </row>
    <row r="82" s="1" customFormat="1" ht="60" customHeight="1" spans="1:23">
      <c r="A82" s="48">
        <v>18</v>
      </c>
      <c r="B82" s="48" t="s">
        <v>265</v>
      </c>
      <c r="C82" s="50" t="s">
        <v>341</v>
      </c>
      <c r="D82" s="78"/>
      <c r="E82" s="52" t="s">
        <v>342</v>
      </c>
      <c r="F82" s="52" t="s">
        <v>343</v>
      </c>
      <c r="G82" s="69" t="s">
        <v>344</v>
      </c>
      <c r="H82" s="48">
        <v>34</v>
      </c>
      <c r="I82" s="48">
        <v>34</v>
      </c>
      <c r="J82" s="48">
        <v>28.9</v>
      </c>
      <c r="K82" s="48"/>
      <c r="L82" s="48">
        <v>28.9</v>
      </c>
      <c r="M82" s="118">
        <f>L82/I82</f>
        <v>0.85</v>
      </c>
      <c r="N82" s="119">
        <v>19.38</v>
      </c>
      <c r="O82" s="120">
        <f>(L82-N82-P82)*0.19</f>
        <v>1.64407</v>
      </c>
      <c r="P82" s="48">
        <f>L82*0.03</f>
        <v>0.867</v>
      </c>
      <c r="Q82" s="48"/>
      <c r="R82" s="125">
        <f>L82-N82-O82-P82-Q82</f>
        <v>7.00893</v>
      </c>
      <c r="S82" s="118">
        <f>(L82-N82)/L82</f>
        <v>0.329411764705882</v>
      </c>
      <c r="T82" s="35"/>
      <c r="U82" s="35">
        <f t="shared" ref="U82" si="55">L82*T82</f>
        <v>0</v>
      </c>
      <c r="V82" s="126">
        <f>R82*T82</f>
        <v>0</v>
      </c>
      <c r="W82" s="110"/>
    </row>
    <row r="83" s="1" customFormat="1" ht="60" customHeight="1" spans="1:23">
      <c r="A83" s="48">
        <v>12</v>
      </c>
      <c r="B83" s="48" t="s">
        <v>265</v>
      </c>
      <c r="C83" s="50" t="s">
        <v>345</v>
      </c>
      <c r="D83" s="78"/>
      <c r="E83" s="52" t="s">
        <v>346</v>
      </c>
      <c r="F83" s="52" t="s">
        <v>347</v>
      </c>
      <c r="G83" s="68" t="s">
        <v>348</v>
      </c>
      <c r="H83" s="48">
        <v>32</v>
      </c>
      <c r="I83" s="48">
        <v>32</v>
      </c>
      <c r="J83" s="48">
        <v>32</v>
      </c>
      <c r="K83" s="48"/>
      <c r="L83" s="48">
        <v>27</v>
      </c>
      <c r="M83" s="118">
        <f>L83/I83</f>
        <v>0.84375</v>
      </c>
      <c r="N83" s="119">
        <v>18.24</v>
      </c>
      <c r="O83" s="120">
        <f>(L83-N83-P83)*0.19</f>
        <v>1.5105</v>
      </c>
      <c r="P83" s="48">
        <f>L83*0.03</f>
        <v>0.81</v>
      </c>
      <c r="Q83" s="48"/>
      <c r="R83" s="125">
        <f>L83-N83-O83-P83-Q83</f>
        <v>6.4395</v>
      </c>
      <c r="S83" s="118">
        <f>(L83-N83)/L83</f>
        <v>0.324444444444444</v>
      </c>
      <c r="T83" s="35">
        <v>20</v>
      </c>
      <c r="U83" s="35">
        <f t="shared" ref="U83:U101" si="56">L83*T83</f>
        <v>540</v>
      </c>
      <c r="V83" s="126">
        <f>R83*T83</f>
        <v>128.79</v>
      </c>
      <c r="W83" s="110"/>
    </row>
    <row r="84" s="1" customFormat="1" ht="60" customHeight="1" spans="1:23">
      <c r="A84" s="48">
        <v>13</v>
      </c>
      <c r="B84" s="48" t="s">
        <v>349</v>
      </c>
      <c r="C84" s="50" t="s">
        <v>350</v>
      </c>
      <c r="D84" s="78"/>
      <c r="E84" s="52" t="s">
        <v>351</v>
      </c>
      <c r="F84" s="52" t="s">
        <v>352</v>
      </c>
      <c r="G84" s="69" t="s">
        <v>353</v>
      </c>
      <c r="H84" s="48">
        <v>68</v>
      </c>
      <c r="I84" s="48">
        <v>49</v>
      </c>
      <c r="J84" s="48">
        <v>68</v>
      </c>
      <c r="K84" s="48"/>
      <c r="L84" s="48">
        <v>43</v>
      </c>
      <c r="M84" s="118">
        <f>L84/I84</f>
        <v>0.877551020408163</v>
      </c>
      <c r="N84" s="119">
        <v>27.93</v>
      </c>
      <c r="O84" s="120">
        <f>(L84-N84-P84)*0.19</f>
        <v>2.6182</v>
      </c>
      <c r="P84" s="48">
        <f>L84*0.03</f>
        <v>1.29</v>
      </c>
      <c r="Q84" s="48"/>
      <c r="R84" s="125">
        <f>L84-N84-O84-P84-Q84</f>
        <v>11.1618</v>
      </c>
      <c r="S84" s="118">
        <f>(L84-N84)/L84</f>
        <v>0.35046511627907</v>
      </c>
      <c r="T84" s="35">
        <v>20</v>
      </c>
      <c r="U84" s="35">
        <f>L84*T84</f>
        <v>860</v>
      </c>
      <c r="V84" s="126">
        <f>R84*T84</f>
        <v>223.236</v>
      </c>
      <c r="W84" s="110"/>
    </row>
    <row r="85" s="1" customFormat="1" ht="60" customHeight="1" spans="1:23">
      <c r="A85" s="48">
        <v>11</v>
      </c>
      <c r="B85" s="48" t="s">
        <v>349</v>
      </c>
      <c r="C85" s="50" t="s">
        <v>354</v>
      </c>
      <c r="D85" s="78"/>
      <c r="E85" s="52" t="s">
        <v>355</v>
      </c>
      <c r="F85" s="52" t="s">
        <v>356</v>
      </c>
      <c r="G85" s="68" t="s">
        <v>357</v>
      </c>
      <c r="H85" s="48">
        <v>27</v>
      </c>
      <c r="I85" s="48">
        <v>27</v>
      </c>
      <c r="J85" s="48">
        <v>27</v>
      </c>
      <c r="K85" s="48">
        <v>19.9</v>
      </c>
      <c r="L85" s="48">
        <v>20.25</v>
      </c>
      <c r="M85" s="118">
        <f>L85/I85</f>
        <v>0.75</v>
      </c>
      <c r="N85" s="119">
        <f>I85*0.45</f>
        <v>12.15</v>
      </c>
      <c r="O85" s="120">
        <f>(L85-N85-P85)*0.19</f>
        <v>1.423575</v>
      </c>
      <c r="P85" s="48">
        <f>L85*0.03</f>
        <v>0.6075</v>
      </c>
      <c r="Q85" s="48"/>
      <c r="R85" s="125">
        <f>L85-N85-O85-P85-Q85</f>
        <v>6.068925</v>
      </c>
      <c r="S85" s="118">
        <f>(L85-N85)/L85</f>
        <v>0.4</v>
      </c>
      <c r="T85" s="35">
        <v>20</v>
      </c>
      <c r="U85" s="35">
        <f>L85*T85</f>
        <v>405</v>
      </c>
      <c r="V85" s="126">
        <f>R85*T85</f>
        <v>121.3785</v>
      </c>
      <c r="W85" s="131" t="s">
        <v>358</v>
      </c>
    </row>
    <row r="86" s="1" customFormat="1" ht="60" customHeight="1" spans="1:23">
      <c r="A86" s="48">
        <v>12</v>
      </c>
      <c r="B86" s="48" t="s">
        <v>349</v>
      </c>
      <c r="C86" s="50" t="s">
        <v>359</v>
      </c>
      <c r="D86" s="78"/>
      <c r="E86" s="52" t="s">
        <v>360</v>
      </c>
      <c r="F86" s="52" t="s">
        <v>361</v>
      </c>
      <c r="G86" s="68" t="s">
        <v>362</v>
      </c>
      <c r="H86" s="48">
        <v>88</v>
      </c>
      <c r="I86" s="48">
        <v>88</v>
      </c>
      <c r="J86" s="48">
        <v>88</v>
      </c>
      <c r="K86" s="48">
        <v>58.9</v>
      </c>
      <c r="L86" s="48">
        <v>59.9</v>
      </c>
      <c r="M86" s="118">
        <f>L86/I86</f>
        <v>0.680681818181818</v>
      </c>
      <c r="N86" s="119">
        <f>I86*0.57*0.93</f>
        <v>46.6488</v>
      </c>
      <c r="O86" s="120">
        <f>(L86-N86-P86)*0.19</f>
        <v>2.176298</v>
      </c>
      <c r="P86" s="48">
        <f>L86*0.03</f>
        <v>1.797</v>
      </c>
      <c r="Q86" s="48"/>
      <c r="R86" s="125">
        <f>L86-N86-O86-P86-Q86</f>
        <v>9.277902</v>
      </c>
      <c r="S86" s="118">
        <f>(L86-N86)/L86</f>
        <v>0.22122203672788</v>
      </c>
      <c r="T86" s="35">
        <v>30</v>
      </c>
      <c r="U86" s="35">
        <f>L86*T86</f>
        <v>1797</v>
      </c>
      <c r="V86" s="126">
        <f>R86*T86</f>
        <v>278.33706</v>
      </c>
      <c r="W86" s="131" t="s">
        <v>363</v>
      </c>
    </row>
    <row r="87" s="1" customFormat="1" ht="60" customHeight="1" spans="1:24">
      <c r="A87" s="48">
        <v>13</v>
      </c>
      <c r="B87" s="48" t="s">
        <v>349</v>
      </c>
      <c r="C87" s="50" t="s">
        <v>364</v>
      </c>
      <c r="D87" s="78"/>
      <c r="E87" s="52" t="s">
        <v>365</v>
      </c>
      <c r="F87" s="52" t="s">
        <v>366</v>
      </c>
      <c r="G87" s="68" t="s">
        <v>367</v>
      </c>
      <c r="H87" s="48">
        <v>45</v>
      </c>
      <c r="I87" s="48">
        <v>46</v>
      </c>
      <c r="J87" s="48">
        <v>38</v>
      </c>
      <c r="K87" s="48"/>
      <c r="L87" s="48">
        <v>38</v>
      </c>
      <c r="M87" s="118">
        <f>L87/I87</f>
        <v>0.826086956521739</v>
      </c>
      <c r="N87" s="119">
        <v>26.22</v>
      </c>
      <c r="O87" s="120">
        <f>(L87-N87-P87)*0.19</f>
        <v>2.0216</v>
      </c>
      <c r="P87" s="48">
        <f>L87*0.03</f>
        <v>1.14</v>
      </c>
      <c r="Q87" s="48"/>
      <c r="R87" s="125">
        <f>L87-N87-O87-P87-Q87</f>
        <v>8.6184</v>
      </c>
      <c r="S87" s="118">
        <f>(L87-N87)/L87</f>
        <v>0.31</v>
      </c>
      <c r="T87" s="35">
        <v>30</v>
      </c>
      <c r="U87" s="35">
        <f>L87*T87</f>
        <v>1140</v>
      </c>
      <c r="V87" s="126">
        <f>R87*T87</f>
        <v>258.552</v>
      </c>
      <c r="W87" s="131" t="s">
        <v>368</v>
      </c>
      <c r="X87" s="110" t="s">
        <v>369</v>
      </c>
    </row>
    <row r="88" s="1" customFormat="1" ht="60" customHeight="1" spans="1:23">
      <c r="A88" s="48">
        <v>14</v>
      </c>
      <c r="B88" s="48" t="s">
        <v>370</v>
      </c>
      <c r="C88" s="50" t="s">
        <v>371</v>
      </c>
      <c r="D88" s="78"/>
      <c r="E88" s="52" t="s">
        <v>372</v>
      </c>
      <c r="F88" s="52" t="s">
        <v>373</v>
      </c>
      <c r="G88" s="68" t="s">
        <v>374</v>
      </c>
      <c r="H88" s="48">
        <v>256</v>
      </c>
      <c r="I88" s="48">
        <v>219</v>
      </c>
      <c r="J88" s="48">
        <v>219</v>
      </c>
      <c r="K88" s="48">
        <v>198</v>
      </c>
      <c r="L88" s="48">
        <v>201</v>
      </c>
      <c r="M88" s="118">
        <f>L88/I88</f>
        <v>0.917808219178082</v>
      </c>
      <c r="N88" s="119">
        <f>I88*0.57</f>
        <v>124.83</v>
      </c>
      <c r="O88" s="120">
        <f>(L88-N88-P88)*0.19</f>
        <v>13.3266</v>
      </c>
      <c r="P88" s="48">
        <f>L88*0.03</f>
        <v>6.03</v>
      </c>
      <c r="Q88" s="48"/>
      <c r="R88" s="125">
        <f>L88-N88-O88-P88-Q88</f>
        <v>56.8134</v>
      </c>
      <c r="S88" s="118">
        <f>(L88-N88)/L88</f>
        <v>0.378955223880597</v>
      </c>
      <c r="T88" s="35">
        <v>20</v>
      </c>
      <c r="U88" s="35">
        <f>L88*T88</f>
        <v>4020</v>
      </c>
      <c r="V88" s="126">
        <f>R88*T88</f>
        <v>1136.268</v>
      </c>
      <c r="W88" s="131" t="s">
        <v>375</v>
      </c>
    </row>
    <row r="89" s="1" customFormat="1" ht="60" customHeight="1" spans="1:23">
      <c r="A89" s="48">
        <v>15</v>
      </c>
      <c r="B89" s="48" t="s">
        <v>370</v>
      </c>
      <c r="C89" s="50" t="s">
        <v>376</v>
      </c>
      <c r="D89" s="78"/>
      <c r="E89" s="52" t="s">
        <v>377</v>
      </c>
      <c r="F89" s="52" t="s">
        <v>378</v>
      </c>
      <c r="G89" s="69" t="s">
        <v>379</v>
      </c>
      <c r="H89" s="48">
        <v>122</v>
      </c>
      <c r="I89" s="48">
        <v>122</v>
      </c>
      <c r="J89" s="48">
        <v>122</v>
      </c>
      <c r="K89" s="48">
        <v>82.9</v>
      </c>
      <c r="L89" s="48">
        <v>84.9</v>
      </c>
      <c r="M89" s="118">
        <f>L89/I89</f>
        <v>0.695901639344262</v>
      </c>
      <c r="N89" s="119">
        <v>69.54</v>
      </c>
      <c r="O89" s="120">
        <f>(L89-N89-P89)*0.19</f>
        <v>2.43447</v>
      </c>
      <c r="P89" s="48">
        <f>L89*0.03</f>
        <v>2.547</v>
      </c>
      <c r="Q89" s="48"/>
      <c r="R89" s="125">
        <f>L89-N89-O89-P89-Q89</f>
        <v>10.37853</v>
      </c>
      <c r="S89" s="118">
        <f>(L89-N89)/L89</f>
        <v>0.180918727915194</v>
      </c>
      <c r="T89" s="35">
        <v>50</v>
      </c>
      <c r="U89" s="35">
        <f>L89*T89</f>
        <v>4245</v>
      </c>
      <c r="V89" s="126">
        <f>R89*T89</f>
        <v>518.9265</v>
      </c>
      <c r="W89" s="131" t="s">
        <v>380</v>
      </c>
    </row>
    <row r="90" s="1" customFormat="1" ht="60" customHeight="1" spans="1:23">
      <c r="A90" s="48">
        <v>16</v>
      </c>
      <c r="B90" s="48" t="s">
        <v>370</v>
      </c>
      <c r="C90" s="50" t="s">
        <v>381</v>
      </c>
      <c r="D90" s="78"/>
      <c r="E90" s="52" t="s">
        <v>382</v>
      </c>
      <c r="F90" s="52" t="s">
        <v>383</v>
      </c>
      <c r="G90" s="68" t="s">
        <v>384</v>
      </c>
      <c r="H90" s="48">
        <v>214</v>
      </c>
      <c r="I90" s="48">
        <v>191</v>
      </c>
      <c r="J90" s="48">
        <v>191</v>
      </c>
      <c r="K90" s="48">
        <v>121</v>
      </c>
      <c r="L90" s="48">
        <v>125</v>
      </c>
      <c r="M90" s="118">
        <f>L90/I90</f>
        <v>0.654450261780105</v>
      </c>
      <c r="N90" s="119">
        <f>J90*0.57*0.92</f>
        <v>100.1604</v>
      </c>
      <c r="O90" s="120">
        <f>(L90-N90-P90)*0.19</f>
        <v>4.007024</v>
      </c>
      <c r="P90" s="48">
        <f>L90*0.03</f>
        <v>3.75</v>
      </c>
      <c r="Q90" s="48"/>
      <c r="R90" s="125">
        <f>L90-N90-O90-P90-Q90</f>
        <v>17.082576</v>
      </c>
      <c r="S90" s="118">
        <f>(L90-N90)/L90</f>
        <v>0.1987168</v>
      </c>
      <c r="T90" s="35">
        <v>30</v>
      </c>
      <c r="U90" s="35">
        <f>L90*T90</f>
        <v>3750</v>
      </c>
      <c r="V90" s="126">
        <f>R90*T90</f>
        <v>512.47728</v>
      </c>
      <c r="W90" s="131" t="s">
        <v>385</v>
      </c>
    </row>
    <row r="91" s="1" customFormat="1" ht="60" customHeight="1" spans="1:23">
      <c r="A91" s="48">
        <v>17</v>
      </c>
      <c r="B91" s="48" t="s">
        <v>370</v>
      </c>
      <c r="C91" s="50" t="s">
        <v>386</v>
      </c>
      <c r="D91" s="78"/>
      <c r="E91" s="52" t="s">
        <v>387</v>
      </c>
      <c r="F91" s="52" t="s">
        <v>388</v>
      </c>
      <c r="G91" s="69" t="s">
        <v>389</v>
      </c>
      <c r="H91" s="48"/>
      <c r="I91" s="48">
        <v>1288</v>
      </c>
      <c r="J91" s="48">
        <v>1288</v>
      </c>
      <c r="K91" s="48"/>
      <c r="L91" s="48">
        <v>888</v>
      </c>
      <c r="M91" s="118">
        <f>L91/I91</f>
        <v>0.68944099378882</v>
      </c>
      <c r="N91" s="119">
        <v>709.16</v>
      </c>
      <c r="O91" s="120">
        <f>(L91-N91-P91)*0.19</f>
        <v>28.918</v>
      </c>
      <c r="P91" s="48">
        <f>L91*0.03</f>
        <v>26.64</v>
      </c>
      <c r="Q91" s="48"/>
      <c r="R91" s="125">
        <f>L91-N91-O91-P91-Q91</f>
        <v>123.282</v>
      </c>
      <c r="S91" s="118">
        <f>(L91-N91)/L91</f>
        <v>0.201396396396396</v>
      </c>
      <c r="T91" s="35">
        <v>5</v>
      </c>
      <c r="U91" s="35">
        <f>L91*T91</f>
        <v>4440</v>
      </c>
      <c r="V91" s="126">
        <f>R91*T91</f>
        <v>616.41</v>
      </c>
      <c r="W91" s="110"/>
    </row>
    <row r="92" s="1" customFormat="1" ht="60" customHeight="1" spans="1:23">
      <c r="A92" s="48">
        <v>17</v>
      </c>
      <c r="B92" s="48" t="s">
        <v>370</v>
      </c>
      <c r="C92" s="50" t="s">
        <v>390</v>
      </c>
      <c r="D92" s="78"/>
      <c r="E92" s="52" t="s">
        <v>391</v>
      </c>
      <c r="F92" s="52" t="s">
        <v>392</v>
      </c>
      <c r="G92" s="68" t="s">
        <v>393</v>
      </c>
      <c r="H92" s="48">
        <v>368</v>
      </c>
      <c r="I92" s="48">
        <v>368</v>
      </c>
      <c r="J92" s="48">
        <v>368</v>
      </c>
      <c r="K92" s="48">
        <v>258</v>
      </c>
      <c r="L92" s="48">
        <v>268</v>
      </c>
      <c r="M92" s="118">
        <f>L92/I92</f>
        <v>0.728260869565217</v>
      </c>
      <c r="N92" s="119">
        <v>209.76</v>
      </c>
      <c r="O92" s="120">
        <f>(L92-N92-P92)*0.19</f>
        <v>9.538</v>
      </c>
      <c r="P92" s="48">
        <f>L92*0.03</f>
        <v>8.04</v>
      </c>
      <c r="Q92" s="48"/>
      <c r="R92" s="125">
        <f>L92-N92-O92-P92-Q92</f>
        <v>40.662</v>
      </c>
      <c r="S92" s="118">
        <f>(L92-N92)/L92</f>
        <v>0.217313432835821</v>
      </c>
      <c r="T92" s="35">
        <v>10</v>
      </c>
      <c r="U92" s="35">
        <f>L92*T92</f>
        <v>2680</v>
      </c>
      <c r="V92" s="126">
        <f>R92*T92</f>
        <v>406.62</v>
      </c>
      <c r="W92" s="131" t="s">
        <v>394</v>
      </c>
    </row>
    <row r="93" s="1" customFormat="1" ht="60" customHeight="1" spans="1:23">
      <c r="A93" s="48">
        <v>19</v>
      </c>
      <c r="B93" s="48" t="s">
        <v>370</v>
      </c>
      <c r="C93" s="50" t="s">
        <v>395</v>
      </c>
      <c r="D93" s="78"/>
      <c r="E93" s="52" t="s">
        <v>396</v>
      </c>
      <c r="F93" s="52" t="s">
        <v>397</v>
      </c>
      <c r="G93" s="69" t="s">
        <v>398</v>
      </c>
      <c r="H93" s="48">
        <v>218</v>
      </c>
      <c r="I93" s="48">
        <v>218</v>
      </c>
      <c r="J93" s="48">
        <v>218</v>
      </c>
      <c r="K93" s="48"/>
      <c r="L93" s="48">
        <v>168</v>
      </c>
      <c r="M93" s="118">
        <f>L93/I93</f>
        <v>0.770642201834862</v>
      </c>
      <c r="N93" s="119">
        <v>124.26</v>
      </c>
      <c r="O93" s="120">
        <f>(L93-N93-P93)*0.19</f>
        <v>7.353</v>
      </c>
      <c r="P93" s="48">
        <f>L93*0.03</f>
        <v>5.04</v>
      </c>
      <c r="Q93" s="48"/>
      <c r="R93" s="125">
        <f>L93-N93-O93-P93-Q93</f>
        <v>31.347</v>
      </c>
      <c r="S93" s="118">
        <f>(L93-N93)/L93</f>
        <v>0.260357142857143</v>
      </c>
      <c r="T93" s="35">
        <v>5</v>
      </c>
      <c r="U93" s="35">
        <f>L93*T93</f>
        <v>840</v>
      </c>
      <c r="V93" s="126">
        <f>R93*T93</f>
        <v>156.735</v>
      </c>
      <c r="W93" s="110"/>
    </row>
    <row r="94" s="1" customFormat="1" ht="60" customHeight="1" spans="1:23">
      <c r="A94" s="48">
        <v>18</v>
      </c>
      <c r="B94" s="48" t="s">
        <v>399</v>
      </c>
      <c r="C94" s="50" t="s">
        <v>400</v>
      </c>
      <c r="D94" s="78"/>
      <c r="E94" s="132">
        <v>15120</v>
      </c>
      <c r="F94" s="52" t="s">
        <v>401</v>
      </c>
      <c r="G94" s="68" t="s">
        <v>402</v>
      </c>
      <c r="H94" s="48">
        <v>158</v>
      </c>
      <c r="I94" s="48">
        <v>158</v>
      </c>
      <c r="J94" s="48">
        <v>158</v>
      </c>
      <c r="K94" s="48">
        <v>107</v>
      </c>
      <c r="L94" s="48">
        <v>109</v>
      </c>
      <c r="M94" s="118">
        <f>L94/I94</f>
        <v>0.689873417721519</v>
      </c>
      <c r="N94" s="119">
        <f>I94*0.57</f>
        <v>90.06</v>
      </c>
      <c r="O94" s="120">
        <f>(L94-N94-P94)*0.19</f>
        <v>2.9773</v>
      </c>
      <c r="P94" s="48">
        <f>L94*0.03</f>
        <v>3.27</v>
      </c>
      <c r="Q94" s="48"/>
      <c r="R94" s="125">
        <f>L94-N94-O94-P94-Q94</f>
        <v>12.6927</v>
      </c>
      <c r="S94" s="118">
        <f>(L94-N94)/L94</f>
        <v>0.173761467889908</v>
      </c>
      <c r="T94" s="35">
        <v>10</v>
      </c>
      <c r="U94" s="35">
        <f>L94*T94</f>
        <v>1090</v>
      </c>
      <c r="V94" s="126">
        <f>R94*T94</f>
        <v>126.927</v>
      </c>
      <c r="W94" s="131" t="s">
        <v>403</v>
      </c>
    </row>
    <row r="95" s="1" customFormat="1" ht="60" customHeight="1" spans="1:23">
      <c r="A95" s="48">
        <v>19</v>
      </c>
      <c r="B95" s="48" t="s">
        <v>399</v>
      </c>
      <c r="C95" s="50" t="s">
        <v>404</v>
      </c>
      <c r="D95" s="78"/>
      <c r="E95" s="52">
        <v>15144</v>
      </c>
      <c r="F95" s="52" t="s">
        <v>405</v>
      </c>
      <c r="G95" s="68" t="s">
        <v>406</v>
      </c>
      <c r="H95" s="48">
        <v>78</v>
      </c>
      <c r="I95" s="48">
        <v>78</v>
      </c>
      <c r="J95" s="48">
        <v>62</v>
      </c>
      <c r="K95" s="48">
        <v>56</v>
      </c>
      <c r="L95" s="48">
        <v>57</v>
      </c>
      <c r="M95" s="118">
        <f t="shared" ref="M95" si="57">L95/I95</f>
        <v>0.730769230769231</v>
      </c>
      <c r="N95" s="119">
        <v>44.46</v>
      </c>
      <c r="O95" s="120">
        <f t="shared" ref="O95" si="58">(L95-N95-P95)*0.19</f>
        <v>2.0577</v>
      </c>
      <c r="P95" s="48">
        <f t="shared" ref="P95" si="59">L95*0.03</f>
        <v>1.71</v>
      </c>
      <c r="Q95" s="48"/>
      <c r="R95" s="125">
        <f t="shared" ref="R95" si="60">L95-N95-O95-P95-Q95</f>
        <v>8.7723</v>
      </c>
      <c r="S95" s="118">
        <f t="shared" ref="S95" si="61">(L95-N95)/L95</f>
        <v>0.22</v>
      </c>
      <c r="T95" s="35">
        <v>10</v>
      </c>
      <c r="U95" s="35">
        <f>L95*T95</f>
        <v>570</v>
      </c>
      <c r="V95" s="126">
        <f>R95*T95</f>
        <v>87.723</v>
      </c>
      <c r="W95" s="131" t="s">
        <v>407</v>
      </c>
    </row>
    <row r="96" s="1" customFormat="1" ht="60" customHeight="1" spans="1:23">
      <c r="A96" s="48">
        <v>20</v>
      </c>
      <c r="B96" s="48" t="s">
        <v>399</v>
      </c>
      <c r="C96" s="50" t="s">
        <v>408</v>
      </c>
      <c r="D96" s="78"/>
      <c r="E96" s="52">
        <v>10232</v>
      </c>
      <c r="F96" s="52" t="s">
        <v>409</v>
      </c>
      <c r="G96" s="68" t="s">
        <v>410</v>
      </c>
      <c r="H96" s="48">
        <v>78</v>
      </c>
      <c r="I96" s="48">
        <v>78</v>
      </c>
      <c r="J96" s="48">
        <v>78</v>
      </c>
      <c r="K96" s="48">
        <v>60</v>
      </c>
      <c r="L96" s="48">
        <v>61</v>
      </c>
      <c r="M96" s="118">
        <f t="shared" ref="M96:M101" si="62">L96/I96</f>
        <v>0.782051282051282</v>
      </c>
      <c r="N96" s="119">
        <v>44.46</v>
      </c>
      <c r="O96" s="120">
        <f t="shared" ref="O96:O101" si="63">(L96-N96-P96)*0.19</f>
        <v>2.7949</v>
      </c>
      <c r="P96" s="48">
        <f t="shared" ref="P96:P101" si="64">L96*0.03</f>
        <v>1.83</v>
      </c>
      <c r="Q96" s="48"/>
      <c r="R96" s="125">
        <f t="shared" ref="R96:R101" si="65">L96-N96-O96-P96-Q96</f>
        <v>11.9151</v>
      </c>
      <c r="S96" s="118">
        <f t="shared" ref="S96:S101" si="66">(L96-N96)/L96</f>
        <v>0.271147540983607</v>
      </c>
      <c r="T96" s="35">
        <v>10</v>
      </c>
      <c r="U96" s="35">
        <f>L96*T96</f>
        <v>610</v>
      </c>
      <c r="V96" s="126">
        <f>R96*T96</f>
        <v>119.151</v>
      </c>
      <c r="W96" s="131" t="s">
        <v>411</v>
      </c>
    </row>
    <row r="97" s="1" customFormat="1" ht="60" customHeight="1" spans="1:23">
      <c r="A97" s="48">
        <v>21</v>
      </c>
      <c r="B97" s="48" t="s">
        <v>399</v>
      </c>
      <c r="C97" s="50" t="s">
        <v>412</v>
      </c>
      <c r="D97" s="78"/>
      <c r="E97" s="52" t="s">
        <v>413</v>
      </c>
      <c r="F97" s="52" t="s">
        <v>414</v>
      </c>
      <c r="G97" s="68" t="s">
        <v>415</v>
      </c>
      <c r="H97" s="48">
        <v>14</v>
      </c>
      <c r="I97" s="48">
        <v>45</v>
      </c>
      <c r="J97" s="48">
        <v>11.9</v>
      </c>
      <c r="K97" s="48"/>
      <c r="L97" s="48">
        <v>32</v>
      </c>
      <c r="M97" s="118">
        <f>L97/I97</f>
        <v>0.711111111111111</v>
      </c>
      <c r="N97" s="119">
        <f>8.55*3</f>
        <v>25.65</v>
      </c>
      <c r="O97" s="120">
        <f>(L97-N97-P97)*0.19</f>
        <v>1.0241</v>
      </c>
      <c r="P97" s="48">
        <f>L97*0.03</f>
        <v>0.96</v>
      </c>
      <c r="Q97" s="48"/>
      <c r="R97" s="125">
        <f>L97-N97-O97-P97-Q97</f>
        <v>4.3659</v>
      </c>
      <c r="S97" s="118">
        <f>(L97-N97)/L97</f>
        <v>0.1984375</v>
      </c>
      <c r="T97" s="35">
        <v>50</v>
      </c>
      <c r="U97" s="35">
        <f>L97*T97</f>
        <v>1600</v>
      </c>
      <c r="V97" s="126">
        <f>R97*T97</f>
        <v>218.295</v>
      </c>
      <c r="W97" s="131" t="s">
        <v>416</v>
      </c>
    </row>
    <row r="98" s="1" customFormat="1" ht="60" customHeight="1" spans="1:23">
      <c r="A98" s="48">
        <v>22</v>
      </c>
      <c r="B98" s="48" t="s">
        <v>417</v>
      </c>
      <c r="C98" s="50" t="s">
        <v>418</v>
      </c>
      <c r="D98" s="78"/>
      <c r="E98" s="52" t="s">
        <v>419</v>
      </c>
      <c r="F98" s="52" t="s">
        <v>420</v>
      </c>
      <c r="G98" s="68" t="s">
        <v>421</v>
      </c>
      <c r="H98" s="48"/>
      <c r="I98" s="48">
        <v>228</v>
      </c>
      <c r="J98" s="48">
        <v>171</v>
      </c>
      <c r="K98" s="48">
        <v>155</v>
      </c>
      <c r="L98" s="48">
        <v>157</v>
      </c>
      <c r="M98" s="118">
        <f>L98/I98</f>
        <v>0.68859649122807</v>
      </c>
      <c r="N98" s="119">
        <v>129.96</v>
      </c>
      <c r="O98" s="120">
        <f>(L98-N98-P98)*0.19</f>
        <v>4.2427</v>
      </c>
      <c r="P98" s="48">
        <f>L98*0.03</f>
        <v>4.71</v>
      </c>
      <c r="Q98" s="48"/>
      <c r="R98" s="125">
        <f>L98-N98-O98-P98-Q98</f>
        <v>18.0873</v>
      </c>
      <c r="S98" s="118">
        <f>(L98-N98)/L98</f>
        <v>0.172229299363057</v>
      </c>
      <c r="T98" s="35">
        <v>20</v>
      </c>
      <c r="U98" s="35">
        <f>L98*T98</f>
        <v>3140</v>
      </c>
      <c r="V98" s="126">
        <f>R98*T98</f>
        <v>361.746</v>
      </c>
      <c r="W98" s="131" t="s">
        <v>422</v>
      </c>
    </row>
    <row r="99" s="1" customFormat="1" ht="60" customHeight="1" spans="1:23">
      <c r="A99" s="48">
        <v>23</v>
      </c>
      <c r="B99" s="48" t="s">
        <v>423</v>
      </c>
      <c r="C99" s="50" t="s">
        <v>424</v>
      </c>
      <c r="D99" s="78"/>
      <c r="E99" s="52" t="s">
        <v>425</v>
      </c>
      <c r="F99" s="52" t="s">
        <v>426</v>
      </c>
      <c r="G99" s="68" t="s">
        <v>427</v>
      </c>
      <c r="H99" s="48">
        <v>120</v>
      </c>
      <c r="I99" s="48">
        <f>49*2</f>
        <v>98</v>
      </c>
      <c r="J99" s="48">
        <v>120</v>
      </c>
      <c r="K99" s="48">
        <v>75</v>
      </c>
      <c r="L99" s="48">
        <v>77</v>
      </c>
      <c r="M99" s="118">
        <f>L99/I99</f>
        <v>0.785714285714286</v>
      </c>
      <c r="N99" s="119">
        <f>I99*0.62</f>
        <v>60.76</v>
      </c>
      <c r="O99" s="120">
        <f>(L99-N99-P99)*0.19</f>
        <v>2.6467</v>
      </c>
      <c r="P99" s="48">
        <f>L99*0.03</f>
        <v>2.31</v>
      </c>
      <c r="Q99" s="48"/>
      <c r="R99" s="125">
        <f>L99-N99-O99-P99-Q99</f>
        <v>11.2833</v>
      </c>
      <c r="S99" s="118">
        <f>(L99-N99)/L99</f>
        <v>0.210909090909091</v>
      </c>
      <c r="T99" s="35">
        <v>50</v>
      </c>
      <c r="U99" s="35">
        <f>L99*T99</f>
        <v>3850</v>
      </c>
      <c r="V99" s="126">
        <f>R99*T99</f>
        <v>564.165</v>
      </c>
      <c r="W99" s="131" t="s">
        <v>428</v>
      </c>
    </row>
    <row r="100" ht="108" spans="1:23">
      <c r="A100" s="25">
        <v>24</v>
      </c>
      <c r="B100" s="48" t="s">
        <v>423</v>
      </c>
      <c r="C100" s="50" t="s">
        <v>429</v>
      </c>
      <c r="D100" s="78"/>
      <c r="E100" s="52" t="s">
        <v>430</v>
      </c>
      <c r="F100" s="52" t="s">
        <v>431</v>
      </c>
      <c r="G100" s="68" t="s">
        <v>432</v>
      </c>
      <c r="H100" s="48">
        <v>120</v>
      </c>
      <c r="I100" s="48">
        <v>98</v>
      </c>
      <c r="J100" s="48">
        <v>120</v>
      </c>
      <c r="K100" s="48">
        <v>79</v>
      </c>
      <c r="L100" s="48">
        <v>83</v>
      </c>
      <c r="M100" s="118">
        <f>L100/I100</f>
        <v>0.846938775510204</v>
      </c>
      <c r="N100" s="119">
        <f>I100*0.57</f>
        <v>55.86</v>
      </c>
      <c r="O100" s="120">
        <f>(L100-N100-P100)*0.19</f>
        <v>4.6835</v>
      </c>
      <c r="P100" s="48">
        <f>L100*0.03</f>
        <v>2.49</v>
      </c>
      <c r="Q100" s="48"/>
      <c r="R100" s="125">
        <f>L100-N100-O100-P100-Q100</f>
        <v>19.9665</v>
      </c>
      <c r="S100" s="118">
        <f>(L100-N100)/L100</f>
        <v>0.326987951807229</v>
      </c>
      <c r="T100" s="35">
        <v>50</v>
      </c>
      <c r="U100" s="35">
        <f>L100*T100</f>
        <v>4150</v>
      </c>
      <c r="V100" s="126">
        <f>R100*T100</f>
        <v>998.325</v>
      </c>
      <c r="W100" s="134" t="s">
        <v>433</v>
      </c>
    </row>
    <row r="101" ht="60" customHeight="1" spans="1:23">
      <c r="A101" s="48">
        <v>25</v>
      </c>
      <c r="B101" s="9" t="s">
        <v>399</v>
      </c>
      <c r="C101" s="10" t="s">
        <v>434</v>
      </c>
      <c r="D101" s="11"/>
      <c r="E101" s="12" t="s">
        <v>435</v>
      </c>
      <c r="F101" s="12" t="s">
        <v>436</v>
      </c>
      <c r="G101" s="77" t="s">
        <v>437</v>
      </c>
      <c r="H101" s="9">
        <v>206</v>
      </c>
      <c r="I101" s="9">
        <v>180</v>
      </c>
      <c r="J101" s="9">
        <v>206</v>
      </c>
      <c r="K101" s="9">
        <v>130</v>
      </c>
      <c r="L101" s="9">
        <v>132</v>
      </c>
      <c r="M101" s="23">
        <f>L101/I101</f>
        <v>0.733333333333333</v>
      </c>
      <c r="N101" s="9">
        <v>102.6</v>
      </c>
      <c r="O101" s="24">
        <f>(L101-N101-P101)*0.19</f>
        <v>4.8336</v>
      </c>
      <c r="P101" s="9">
        <f>L101*0.03</f>
        <v>3.96</v>
      </c>
      <c r="Q101" s="9"/>
      <c r="R101" s="27">
        <f>L101-N101-O101-P101-Q101</f>
        <v>20.6064</v>
      </c>
      <c r="S101" s="118">
        <f>(L101-N101)/L101</f>
        <v>0.222727272727273</v>
      </c>
      <c r="T101" s="35">
        <v>50</v>
      </c>
      <c r="U101" s="35">
        <f>L101*T101</f>
        <v>6600</v>
      </c>
      <c r="V101" s="126">
        <f>R101*T101</f>
        <v>1030.32</v>
      </c>
      <c r="W101" s="134" t="s">
        <v>438</v>
      </c>
    </row>
    <row r="102" ht="45" customHeight="1" spans="1:22">
      <c r="A102" s="28" t="s">
        <v>439</v>
      </c>
      <c r="C102" s="133"/>
      <c r="U102" s="28">
        <v>78141</v>
      </c>
      <c r="V102" s="126">
        <v>14261</v>
      </c>
    </row>
    <row r="103" ht="20.1" customHeight="1" spans="3:22">
      <c r="C103" s="133"/>
      <c r="T103" s="28" t="s">
        <v>440</v>
      </c>
      <c r="U103" s="28">
        <v>150</v>
      </c>
      <c r="V103" s="126"/>
    </row>
    <row r="104" ht="20.1" customHeight="1" spans="3:22">
      <c r="C104" s="133"/>
      <c r="T104" s="28" t="s">
        <v>441</v>
      </c>
      <c r="U104" s="135">
        <f>U102/U103</f>
        <v>520.94</v>
      </c>
      <c r="V104" s="126"/>
    </row>
    <row r="105" ht="20.1" customHeight="1" spans="3:22">
      <c r="C105" s="133"/>
      <c r="T105" s="28" t="s">
        <v>442</v>
      </c>
      <c r="U105" s="135">
        <f>U104*8</f>
        <v>4167.52</v>
      </c>
      <c r="V105" s="126"/>
    </row>
    <row r="106" ht="20.1" customHeight="1" spans="3:22">
      <c r="C106" s="133"/>
      <c r="T106" s="28" t="s">
        <v>443</v>
      </c>
      <c r="U106" s="28">
        <v>500</v>
      </c>
      <c r="V106" s="126"/>
    </row>
    <row r="107" ht="20.1" customHeight="1" spans="3:22">
      <c r="C107" s="133"/>
      <c r="T107" s="28" t="s">
        <v>444</v>
      </c>
      <c r="U107" s="28">
        <v>2380</v>
      </c>
      <c r="V107" s="126"/>
    </row>
    <row r="108" ht="20.1" customHeight="1" spans="3:22">
      <c r="C108" s="133"/>
      <c r="T108" s="28" t="s">
        <v>445</v>
      </c>
      <c r="U108" s="135">
        <f>V102-U105-U106-U107</f>
        <v>7213.48</v>
      </c>
      <c r="V108" s="126"/>
    </row>
    <row r="109" spans="3:22">
      <c r="C109" s="133"/>
      <c r="V109" s="126"/>
    </row>
    <row r="110" spans="3:22">
      <c r="C110" s="133"/>
      <c r="V110" s="126"/>
    </row>
    <row r="111" spans="3:22">
      <c r="C111" s="133"/>
      <c r="V111" s="126"/>
    </row>
    <row r="112" spans="3:22">
      <c r="C112" s="133"/>
      <c r="V112" s="126"/>
    </row>
    <row r="113" spans="3:22">
      <c r="C113" s="133"/>
      <c r="V113" s="126"/>
    </row>
    <row r="114" spans="3:22">
      <c r="C114" s="133"/>
      <c r="V114" s="126"/>
    </row>
    <row r="115" spans="3:22">
      <c r="C115" s="133"/>
      <c r="V115" s="126"/>
    </row>
    <row r="116" spans="3:22">
      <c r="C116" s="133"/>
      <c r="V116" s="126"/>
    </row>
    <row r="117" spans="3:22">
      <c r="C117" s="133"/>
      <c r="V117" s="126"/>
    </row>
    <row r="118" spans="3:22">
      <c r="C118" s="133"/>
      <c r="V118" s="126"/>
    </row>
    <row r="119" spans="3:22">
      <c r="C119" s="133"/>
      <c r="V119" s="126"/>
    </row>
    <row r="120" spans="3:22">
      <c r="C120" s="133"/>
      <c r="V120" s="126"/>
    </row>
    <row r="121" spans="3:22">
      <c r="C121" s="133"/>
      <c r="V121" s="126"/>
    </row>
    <row r="122" spans="3:22">
      <c r="C122" s="133"/>
      <c r="V122" s="126"/>
    </row>
    <row r="123" spans="3:22">
      <c r="C123" s="133"/>
      <c r="V123" s="126"/>
    </row>
    <row r="124" spans="3:22">
      <c r="C124" s="133"/>
      <c r="V124" s="126"/>
    </row>
    <row r="125" spans="3:22">
      <c r="C125" s="133"/>
      <c r="V125" s="126"/>
    </row>
    <row r="126" spans="3:3">
      <c r="C126" s="133"/>
    </row>
    <row r="127" spans="3:3">
      <c r="C127" s="133"/>
    </row>
    <row r="128" spans="3:3">
      <c r="C128" s="133"/>
    </row>
    <row r="129" spans="3:3">
      <c r="C129" s="133"/>
    </row>
    <row r="130" spans="3:3">
      <c r="C130" s="133"/>
    </row>
    <row r="131" spans="3:3">
      <c r="C131" s="133"/>
    </row>
    <row r="132" spans="3:3">
      <c r="C132" s="133"/>
    </row>
    <row r="133" spans="3:3">
      <c r="C133" s="133"/>
    </row>
    <row r="134" spans="3:3">
      <c r="C134" s="133"/>
    </row>
    <row r="135" spans="3:3">
      <c r="C135" s="133"/>
    </row>
    <row r="136" spans="3:3">
      <c r="C136" s="133"/>
    </row>
    <row r="137" spans="3:3">
      <c r="C137" s="133"/>
    </row>
    <row r="138" spans="3:3">
      <c r="C138" s="133"/>
    </row>
    <row r="139" spans="3:3">
      <c r="C139" s="133"/>
    </row>
    <row r="140" spans="3:3">
      <c r="C140" s="133"/>
    </row>
    <row r="141" spans="3:3">
      <c r="C141" s="133"/>
    </row>
    <row r="142" spans="3:3">
      <c r="C142" s="133"/>
    </row>
    <row r="143" spans="3:3">
      <c r="C143" s="133"/>
    </row>
    <row r="144" spans="3:3">
      <c r="C144" s="133"/>
    </row>
    <row r="145" spans="3:3">
      <c r="C145" s="133"/>
    </row>
    <row r="146" spans="3:3">
      <c r="C146" s="133"/>
    </row>
    <row r="147" spans="3:3">
      <c r="C147" s="133"/>
    </row>
    <row r="148" spans="3:3">
      <c r="C148" s="133"/>
    </row>
    <row r="149" spans="3:3">
      <c r="C149" s="133"/>
    </row>
    <row r="150" spans="3:3">
      <c r="C150" s="133"/>
    </row>
    <row r="151" spans="3:3">
      <c r="C151" s="133"/>
    </row>
    <row r="152" spans="3:3">
      <c r="C152" s="133"/>
    </row>
    <row r="153" spans="3:3">
      <c r="C153" s="133"/>
    </row>
    <row r="154" spans="3:3">
      <c r="C154" s="133"/>
    </row>
    <row r="155" spans="3:3">
      <c r="C155" s="133"/>
    </row>
    <row r="156" spans="3:3">
      <c r="C156" s="133"/>
    </row>
    <row r="157" spans="3:3">
      <c r="C157" s="133"/>
    </row>
    <row r="158" spans="3:3">
      <c r="C158" s="133"/>
    </row>
    <row r="159" spans="3:3">
      <c r="C159" s="133"/>
    </row>
    <row r="160" spans="3:3">
      <c r="C160" s="133"/>
    </row>
    <row r="161" spans="3:3">
      <c r="C161" s="133"/>
    </row>
    <row r="162" spans="3:3">
      <c r="C162" s="133"/>
    </row>
    <row r="163" spans="3:3">
      <c r="C163" s="133"/>
    </row>
    <row r="164" spans="3:3">
      <c r="C164" s="133"/>
    </row>
    <row r="165" spans="3:3">
      <c r="C165" s="133"/>
    </row>
    <row r="166" spans="3:3">
      <c r="C166" s="133"/>
    </row>
    <row r="167" spans="3:3">
      <c r="C167" s="133"/>
    </row>
    <row r="168" spans="3:3">
      <c r="C168" s="133"/>
    </row>
    <row r="169" spans="3:3">
      <c r="C169" s="133"/>
    </row>
    <row r="170" spans="3:3">
      <c r="C170" s="133"/>
    </row>
    <row r="171" spans="3:3">
      <c r="C171" s="133"/>
    </row>
    <row r="172" spans="3:3">
      <c r="C172" s="133"/>
    </row>
    <row r="173" spans="3:3">
      <c r="C173" s="133"/>
    </row>
    <row r="174" spans="3:3">
      <c r="C174" s="133"/>
    </row>
    <row r="175" spans="3:3">
      <c r="C175" s="133"/>
    </row>
    <row r="176" spans="3:3">
      <c r="C176" s="133"/>
    </row>
    <row r="177" spans="3:3">
      <c r="C177" s="133"/>
    </row>
    <row r="178" spans="3:3">
      <c r="C178" s="133"/>
    </row>
    <row r="179" spans="3:3">
      <c r="C179" s="133"/>
    </row>
    <row r="180" spans="3:3">
      <c r="C180" s="133"/>
    </row>
    <row r="181" spans="3:3">
      <c r="C181" s="133"/>
    </row>
    <row r="182" spans="3:3">
      <c r="C182" s="133"/>
    </row>
    <row r="183" spans="3:3">
      <c r="C183" s="133"/>
    </row>
    <row r="184" spans="3:3">
      <c r="C184" s="133"/>
    </row>
    <row r="185" spans="3:3">
      <c r="C185" s="133"/>
    </row>
    <row r="186" spans="3:3">
      <c r="C186" s="133"/>
    </row>
    <row r="187" spans="3:3">
      <c r="C187" s="133"/>
    </row>
    <row r="188" spans="3:3">
      <c r="C188" s="133"/>
    </row>
    <row r="189" spans="3:3">
      <c r="C189" s="133"/>
    </row>
    <row r="190" spans="3:3">
      <c r="C190" s="133"/>
    </row>
    <row r="191" spans="3:3">
      <c r="C191" s="133"/>
    </row>
    <row r="192" spans="3:3">
      <c r="C192" s="133"/>
    </row>
    <row r="193" spans="3:3">
      <c r="C193" s="133"/>
    </row>
    <row r="194" spans="3:3">
      <c r="C194" s="133"/>
    </row>
    <row r="195" spans="3:3">
      <c r="C195" s="133"/>
    </row>
    <row r="196" spans="3:3">
      <c r="C196" s="133"/>
    </row>
    <row r="197" spans="3:3">
      <c r="C197" s="133"/>
    </row>
    <row r="198" spans="3:3">
      <c r="C198" s="133"/>
    </row>
    <row r="199" spans="3:3">
      <c r="C199" s="133"/>
    </row>
    <row r="200" spans="3:3">
      <c r="C200" s="133"/>
    </row>
    <row r="201" spans="3:3">
      <c r="C201" s="133"/>
    </row>
    <row r="202" spans="3:3">
      <c r="C202" s="133"/>
    </row>
    <row r="203" spans="3:3">
      <c r="C203" s="133"/>
    </row>
    <row r="204" spans="3:3">
      <c r="C204" s="133"/>
    </row>
    <row r="205" spans="3:3">
      <c r="C205" s="133"/>
    </row>
    <row r="206" spans="3:3">
      <c r="C206" s="133"/>
    </row>
    <row r="207" spans="3:3">
      <c r="C207" s="133"/>
    </row>
    <row r="208" spans="3:3">
      <c r="C208" s="133"/>
    </row>
    <row r="209" spans="3:3">
      <c r="C209" s="133"/>
    </row>
    <row r="210" spans="3:3">
      <c r="C210" s="133"/>
    </row>
    <row r="211" spans="3:3">
      <c r="C211" s="133"/>
    </row>
    <row r="212" spans="3:3">
      <c r="C212" s="133"/>
    </row>
    <row r="213" spans="3:3">
      <c r="C213" s="133"/>
    </row>
    <row r="214" spans="3:3">
      <c r="C214" s="133"/>
    </row>
    <row r="215" spans="3:3">
      <c r="C215" s="133"/>
    </row>
    <row r="216" spans="3:3">
      <c r="C216" s="133"/>
    </row>
    <row r="217" spans="3:3">
      <c r="C217" s="133"/>
    </row>
    <row r="218" spans="3:3">
      <c r="C218" s="133"/>
    </row>
    <row r="219" spans="3:3">
      <c r="C219" s="133"/>
    </row>
    <row r="220" spans="3:3">
      <c r="C220" s="133"/>
    </row>
    <row r="221" spans="3:3">
      <c r="C221" s="133"/>
    </row>
    <row r="222" spans="3:3">
      <c r="C222" s="133"/>
    </row>
    <row r="223" spans="3:3">
      <c r="C223" s="133"/>
    </row>
    <row r="224" spans="3:3">
      <c r="C224" s="133"/>
    </row>
    <row r="225" spans="3:3">
      <c r="C225" s="133"/>
    </row>
    <row r="226" spans="3:3">
      <c r="C226" s="133"/>
    </row>
    <row r="227" spans="3:3">
      <c r="C227" s="133"/>
    </row>
    <row r="228" spans="3:3">
      <c r="C228" s="133"/>
    </row>
    <row r="229" spans="3:3">
      <c r="C229" s="133"/>
    </row>
    <row r="230" spans="3:3">
      <c r="C230" s="133"/>
    </row>
    <row r="231" spans="3:3">
      <c r="C231" s="133"/>
    </row>
    <row r="232" spans="3:3">
      <c r="C232" s="133"/>
    </row>
    <row r="233" spans="3:3">
      <c r="C233" s="133"/>
    </row>
    <row r="234" spans="3:3">
      <c r="C234" s="133"/>
    </row>
    <row r="235" spans="3:3">
      <c r="C235" s="133"/>
    </row>
    <row r="236" spans="3:3">
      <c r="C236" s="133"/>
    </row>
    <row r="237" spans="3:3">
      <c r="C237" s="133"/>
    </row>
    <row r="238" spans="3:3">
      <c r="C238" s="133"/>
    </row>
    <row r="239" spans="3:3">
      <c r="C239" s="133"/>
    </row>
    <row r="240" spans="3:3">
      <c r="C240" s="133"/>
    </row>
    <row r="241" spans="3:3">
      <c r="C241" s="133"/>
    </row>
    <row r="242" spans="3:3">
      <c r="C242" s="133"/>
    </row>
    <row r="243" spans="3:3">
      <c r="C243" s="133"/>
    </row>
    <row r="244" spans="3:3">
      <c r="C244" s="133"/>
    </row>
    <row r="245" spans="3:3">
      <c r="C245" s="133"/>
    </row>
    <row r="246" spans="3:3">
      <c r="C246" s="133"/>
    </row>
    <row r="247" spans="3:3">
      <c r="C247" s="133"/>
    </row>
    <row r="248" spans="3:3">
      <c r="C248" s="133"/>
    </row>
    <row r="249" spans="3:3">
      <c r="C249" s="133"/>
    </row>
    <row r="250" spans="3:3">
      <c r="C250" s="133"/>
    </row>
    <row r="251" spans="3:3">
      <c r="C251" s="133"/>
    </row>
    <row r="252" spans="3:3">
      <c r="C252" s="133"/>
    </row>
    <row r="253" spans="3:3">
      <c r="C253" s="133"/>
    </row>
    <row r="254" spans="3:3">
      <c r="C254" s="133"/>
    </row>
    <row r="255" spans="3:3">
      <c r="C255" s="133"/>
    </row>
    <row r="256" spans="3:3">
      <c r="C256" s="133"/>
    </row>
    <row r="257" spans="3:3">
      <c r="C257" s="133"/>
    </row>
    <row r="258" spans="3:3">
      <c r="C258" s="133"/>
    </row>
    <row r="259" spans="3:3">
      <c r="C259" s="133"/>
    </row>
    <row r="260" spans="3:3">
      <c r="C260" s="133"/>
    </row>
    <row r="261" spans="3:3">
      <c r="C261" s="133"/>
    </row>
    <row r="262" spans="3:3">
      <c r="C262" s="133"/>
    </row>
    <row r="263" spans="3:3">
      <c r="C263" s="133"/>
    </row>
    <row r="264" spans="3:3">
      <c r="C264" s="133"/>
    </row>
    <row r="265" spans="3:3">
      <c r="C265" s="133"/>
    </row>
    <row r="266" spans="3:3">
      <c r="C266" s="133"/>
    </row>
    <row r="267" spans="3:3">
      <c r="C267" s="133"/>
    </row>
    <row r="268" spans="3:3">
      <c r="C268" s="133"/>
    </row>
    <row r="269" spans="3:3">
      <c r="C269" s="133"/>
    </row>
    <row r="270" spans="3:3">
      <c r="C270" s="133"/>
    </row>
    <row r="271" spans="3:3">
      <c r="C271" s="133"/>
    </row>
    <row r="272" spans="3:3">
      <c r="C272" s="133"/>
    </row>
    <row r="273" spans="3:3">
      <c r="C273" s="133"/>
    </row>
    <row r="274" spans="3:3">
      <c r="C274" s="133"/>
    </row>
    <row r="275" spans="3:3">
      <c r="C275" s="133"/>
    </row>
    <row r="276" spans="3:3">
      <c r="C276" s="133"/>
    </row>
    <row r="277" spans="3:3">
      <c r="C277" s="133"/>
    </row>
    <row r="278" spans="3:3">
      <c r="C278" s="133"/>
    </row>
    <row r="279" spans="3:3">
      <c r="C279" s="133"/>
    </row>
    <row r="280" spans="3:3">
      <c r="C280" s="133"/>
    </row>
    <row r="281" spans="3:3">
      <c r="C281" s="133"/>
    </row>
    <row r="282" spans="3:3">
      <c r="C282" s="133"/>
    </row>
    <row r="283" spans="3:3">
      <c r="C283" s="133"/>
    </row>
    <row r="284" spans="3:3">
      <c r="C284" s="133"/>
    </row>
    <row r="285" spans="3:3">
      <c r="C285" s="133"/>
    </row>
    <row r="286" spans="3:3">
      <c r="C286" s="133"/>
    </row>
    <row r="287" spans="3:3">
      <c r="C287" s="133"/>
    </row>
    <row r="288" spans="3:3">
      <c r="C288" s="133"/>
    </row>
    <row r="289" spans="3:3">
      <c r="C289" s="133"/>
    </row>
    <row r="290" spans="3:3">
      <c r="C290" s="133"/>
    </row>
    <row r="291" spans="3:3">
      <c r="C291" s="133"/>
    </row>
    <row r="292" spans="3:3">
      <c r="C292" s="133"/>
    </row>
    <row r="293" spans="3:3">
      <c r="C293" s="133"/>
    </row>
    <row r="294" spans="3:3">
      <c r="C294" s="133"/>
    </row>
    <row r="295" spans="3:3">
      <c r="C295" s="133"/>
    </row>
    <row r="296" spans="3:3">
      <c r="C296" s="133"/>
    </row>
    <row r="297" spans="3:3">
      <c r="C297" s="133"/>
    </row>
    <row r="298" spans="3:3">
      <c r="C298" s="133"/>
    </row>
    <row r="299" spans="3:3">
      <c r="C299" s="133"/>
    </row>
    <row r="300" spans="3:3">
      <c r="C300" s="133"/>
    </row>
    <row r="301" spans="3:3">
      <c r="C301" s="133"/>
    </row>
    <row r="302" spans="3:3">
      <c r="C302" s="133"/>
    </row>
    <row r="303" spans="3:3">
      <c r="C303" s="133"/>
    </row>
    <row r="304" spans="3:3">
      <c r="C304" s="133"/>
    </row>
    <row r="305" spans="3:3">
      <c r="C305" s="133"/>
    </row>
    <row r="306" spans="3:3">
      <c r="C306" s="133"/>
    </row>
    <row r="307" spans="3:3">
      <c r="C307" s="133"/>
    </row>
    <row r="308" spans="3:3">
      <c r="C308" s="133"/>
    </row>
    <row r="309" spans="3:3">
      <c r="C309" s="133"/>
    </row>
    <row r="310" spans="3:3">
      <c r="C310" s="133"/>
    </row>
    <row r="311" spans="3:3">
      <c r="C311" s="133"/>
    </row>
    <row r="312" spans="3:3">
      <c r="C312" s="133"/>
    </row>
    <row r="313" spans="3:3">
      <c r="C313" s="133"/>
    </row>
    <row r="314" spans="3:3">
      <c r="C314" s="133"/>
    </row>
    <row r="315" spans="3:3">
      <c r="C315" s="133"/>
    </row>
    <row r="316" spans="3:3">
      <c r="C316" s="133"/>
    </row>
    <row r="317" spans="3:3">
      <c r="C317" s="133"/>
    </row>
    <row r="318" spans="3:3">
      <c r="C318" s="133"/>
    </row>
  </sheetData>
  <mergeCells count="10">
    <mergeCell ref="A8:A11"/>
    <mergeCell ref="A12:A15"/>
    <mergeCell ref="F8:F11"/>
    <mergeCell ref="F12:F15"/>
    <mergeCell ref="F27:F29"/>
    <mergeCell ref="G8:G11"/>
    <mergeCell ref="G12:G15"/>
    <mergeCell ref="G27:G29"/>
    <mergeCell ref="W8:W11"/>
    <mergeCell ref="W12:W15"/>
  </mergeCells>
  <hyperlinks>
    <hyperlink ref="G43" r:id="rId4" display="http://item.yhd.com/item/50180233?tp=101105030.0.0.0.0.KtY1Kaw-10-9HDQ4"/>
    <hyperlink ref="G55" r:id="rId5" display="http://item.yhd.com/item/45668288?tp=101105030.0.0.0.0.KtYZw88-10-9HDQ4"/>
    <hyperlink ref="G19" r:id="rId6" display="http://item.yhd.com/item/45546153?tp=101105030.0.0.0.0.KtYZw88-10-9HDQ4"/>
    <hyperlink ref="G7" r:id="rId7" display="http://item.yhd.com/item/33104648?tp=101105030.0.0.0.0.KtYoj`R-10-9HDQ4"/>
    <hyperlink ref="G56" r:id="rId8" display="http://item.yhd.com/item/32624225?tp=101105030.0.0.0.0.KtYoj`R-10-9HDQ4"/>
    <hyperlink ref="G16" r:id="rId9" display="http://item.yhd.com/item/31178469?tp=101105030.0.0.0.0.KtYslnr-10-9HDQ4"/>
    <hyperlink ref="G26" r:id="rId10" display="http://item.yhd.com/item/29933171?tp=101105030.0.0.0.0.KtYslnr-10-9HDQ4"/>
    <hyperlink ref="G57" r:id="rId11" display="http://item.yhd.com/item/27988716?tp=101105030.0.0.0.0.KtYslnr-10-9HDQ4"/>
    <hyperlink ref="G59" r:id="rId12" display="http://item.yhd.com/item/27983997?tp=101105030.0.0.0.0.KtYslnr-10-9HDQ4"/>
    <hyperlink ref="G41" r:id="rId13" display="http://item.yhd.com/item/35957618?tp=101105030.0.0.0.0.KtYwJRM-10-9HDQ4"/>
    <hyperlink ref="G22" r:id="rId14" display="http://item.yhd.com/item/21557542?tp=101105030.0.0.0.0.KtZ3jgo-10-9HDQ4"/>
    <hyperlink ref="G4" r:id="rId15" display="http://item.yhd.com/item/20731454?tp=101105030.0.0.0.0.KtZ3jgo-10-9HDQ4"/>
    <hyperlink ref="G54" r:id="rId16" display="http://item.yhd.com/item/20464790?tp=101105030.0.0.0.0.KtZ3jgo-10-9HDQ4"/>
    <hyperlink ref="G38" r:id="rId17" display="http://item.yhd.com/item/20158336?tp=101105030.0.0.0.0.KtbMvTC-10-9HDQ4"/>
    <hyperlink ref="G32" r:id="rId18" display="http://item.yhd.com/item/19169969?tp=101105030.0.0.0.0.KtbO7MS-10-9HDQ4"/>
    <hyperlink ref="G17" r:id="rId19" display="http://item.yhd.com/item/16097582?tp=101105030.0.0.0.0.KtbO7MS-10-9HDQ4"/>
    <hyperlink ref="G18" r:id="rId20" display="http://item.yhd.com/item/16063911?tp=101105030.0.0.0.0.KtbO7MS-10-9HDQ4"/>
    <hyperlink ref="G34" r:id="rId21" display="http://item.yhd.com/item/13206686" tooltip="http://item.yhd.com/item/13206686"/>
    <hyperlink ref="G27" r:id="rId22" display="http://item.yhd.com/item/10709375?tp=101105030.0.0.0.0.Ktbb2NA-10-9HDQ4"/>
    <hyperlink ref="G44" r:id="rId23" display="http://item.yhd.com/item/10346455?tp=101105030.0.0.0.0.KtbhEaf-10-9HDQ4"/>
    <hyperlink ref="G24" r:id="rId24" display="http://item.yhd.com/item/10346463?tp=101105030.0.0.0.0.KtbhEaf-10-9HDQ4"/>
    <hyperlink ref="G45" r:id="rId25" display="http://item.yhd.com/item/9814084?tp=101105030.0.0.0.0.KtbhEaf-10-9HDQ4"/>
    <hyperlink ref="G21" r:id="rId26" display="http://item.yhd.com/item/8664538?tp=101105030.0.0.0.0.KtblYpo-10-9HDQ4"/>
    <hyperlink ref="G6" r:id="rId27" display="http://item.yhd.com/item/8664526?tp=101105030.0.0.0.0.KtblYpo-10-9HDQ4"/>
    <hyperlink ref="G31" r:id="rId28" display="http://item.yhd.com/item/8526616?tp=101105030.0.0.0.0.KtblYpo-10-9HDQ4"/>
    <hyperlink ref="G20" r:id="rId29" display="http://item.yhd.com/item/8526587?tp=101105030.0.0.0.0.Ktbrnr8-10-9HDQ4"/>
    <hyperlink ref="G46" r:id="rId30" display="http://item.yhd.com/item/8085858?tp=101105030.0.0.0.0.KtbvgZB-10-9HDQ4"/>
    <hyperlink ref="G47" r:id="rId31" display="http://item.yhd.com/item/8085786?tp=101105030.0.0.0.0.KtbvgZB-10-9HDQ4"/>
    <hyperlink ref="G48" r:id="rId32" display="http://item.yhd.com/item/8085787?tp=101105030.0.0.0.0.KtbvgZB-10-9HDQ4"/>
    <hyperlink ref="G49" r:id="rId33" display="http://item.yhd.com/item/8467801?tp=101105030.0.0.0.0.KtbvgZB-10-9HDQ4"/>
    <hyperlink ref="G35" r:id="rId34" display="http://item.yhd.com/item/8085855?tp=101105030.0.0.0.0.KtbvgZB-10-9HDQ4"/>
    <hyperlink ref="G39" r:id="rId35" display="http://item.yhd.com/item/8085776?tp=101105030.0.0.0.0.KtbvgZB-10-9HDQ4"/>
    <hyperlink ref="G2" r:id="rId36" display="http://item.yhd.com/item/8084136?tp=101105030.0.0.0.0.Ktbykih-10-9HDQ4"/>
    <hyperlink ref="G61" r:id="rId37" display="http://item.yhd.com/item/8467382?tp=101105030.0.0.0.0.Ktbykih-10-9HDQ4"/>
    <hyperlink ref="G50" r:id="rId38" display="http://item.yhd.com/item/8075028?tp=101105030.0.0.0.0.Ktc3JM0-10-9HDQ4"/>
    <hyperlink ref="G3" r:id="rId39" display="http://item.yhd.com/item/8038114?tp=101105030.0.0.0.0.Ktc3JM0-10-9HDQ4"/>
    <hyperlink ref="G60" r:id="rId40" display="http://item.yhd.com/item/8037680?tp=101105030.0.0.0.0.Ktc3JM0-10-9HDQ4"/>
    <hyperlink ref="G23" r:id="rId41" display="http://item.yhd.com/item/7957712?tp=101105030.0.0.0.0.Ktc3JM0-10-9HDQ4"/>
    <hyperlink ref="G62" r:id="rId42" display="http://item.yhd.com/item/4368677?tp=101105030.0.0.0.0.Ktc`I50-10-9HDQ4"/>
    <hyperlink ref="G36" r:id="rId43" display="http://item.yhd.com/item/5395474?tp=101105030.0.0.0.0.KtcbQ6s-10-9HDQ4"/>
    <hyperlink ref="G37" r:id="rId44" display="http://item.yhd.com/item/5680003?tp=101105030.0.0.0.0.KtcbQ6s-10-9HDQ4"/>
    <hyperlink ref="G42" r:id="rId45" display="http://item.yhd.com/item/4368374?tp=101105030.0.0.0.0.KtcesG4-10-9HDQ4"/>
    <hyperlink ref="G51" r:id="rId46" display="http://item.yhd.com/item/4368183?tp=101105030.0.0.0.0.KtcesG4-10-9HDQ4"/>
    <hyperlink ref="G52" r:id="rId47" display="http://item.yhd.com/item/4356417?tp=101105030.0.0.0.0.KtciYoj-10-9HDQ4"/>
    <hyperlink ref="G58" r:id="rId48" display="http://item.yhd.com/item/4409020?tp=101105030.0.0.0.0.KtciYoj-10-9HDQ4"/>
    <hyperlink ref="G5" r:id="rId49" display="http://item.yhd.com/item/5712710?tp=101105030.0.0.0.0.KtciYoj-10-9HDQ4"/>
    <hyperlink ref="G53" r:id="rId50" display="http://item.yhd.com/item/4356419?tp=101105030.0.0.0.0.KtciYoj-10-9HDQ4"/>
    <hyperlink ref="G8" r:id="rId51" display="http://item.yhd.com/item/4301024?tp=101105030.0.0.0.0.Ktcl9B5-10-9HDQ4"/>
    <hyperlink ref="G12" r:id="rId52" display="http://item.yhd.com/item/4282169?tp=101105030.0.0.0.0.Ktcl9B5-10-9HDQ4"/>
    <hyperlink ref="G40" r:id="rId53" display="http://item.yhd.com/item/4282322?tp=101105030.0.0.0.0.Ktcnw79-10-9HDQ4"/>
    <hyperlink ref="G63" r:id="rId54" display="http://item.yhd.com/item/4282179?tp=101105030.0.0.0.0.Ktcs8Tm-10-9HDQ4" tooltip="http://item.yhd.com/item/4282179?tp=101105030.0.0.0.0.Ktcs8Tm-10-9HDQ4"/>
    <hyperlink ref="G30" r:id="rId55" display="http://item.yhd.com/item/4283122?tp=101105030.0.0.0.0.Ktcs8Tm-10-9HDQ4"/>
    <hyperlink ref="G25" r:id="rId56" display="http://item.yhd.com/item/4283109?tp=101105030.0.0.0.0.KtcvNiL-10-9HDQ4"/>
    <hyperlink ref="G33" r:id="rId57" display="http://item.yhd.com/item/4282848?tp=101105030.0.0.0.0.KtcvNiL-10-9HDQ4"/>
    <hyperlink ref="G67" r:id="rId58" display="http://item.yhd.com/item/50094303?tp=101105030.0.0.0.0.KtYUIRD-10-9HDQ4"/>
    <hyperlink ref="G80" r:id="rId59" display="http://item.yhd.com/item/12597085?tp=101105030.0.0.0.0.KtbdkRZ-10-9HDQ4"/>
    <hyperlink ref="G78" r:id="rId60" display="http://item.yhd.com/item/12027985?tp=101105030.0.0.0.0.KtbdkRZ-10-9HDQ4"/>
    <hyperlink ref="G68" r:id="rId61" display="http://item.yhd.com/item/10989651?tp=101105030.0.0.0.0.KtbdkRZ-10-9HDQ4"/>
    <hyperlink ref="G81" r:id="rId62" display="http://item.yhd.com/item/6663742?tp=101105030.0.0.0.0.Ktc8IFF-10-9HDQ4"/>
    <hyperlink ref="G66" r:id="rId63" display="http://item.yhd.com/item/4367765?tp=101105030.0.0.0.0.KtcesG4-10-9HDQ4"/>
    <hyperlink ref="G79" r:id="rId64" display="http://item.yhd.com/item/4368157?tp=101105030.0.0.0.0.KtciYoj-10-9HDQ4"/>
    <hyperlink ref="G72" r:id="rId65" display="http://item.yhd.com/item/4356411?tp=101105030.0.0.0.0.KtciYoj-10-9HDQ4"/>
    <hyperlink ref="G64" r:id="rId66" display="http://item.yhd.com/item/4356409?tp=101105030.0.0.0.0.Ktcl9B5-10-9HDQ4"/>
    <hyperlink ref="G71" r:id="rId67" display="http://item.yhd.com/item/4356407?tp=101105030.0.0.0.0.Ktcl9B5-10-9HDQ4"/>
    <hyperlink ref="G70" r:id="rId68" display="http://item.yhd.com/item/4368418?tp=101105030.0.0.0.0.Ktcl9B5-10-9HDQ4"/>
    <hyperlink ref="G82" r:id="rId69" display="http://item.yhd.com/item/4367996?tp=101105030.0.0.0.0.Ktcl9B5-10-9HDQ4"/>
    <hyperlink ref="G77" r:id="rId70" display="http://item.yhd.com/item/4283126?tp=101105030.0.0.0.0.Ktcnw79-10-9HDQ4"/>
    <hyperlink ref="G76" r:id="rId71" display="http://item.yhd.com/item/4283103?tp=101105030.0.0.0.0.Ktcnw79-10-9HDQ4"/>
    <hyperlink ref="G75" r:id="rId72" display="http://item.yhd.com/item/4283104?tp=101105030.0.0.0.0.Ktcpul7-10-9HDQ4"/>
    <hyperlink ref="G74" r:id="rId73" display="http://item.yhd.com/item/4283111?tp=101105030.0.0.0.0.Ktcpul7-10-9HDQ4"/>
    <hyperlink ref="G73" r:id="rId74" display="http://item.yhd.com/item/4282769?tp=101105030.0.0.0.0.Ktcpul7-10-9HDQ4"/>
    <hyperlink ref="G65" r:id="rId75" display="http://item.yhd.com/item/4282210?tp=101105030.0.0.0.0.Ktcs8Tm-10-9HDQ4"/>
    <hyperlink ref="G83" r:id="rId76" display="http://item.yhd.com/item/4282206?tp=101105030.0.0.0.0.Ktcs8Tm-10-9HDQ4"/>
    <hyperlink ref="G69" r:id="rId77" display="http://item.yhd.com/item/4283124?tp=101105030.0.0.0.0.Ktcs8Tm-10-9HDQ4"/>
    <hyperlink ref="G85" r:id="rId78" display="http://item.yhd.com/item/35591306?tp=101105030.0.0.0.0.KtYi6gE-10-9HDQ4"/>
    <hyperlink ref="G84" r:id="rId79" display="http://item.yhd.com/item/32808008?tp=101105030.0.0.0.0.KtYoj`R-10-9HDQ4"/>
    <hyperlink ref="G86" r:id="rId80" display="http://item.yhd.com/item/8526584?tp=101105030.0.0.0.0.Ktbrnr8-10-9HDQ4"/>
    <hyperlink ref="G87" r:id="rId81" display="http://item.yhd.com/item/4356423?tp=101105030.0.0.0.0.KtcesG4-10-9HDQ4"/>
    <hyperlink ref="G91" r:id="rId82" display="http://item.yhd.com/item/43604291?tp=101105030.0.0.0.0.KtYZw88-10-9HDQ4"/>
    <hyperlink ref="G88" r:id="rId83" display="http://item.yhd.com/item/39973396?tp=101105030.0.0.0.0.KtYi6gE-10-9HDQ4"/>
    <hyperlink ref="G89" r:id="rId84" display="http://item.yhd.com/item/34155110?tp=101105030.0.0.0.0.KtYoj`R-10-9HDQ4"/>
    <hyperlink ref="G90" r:id="rId85" display="http://item.yhd.com/item/6504416?tp=101105030.0.0.0.0.Ktc8IFF-10-9HDQ4"/>
    <hyperlink ref="G93" r:id="rId86" display="http://item.yhd.com/item/4301105?tp=101105030.0.0.0.0.Ktcpul7-10-9HDQ4"/>
    <hyperlink ref="G92" r:id="rId87" display="http://item.yhd.com/item/4282834?tp=101105030.0.0.0.0.Ktcs8Tm-10-9HDQ4"/>
    <hyperlink ref="G94" r:id="rId88" display="http://item.yhd.com/item/50179936?tp=101105030.0.0.0.0.KtYRTcl-10-9HDQ4"/>
    <hyperlink ref="G95" r:id="rId89" display="http://item.yhd.com/item/4407261?tp=101105030.0.0.0.0.Ktc`tw1-10-9HDQ4"/>
    <hyperlink ref="G96" r:id="rId90" display="http://item.yhd.com/item/4367837?tp=101105030.0.0.0.0.KtcbQ6s-10-9HDQ4"/>
    <hyperlink ref="G97" r:id="rId91" display="http://item.yhd.com/item/20975043?tp=222.12752_0.212.2_105.23.Kyqprop-10-2^R6Q" tooltip="http://item.yhd.com/item/20975043?tp=222.12752_0.212.2_105.23.Kyqprop-10-2^R6Q"/>
    <hyperlink ref="G98" r:id="rId92" display="http://item.yhd.com/item/42625063?tp=101105030.0.0.0.0.KtYZw88-10-9HDQ4" tooltip="http://item.yhd.com/item/42625063?tp=101105030.0.0.0.0.KtYZw88-10-9HDQ4"/>
    <hyperlink ref="G99" r:id="rId93" display="http://item.yhd.com/item/4440231?tp=101105030.0.0.0.0.KtguW9F-10-9HDQ4"/>
    <hyperlink ref="G100" r:id="rId94" display="http://item.yhd.com/item/8074822?tp=222.12752_0.212.2_105.23.Kyqvzfv-10-2^R6Q" tooltip="http://item.yhd.com/item/8074822?tp=222.12752_0.212.2_105.23.Kyqvzfv-10-2^R6Q"/>
    <hyperlink ref="G101" r:id="rId95" display="http://item.yhd.com/item/9977473?tp=101105030.0.0.0.0.KtbhEaf-10-9HDQ4"/>
  </hyperlinks>
  <pageMargins left="0.699305555555556" right="0.699305555555556" top="0.75" bottom="0.75" header="0.3" footer="0.3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20"/>
  <sheetViews>
    <sheetView workbookViewId="0">
      <selection activeCell="N15" sqref="N15"/>
    </sheetView>
  </sheetViews>
  <sheetFormatPr defaultColWidth="9" defaultRowHeight="13.5"/>
  <sheetData>
    <row r="1" spans="1:12">
      <c r="A1" s="107" t="s">
        <v>446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</row>
    <row r="2" spans="1:12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</row>
    <row r="3" spans="1:12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</row>
    <row r="4" spans="1:12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</row>
    <row r="5" spans="1:12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</row>
    <row r="6" spans="1:12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</row>
    <row r="8" spans="1:12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</row>
    <row r="9" spans="1:12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</row>
    <row r="10" spans="1:12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</row>
    <row r="11" spans="1:12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</row>
    <row r="12" spans="1:12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</row>
    <row r="13" spans="1:12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</row>
    <row r="14" spans="1:12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</row>
    <row r="15" spans="1:12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</row>
    <row r="16" spans="1:12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</row>
    <row r="17" spans="1:12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</row>
    <row r="18" spans="1:12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</row>
    <row r="19" spans="1:12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</row>
    <row r="20" spans="1:12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</row>
  </sheetData>
  <mergeCells count="1">
    <mergeCell ref="A1:L20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O265"/>
  <sheetViews>
    <sheetView topLeftCell="A37" workbookViewId="0">
      <selection activeCell="G40" sqref="G40"/>
    </sheetView>
  </sheetViews>
  <sheetFormatPr defaultColWidth="9" defaultRowHeight="60" customHeight="1"/>
  <cols>
    <col min="1" max="1" width="7.125" style="35" customWidth="1"/>
    <col min="2" max="2" width="9" style="28"/>
    <col min="3" max="3" width="11.25" style="9" customWidth="1"/>
    <col min="4" max="4" width="10" style="36" customWidth="1"/>
    <col min="5" max="5" width="8.25" style="37" customWidth="1"/>
    <col min="6" max="6" width="8.375" style="37" customWidth="1"/>
    <col min="7" max="7" width="9" style="37"/>
    <col min="8" max="8" width="9" style="28" hidden="1" customWidth="1"/>
    <col min="9" max="9" width="7.375" style="28" customWidth="1"/>
    <col min="10" max="10" width="7.875" style="28" customWidth="1"/>
    <col min="11" max="11" width="26.875" style="38" customWidth="1"/>
  </cols>
  <sheetData>
    <row r="1" customHeight="1" spans="1:11">
      <c r="A1" s="39"/>
      <c r="B1" s="40"/>
      <c r="C1" s="40"/>
      <c r="D1" s="40"/>
      <c r="E1" s="40"/>
      <c r="F1" s="40"/>
      <c r="G1" s="40"/>
      <c r="H1" s="40"/>
      <c r="I1" s="40"/>
      <c r="J1" s="40"/>
      <c r="K1" s="40"/>
    </row>
    <row r="2" s="1" customFormat="1" customHeight="1" spans="1:11">
      <c r="A2" s="41">
        <v>1</v>
      </c>
      <c r="B2" s="42" t="s">
        <v>22</v>
      </c>
      <c r="C2" s="43" t="s">
        <v>47</v>
      </c>
      <c r="D2" s="44"/>
      <c r="E2" s="45" t="s">
        <v>48</v>
      </c>
      <c r="F2" s="46" t="s">
        <v>49</v>
      </c>
      <c r="G2" s="47" t="s">
        <v>50</v>
      </c>
      <c r="H2" s="41">
        <v>119</v>
      </c>
      <c r="I2" s="41">
        <v>119</v>
      </c>
      <c r="J2" s="75">
        <v>80.9</v>
      </c>
      <c r="K2" s="87" t="s">
        <v>447</v>
      </c>
    </row>
    <row r="3" s="1" customFormat="1" customHeight="1" spans="1:15">
      <c r="A3" s="48"/>
      <c r="B3" s="49" t="s">
        <v>22</v>
      </c>
      <c r="C3" s="50" t="s">
        <v>52</v>
      </c>
      <c r="D3" s="51"/>
      <c r="E3" s="52" t="s">
        <v>53</v>
      </c>
      <c r="F3" s="46"/>
      <c r="G3" s="53"/>
      <c r="H3" s="48">
        <v>119</v>
      </c>
      <c r="I3" s="48">
        <v>119</v>
      </c>
      <c r="J3" s="66">
        <v>80.9</v>
      </c>
      <c r="K3" s="88"/>
      <c r="L3" s="89" t="s">
        <v>448</v>
      </c>
      <c r="M3" s="89"/>
      <c r="N3" s="89"/>
      <c r="O3" s="89"/>
    </row>
    <row r="4" s="1" customFormat="1" customHeight="1" spans="1:15">
      <c r="A4" s="48"/>
      <c r="B4" s="54" t="s">
        <v>22</v>
      </c>
      <c r="C4" s="55" t="s">
        <v>54</v>
      </c>
      <c r="D4" s="56"/>
      <c r="E4" s="57" t="s">
        <v>55</v>
      </c>
      <c r="F4" s="46"/>
      <c r="G4" s="53"/>
      <c r="H4" s="58">
        <v>99</v>
      </c>
      <c r="I4" s="58">
        <v>99</v>
      </c>
      <c r="J4" s="90">
        <v>67.9</v>
      </c>
      <c r="K4" s="88"/>
      <c r="L4" s="89"/>
      <c r="M4" s="89"/>
      <c r="N4" s="89"/>
      <c r="O4" s="89"/>
    </row>
    <row r="5" s="1" customFormat="1" customHeight="1" spans="1:15">
      <c r="A5" s="48"/>
      <c r="B5" s="54" t="s">
        <v>22</v>
      </c>
      <c r="C5" s="55" t="s">
        <v>56</v>
      </c>
      <c r="D5" s="56"/>
      <c r="E5" s="57" t="s">
        <v>57</v>
      </c>
      <c r="F5" s="46"/>
      <c r="G5" s="53"/>
      <c r="H5" s="58">
        <v>99</v>
      </c>
      <c r="I5" s="58">
        <v>99</v>
      </c>
      <c r="J5" s="90">
        <v>67.9</v>
      </c>
      <c r="K5" s="88"/>
      <c r="L5" s="89"/>
      <c r="M5" s="89"/>
      <c r="N5" s="89"/>
      <c r="O5" s="89"/>
    </row>
    <row r="6" s="33" customFormat="1" customHeight="1" spans="1:11">
      <c r="A6" s="48"/>
      <c r="B6" s="59" t="s">
        <v>22</v>
      </c>
      <c r="C6" s="60" t="s">
        <v>449</v>
      </c>
      <c r="D6" s="61"/>
      <c r="E6" s="62" t="s">
        <v>450</v>
      </c>
      <c r="F6" s="46"/>
      <c r="G6" s="53"/>
      <c r="H6" s="63">
        <v>119</v>
      </c>
      <c r="I6" s="63">
        <v>119</v>
      </c>
      <c r="J6" s="90">
        <v>80.9</v>
      </c>
      <c r="K6" s="88"/>
    </row>
    <row r="7" s="33" customFormat="1" customHeight="1" spans="1:11">
      <c r="A7" s="48"/>
      <c r="B7" s="59" t="s">
        <v>22</v>
      </c>
      <c r="C7" s="136" t="s">
        <v>451</v>
      </c>
      <c r="D7" s="64"/>
      <c r="E7" s="64" t="s">
        <v>452</v>
      </c>
      <c r="F7" s="65"/>
      <c r="G7" s="53"/>
      <c r="H7" s="63">
        <v>119</v>
      </c>
      <c r="I7" s="63">
        <v>119</v>
      </c>
      <c r="J7" s="90">
        <v>80.9</v>
      </c>
      <c r="K7" s="91"/>
    </row>
    <row r="8" customHeight="1" spans="1:11">
      <c r="A8" s="41">
        <v>2</v>
      </c>
      <c r="B8" s="66" t="s">
        <v>22</v>
      </c>
      <c r="C8" s="50" t="s">
        <v>58</v>
      </c>
      <c r="D8" s="51"/>
      <c r="E8" s="52" t="s">
        <v>59</v>
      </c>
      <c r="F8" s="67" t="s">
        <v>60</v>
      </c>
      <c r="G8" s="68" t="s">
        <v>61</v>
      </c>
      <c r="H8" s="48">
        <v>128</v>
      </c>
      <c r="I8" s="48">
        <v>128</v>
      </c>
      <c r="J8" s="66">
        <v>86.9</v>
      </c>
      <c r="K8" s="92" t="s">
        <v>453</v>
      </c>
    </row>
    <row r="9" customHeight="1" spans="1:15">
      <c r="A9" s="48"/>
      <c r="B9" s="66" t="s">
        <v>22</v>
      </c>
      <c r="C9" s="50" t="s">
        <v>63</v>
      </c>
      <c r="D9" s="51"/>
      <c r="E9" s="52" t="s">
        <v>64</v>
      </c>
      <c r="F9" s="67"/>
      <c r="G9" s="69"/>
      <c r="H9" s="48">
        <v>128</v>
      </c>
      <c r="I9" s="48">
        <v>128</v>
      </c>
      <c r="J9" s="66">
        <v>86.9</v>
      </c>
      <c r="K9" s="93"/>
      <c r="L9" s="94" t="s">
        <v>454</v>
      </c>
      <c r="M9" s="94"/>
      <c r="N9" s="94"/>
      <c r="O9" s="94"/>
    </row>
    <row r="10" customHeight="1" spans="1:15">
      <c r="A10" s="48"/>
      <c r="B10" s="66" t="s">
        <v>22</v>
      </c>
      <c r="C10" s="50" t="s">
        <v>66</v>
      </c>
      <c r="D10" s="51"/>
      <c r="E10" s="52" t="s">
        <v>67</v>
      </c>
      <c r="F10" s="67"/>
      <c r="G10" s="69"/>
      <c r="H10" s="48">
        <v>118</v>
      </c>
      <c r="I10" s="48">
        <v>118</v>
      </c>
      <c r="J10" s="66">
        <v>80.9</v>
      </c>
      <c r="K10" s="93"/>
      <c r="L10" s="94"/>
      <c r="M10" s="94"/>
      <c r="N10" s="94"/>
      <c r="O10" s="94"/>
    </row>
    <row r="11" customHeight="1" spans="1:11">
      <c r="A11" s="48"/>
      <c r="B11" s="66" t="s">
        <v>22</v>
      </c>
      <c r="C11" s="50" t="s">
        <v>68</v>
      </c>
      <c r="D11" s="51"/>
      <c r="E11" s="52" t="s">
        <v>69</v>
      </c>
      <c r="F11" s="67"/>
      <c r="G11" s="69"/>
      <c r="H11" s="48">
        <v>118</v>
      </c>
      <c r="I11" s="80">
        <v>118</v>
      </c>
      <c r="J11" s="71">
        <v>80.9</v>
      </c>
      <c r="K11" s="95"/>
    </row>
    <row r="12" s="1" customFormat="1" customHeight="1" spans="1:11">
      <c r="A12" s="70">
        <v>3</v>
      </c>
      <c r="B12" s="71" t="s">
        <v>22</v>
      </c>
      <c r="C12" s="50" t="s">
        <v>116</v>
      </c>
      <c r="D12" s="51"/>
      <c r="E12" s="52" t="s">
        <v>117</v>
      </c>
      <c r="F12" s="52" t="s">
        <v>118</v>
      </c>
      <c r="G12" s="68" t="s">
        <v>119</v>
      </c>
      <c r="H12" s="66">
        <v>53</v>
      </c>
      <c r="I12" s="48">
        <v>42</v>
      </c>
      <c r="J12" s="66">
        <v>39</v>
      </c>
      <c r="K12" s="96" t="s">
        <v>455</v>
      </c>
    </row>
    <row r="13" s="1" customFormat="1" customHeight="1" spans="1:11">
      <c r="A13" s="72"/>
      <c r="B13" s="73"/>
      <c r="C13" s="50" t="s">
        <v>120</v>
      </c>
      <c r="D13" s="51"/>
      <c r="E13" s="52" t="s">
        <v>121</v>
      </c>
      <c r="F13" s="52"/>
      <c r="G13" s="69"/>
      <c r="H13" s="66">
        <v>51</v>
      </c>
      <c r="I13" s="48">
        <v>41</v>
      </c>
      <c r="J13" s="66">
        <v>38</v>
      </c>
      <c r="K13" s="88"/>
    </row>
    <row r="14" s="1" customFormat="1" customHeight="1" spans="1:11">
      <c r="A14" s="74"/>
      <c r="B14" s="75"/>
      <c r="C14" s="50" t="s">
        <v>122</v>
      </c>
      <c r="D14" s="51"/>
      <c r="E14" s="52" t="s">
        <v>123</v>
      </c>
      <c r="F14" s="52"/>
      <c r="G14" s="69"/>
      <c r="H14" s="66">
        <v>49</v>
      </c>
      <c r="I14" s="48">
        <v>39</v>
      </c>
      <c r="J14" s="66">
        <v>36</v>
      </c>
      <c r="K14" s="91"/>
    </row>
    <row r="15" s="1" customFormat="1" customHeight="1" spans="1:16369">
      <c r="A15" s="48">
        <v>4</v>
      </c>
      <c r="B15" s="9" t="s">
        <v>22</v>
      </c>
      <c r="C15" s="10" t="s">
        <v>456</v>
      </c>
      <c r="D15" s="11"/>
      <c r="E15" s="12" t="s">
        <v>457</v>
      </c>
      <c r="F15" s="12" t="s">
        <v>458</v>
      </c>
      <c r="G15" s="76" t="s">
        <v>459</v>
      </c>
      <c r="H15" s="9">
        <v>62</v>
      </c>
      <c r="I15" s="97">
        <v>62</v>
      </c>
      <c r="J15" s="98">
        <v>48</v>
      </c>
      <c r="K15" s="99" t="s">
        <v>460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</row>
    <row r="16" s="1" customFormat="1" customHeight="1" spans="1:11">
      <c r="A16" s="48">
        <v>5</v>
      </c>
      <c r="B16" s="66" t="s">
        <v>22</v>
      </c>
      <c r="C16" s="50" t="s">
        <v>74</v>
      </c>
      <c r="D16" s="51"/>
      <c r="E16" s="52" t="s">
        <v>75</v>
      </c>
      <c r="F16" s="52" t="s">
        <v>76</v>
      </c>
      <c r="G16" s="68" t="s">
        <v>77</v>
      </c>
      <c r="H16" s="48">
        <v>217</v>
      </c>
      <c r="I16" s="48">
        <v>217</v>
      </c>
      <c r="J16" s="66">
        <v>148.9</v>
      </c>
      <c r="K16" s="100" t="s">
        <v>461</v>
      </c>
    </row>
    <row r="17" s="1" customFormat="1" customHeight="1" spans="1:11">
      <c r="A17" s="48">
        <v>6</v>
      </c>
      <c r="B17" s="66" t="s">
        <v>22</v>
      </c>
      <c r="C17" s="50" t="s">
        <v>139</v>
      </c>
      <c r="D17" s="51"/>
      <c r="E17" s="52" t="s">
        <v>140</v>
      </c>
      <c r="F17" s="52" t="s">
        <v>141</v>
      </c>
      <c r="G17" s="68" t="s">
        <v>142</v>
      </c>
      <c r="H17" s="48">
        <v>60</v>
      </c>
      <c r="I17" s="48">
        <v>60</v>
      </c>
      <c r="J17" s="66">
        <v>48</v>
      </c>
      <c r="K17" s="100" t="s">
        <v>462</v>
      </c>
    </row>
    <row r="18" s="1" customFormat="1" customHeight="1" spans="1:11">
      <c r="A18" s="48">
        <v>7</v>
      </c>
      <c r="B18" s="66" t="s">
        <v>22</v>
      </c>
      <c r="C18" s="50" t="s">
        <v>260</v>
      </c>
      <c r="D18" s="51"/>
      <c r="E18" s="52" t="s">
        <v>261</v>
      </c>
      <c r="F18" s="52" t="s">
        <v>262</v>
      </c>
      <c r="G18" s="68" t="s">
        <v>263</v>
      </c>
      <c r="H18" s="48">
        <v>28</v>
      </c>
      <c r="I18" s="48">
        <v>28</v>
      </c>
      <c r="J18" s="66">
        <v>23</v>
      </c>
      <c r="K18" s="96" t="s">
        <v>463</v>
      </c>
    </row>
    <row r="19" s="1" customFormat="1" customHeight="1" spans="1:11">
      <c r="A19" s="48">
        <v>8</v>
      </c>
      <c r="B19" s="66" t="s">
        <v>22</v>
      </c>
      <c r="C19" s="50" t="s">
        <v>99</v>
      </c>
      <c r="D19" s="51"/>
      <c r="E19" s="52" t="s">
        <v>100</v>
      </c>
      <c r="F19" s="52" t="s">
        <v>101</v>
      </c>
      <c r="G19" s="68" t="s">
        <v>102</v>
      </c>
      <c r="H19" s="48">
        <v>335</v>
      </c>
      <c r="I19" s="48">
        <v>335</v>
      </c>
      <c r="J19" s="48">
        <v>229</v>
      </c>
      <c r="K19" s="101" t="s">
        <v>464</v>
      </c>
    </row>
    <row r="20" s="1" customFormat="1" customHeight="1" spans="1:11">
      <c r="A20" s="48">
        <v>9</v>
      </c>
      <c r="B20" s="66" t="s">
        <v>22</v>
      </c>
      <c r="C20" s="50" t="s">
        <v>78</v>
      </c>
      <c r="D20" s="51"/>
      <c r="E20" s="52" t="s">
        <v>79</v>
      </c>
      <c r="F20" s="52" t="s">
        <v>80</v>
      </c>
      <c r="G20" s="68" t="s">
        <v>81</v>
      </c>
      <c r="H20" s="48">
        <v>246</v>
      </c>
      <c r="I20" s="48">
        <v>246</v>
      </c>
      <c r="J20" s="48">
        <v>165</v>
      </c>
      <c r="K20" s="101" t="s">
        <v>465</v>
      </c>
    </row>
    <row r="21" s="1" customFormat="1" customHeight="1" spans="1:11">
      <c r="A21" s="48">
        <v>10</v>
      </c>
      <c r="B21" s="9" t="s">
        <v>22</v>
      </c>
      <c r="C21" s="10" t="s">
        <v>127</v>
      </c>
      <c r="D21" s="11"/>
      <c r="E21" s="12" t="s">
        <v>128</v>
      </c>
      <c r="F21" s="12" t="s">
        <v>129</v>
      </c>
      <c r="G21" s="77" t="s">
        <v>130</v>
      </c>
      <c r="H21" s="9">
        <v>153</v>
      </c>
      <c r="I21" s="9">
        <v>153</v>
      </c>
      <c r="J21" s="9">
        <v>108</v>
      </c>
      <c r="K21" s="101" t="s">
        <v>466</v>
      </c>
    </row>
    <row r="22" s="1" customFormat="1" customHeight="1" spans="1:11">
      <c r="A22" s="48">
        <v>11</v>
      </c>
      <c r="B22" s="9" t="s">
        <v>22</v>
      </c>
      <c r="C22" s="10" t="s">
        <v>87</v>
      </c>
      <c r="D22" s="11"/>
      <c r="E22" s="12" t="s">
        <v>88</v>
      </c>
      <c r="F22" s="12" t="s">
        <v>89</v>
      </c>
      <c r="G22" s="77" t="s">
        <v>90</v>
      </c>
      <c r="H22" s="9">
        <v>278</v>
      </c>
      <c r="I22" s="9">
        <v>278</v>
      </c>
      <c r="J22" s="9">
        <v>189</v>
      </c>
      <c r="K22" s="101" t="s">
        <v>467</v>
      </c>
    </row>
    <row r="23" s="1" customFormat="1" customHeight="1" spans="1:11">
      <c r="A23" s="48">
        <v>12</v>
      </c>
      <c r="B23" s="48" t="s">
        <v>22</v>
      </c>
      <c r="C23" s="50" t="s">
        <v>204</v>
      </c>
      <c r="D23" s="78"/>
      <c r="E23" s="52" t="s">
        <v>205</v>
      </c>
      <c r="F23" s="52" t="s">
        <v>206</v>
      </c>
      <c r="G23" s="68" t="s">
        <v>207</v>
      </c>
      <c r="H23" s="48">
        <v>108</v>
      </c>
      <c r="I23" s="48">
        <v>108</v>
      </c>
      <c r="J23" s="48">
        <v>85</v>
      </c>
      <c r="K23" s="101" t="s">
        <v>468</v>
      </c>
    </row>
    <row r="24" s="34" customFormat="1" customHeight="1" spans="1:16369">
      <c r="A24" s="48">
        <v>13</v>
      </c>
      <c r="B24" s="9" t="s">
        <v>265</v>
      </c>
      <c r="C24" s="10" t="s">
        <v>469</v>
      </c>
      <c r="D24" s="11"/>
      <c r="E24" s="12" t="s">
        <v>470</v>
      </c>
      <c r="F24" s="12" t="s">
        <v>471</v>
      </c>
      <c r="G24" s="76" t="s">
        <v>472</v>
      </c>
      <c r="H24" s="9">
        <v>72</v>
      </c>
      <c r="I24" s="9">
        <v>72</v>
      </c>
      <c r="J24" s="9">
        <v>52.9</v>
      </c>
      <c r="K24" s="101" t="s">
        <v>473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</row>
    <row r="25" s="34" customFormat="1" customHeight="1" spans="1:16369">
      <c r="A25" s="48">
        <v>14</v>
      </c>
      <c r="B25" s="9" t="s">
        <v>265</v>
      </c>
      <c r="C25" s="10" t="s">
        <v>474</v>
      </c>
      <c r="D25" s="11"/>
      <c r="E25" s="12" t="s">
        <v>475</v>
      </c>
      <c r="F25" s="12" t="s">
        <v>476</v>
      </c>
      <c r="G25" s="77" t="s">
        <v>477</v>
      </c>
      <c r="H25" s="9">
        <v>29</v>
      </c>
      <c r="I25" s="9">
        <v>29</v>
      </c>
      <c r="J25" s="9">
        <v>23.9</v>
      </c>
      <c r="K25" s="102" t="s">
        <v>478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</row>
    <row r="26" customFormat="1" customHeight="1" spans="1:11">
      <c r="A26" s="48">
        <v>15</v>
      </c>
      <c r="B26" s="9" t="s">
        <v>265</v>
      </c>
      <c r="C26" s="20" t="s">
        <v>479</v>
      </c>
      <c r="D26" s="12"/>
      <c r="E26" s="79" t="s">
        <v>480</v>
      </c>
      <c r="F26" s="12" t="s">
        <v>481</v>
      </c>
      <c r="G26" s="76" t="s">
        <v>482</v>
      </c>
      <c r="H26" s="9">
        <v>76</v>
      </c>
      <c r="I26" s="9">
        <f>H26</f>
        <v>76</v>
      </c>
      <c r="J26" s="9">
        <v>63.9</v>
      </c>
      <c r="K26" s="102" t="s">
        <v>483</v>
      </c>
    </row>
    <row r="27" s="1" customFormat="1" customHeight="1" spans="1:11">
      <c r="A27" s="48">
        <v>16</v>
      </c>
      <c r="B27" s="48" t="s">
        <v>265</v>
      </c>
      <c r="C27" s="50" t="s">
        <v>484</v>
      </c>
      <c r="D27" s="78"/>
      <c r="E27" s="52" t="s">
        <v>485</v>
      </c>
      <c r="F27" s="52" t="s">
        <v>486</v>
      </c>
      <c r="G27" s="68" t="s">
        <v>487</v>
      </c>
      <c r="H27" s="48">
        <v>199</v>
      </c>
      <c r="I27" s="66">
        <v>198</v>
      </c>
      <c r="J27" s="103">
        <v>149</v>
      </c>
      <c r="K27" s="101" t="s">
        <v>488</v>
      </c>
    </row>
    <row r="28" s="1" customFormat="1" customHeight="1" spans="1:11">
      <c r="A28" s="48">
        <v>17</v>
      </c>
      <c r="B28" s="66" t="s">
        <v>265</v>
      </c>
      <c r="C28" s="50" t="s">
        <v>336</v>
      </c>
      <c r="D28" s="51"/>
      <c r="E28" s="52" t="s">
        <v>337</v>
      </c>
      <c r="F28" s="52" t="s">
        <v>338</v>
      </c>
      <c r="G28" s="68" t="s">
        <v>339</v>
      </c>
      <c r="H28" s="80">
        <v>233</v>
      </c>
      <c r="I28" s="80">
        <v>228</v>
      </c>
      <c r="J28" s="80">
        <v>163</v>
      </c>
      <c r="K28" s="101" t="s">
        <v>489</v>
      </c>
    </row>
    <row r="29" s="1" customFormat="1" customHeight="1" spans="1:11">
      <c r="A29" s="48">
        <v>18</v>
      </c>
      <c r="B29" s="66" t="s">
        <v>265</v>
      </c>
      <c r="C29" s="50" t="s">
        <v>332</v>
      </c>
      <c r="D29" s="51"/>
      <c r="E29" s="52" t="s">
        <v>333</v>
      </c>
      <c r="F29" s="52" t="s">
        <v>334</v>
      </c>
      <c r="G29" s="81" t="s">
        <v>335</v>
      </c>
      <c r="H29" s="48">
        <v>132</v>
      </c>
      <c r="I29" s="48">
        <v>130</v>
      </c>
      <c r="J29" s="48">
        <v>95</v>
      </c>
      <c r="K29" s="101" t="s">
        <v>490</v>
      </c>
    </row>
    <row r="30" s="1" customFormat="1" customHeight="1" spans="1:11">
      <c r="A30" s="48">
        <v>19</v>
      </c>
      <c r="B30" s="66" t="s">
        <v>265</v>
      </c>
      <c r="C30" s="50" t="s">
        <v>491</v>
      </c>
      <c r="D30" s="51"/>
      <c r="E30" s="52" t="s">
        <v>492</v>
      </c>
      <c r="F30" s="52" t="s">
        <v>493</v>
      </c>
      <c r="G30" s="81" t="s">
        <v>494</v>
      </c>
      <c r="H30" s="48">
        <v>140</v>
      </c>
      <c r="I30" s="48">
        <v>140</v>
      </c>
      <c r="J30" s="48">
        <v>105</v>
      </c>
      <c r="K30" s="101" t="s">
        <v>495</v>
      </c>
    </row>
    <row r="31" s="1" customFormat="1" customHeight="1" spans="1:11">
      <c r="A31" s="48">
        <v>20</v>
      </c>
      <c r="B31" s="66" t="s">
        <v>265</v>
      </c>
      <c r="C31" s="50" t="s">
        <v>496</v>
      </c>
      <c r="D31" s="51"/>
      <c r="E31" s="52" t="s">
        <v>497</v>
      </c>
      <c r="F31" s="52" t="s">
        <v>498</v>
      </c>
      <c r="G31" s="82" t="s">
        <v>499</v>
      </c>
      <c r="H31" s="48">
        <v>164</v>
      </c>
      <c r="I31" s="48">
        <v>164</v>
      </c>
      <c r="J31" s="48">
        <v>69</v>
      </c>
      <c r="K31" s="101" t="s">
        <v>500</v>
      </c>
    </row>
    <row r="32" s="1" customFormat="1" customHeight="1" spans="1:11">
      <c r="A32" s="48">
        <v>21</v>
      </c>
      <c r="B32" s="48" t="s">
        <v>265</v>
      </c>
      <c r="C32" s="50" t="s">
        <v>501</v>
      </c>
      <c r="D32" s="78"/>
      <c r="E32" s="52" t="s">
        <v>502</v>
      </c>
      <c r="F32" s="52" t="s">
        <v>503</v>
      </c>
      <c r="G32" s="83" t="s">
        <v>504</v>
      </c>
      <c r="H32" s="41">
        <v>138</v>
      </c>
      <c r="I32" s="41">
        <v>138</v>
      </c>
      <c r="J32" s="41">
        <v>89</v>
      </c>
      <c r="K32" s="101" t="s">
        <v>505</v>
      </c>
    </row>
    <row r="33" s="1" customFormat="1" customHeight="1" spans="1:16369">
      <c r="A33" s="48">
        <v>22</v>
      </c>
      <c r="B33" s="9" t="s">
        <v>349</v>
      </c>
      <c r="C33" s="10" t="s">
        <v>506</v>
      </c>
      <c r="D33" s="11"/>
      <c r="E33" s="12" t="s">
        <v>507</v>
      </c>
      <c r="F33" s="12" t="s">
        <v>508</v>
      </c>
      <c r="G33" s="77" t="s">
        <v>509</v>
      </c>
      <c r="H33" s="9">
        <v>151</v>
      </c>
      <c r="I33" s="9">
        <v>151</v>
      </c>
      <c r="J33" s="9">
        <v>109</v>
      </c>
      <c r="K33" s="102" t="s">
        <v>510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</row>
    <row r="34" s="1" customFormat="1" customHeight="1" spans="1:11">
      <c r="A34" s="48">
        <v>23</v>
      </c>
      <c r="B34" s="66" t="s">
        <v>349</v>
      </c>
      <c r="C34" s="50" t="s">
        <v>359</v>
      </c>
      <c r="D34" s="51"/>
      <c r="E34" s="52" t="s">
        <v>360</v>
      </c>
      <c r="F34" s="52" t="s">
        <v>361</v>
      </c>
      <c r="G34" s="68" t="s">
        <v>362</v>
      </c>
      <c r="H34" s="48">
        <v>88</v>
      </c>
      <c r="I34" s="48">
        <v>88</v>
      </c>
      <c r="J34" s="48">
        <v>59.9</v>
      </c>
      <c r="K34" s="101" t="s">
        <v>511</v>
      </c>
    </row>
    <row r="35" s="1" customFormat="1" customHeight="1" spans="1:11">
      <c r="A35" s="48">
        <v>24</v>
      </c>
      <c r="B35" s="66" t="s">
        <v>349</v>
      </c>
      <c r="C35" s="50" t="s">
        <v>512</v>
      </c>
      <c r="D35" s="51"/>
      <c r="E35" s="52" t="s">
        <v>513</v>
      </c>
      <c r="F35" s="52" t="s">
        <v>514</v>
      </c>
      <c r="G35" s="68" t="s">
        <v>515</v>
      </c>
      <c r="H35" s="48">
        <v>82</v>
      </c>
      <c r="I35" s="48">
        <v>82</v>
      </c>
      <c r="J35" s="80">
        <v>59</v>
      </c>
      <c r="K35" s="101" t="s">
        <v>516</v>
      </c>
    </row>
    <row r="36" s="1" customFormat="1" customHeight="1" spans="1:11">
      <c r="A36" s="48">
        <v>25</v>
      </c>
      <c r="B36" s="48" t="s">
        <v>265</v>
      </c>
      <c r="C36" s="50" t="s">
        <v>517</v>
      </c>
      <c r="D36" s="78"/>
      <c r="E36" s="52" t="s">
        <v>518</v>
      </c>
      <c r="F36" s="52" t="s">
        <v>519</v>
      </c>
      <c r="G36" s="83" t="s">
        <v>520</v>
      </c>
      <c r="H36" s="48">
        <v>67</v>
      </c>
      <c r="I36" s="66">
        <v>67</v>
      </c>
      <c r="J36" s="48">
        <v>45</v>
      </c>
      <c r="K36" s="101" t="s">
        <v>521</v>
      </c>
    </row>
    <row r="37" s="1" customFormat="1" customHeight="1" spans="1:11">
      <c r="A37" s="48">
        <v>26</v>
      </c>
      <c r="B37" s="66" t="s">
        <v>423</v>
      </c>
      <c r="C37" s="50" t="s">
        <v>429</v>
      </c>
      <c r="D37" s="51"/>
      <c r="E37" s="52" t="s">
        <v>430</v>
      </c>
      <c r="F37" s="52" t="s">
        <v>431</v>
      </c>
      <c r="G37" s="68" t="s">
        <v>432</v>
      </c>
      <c r="H37" s="48">
        <v>120</v>
      </c>
      <c r="I37" s="48">
        <v>98</v>
      </c>
      <c r="J37" s="41">
        <v>83</v>
      </c>
      <c r="K37" s="101" t="s">
        <v>522</v>
      </c>
    </row>
    <row r="38" s="1" customFormat="1" customHeight="1" spans="1:11">
      <c r="A38" s="48">
        <v>27</v>
      </c>
      <c r="B38" s="48" t="s">
        <v>423</v>
      </c>
      <c r="C38" s="50" t="s">
        <v>523</v>
      </c>
      <c r="D38" s="78"/>
      <c r="E38" s="52" t="s">
        <v>524</v>
      </c>
      <c r="F38" s="52" t="s">
        <v>525</v>
      </c>
      <c r="G38" s="68" t="s">
        <v>526</v>
      </c>
      <c r="H38" s="48">
        <v>169</v>
      </c>
      <c r="I38" s="48">
        <v>199</v>
      </c>
      <c r="J38" s="48">
        <v>135</v>
      </c>
      <c r="K38" s="101" t="s">
        <v>527</v>
      </c>
    </row>
    <row r="39" s="1" customFormat="1" customHeight="1" spans="1:11">
      <c r="A39" s="48">
        <v>28</v>
      </c>
      <c r="B39" s="66" t="s">
        <v>423</v>
      </c>
      <c r="C39" s="50" t="s">
        <v>424</v>
      </c>
      <c r="D39" s="51"/>
      <c r="E39" s="52" t="s">
        <v>425</v>
      </c>
      <c r="F39" s="52" t="s">
        <v>426</v>
      </c>
      <c r="G39" s="68" t="s">
        <v>427</v>
      </c>
      <c r="H39" s="48">
        <v>120</v>
      </c>
      <c r="I39" s="48">
        <f>49*2</f>
        <v>98</v>
      </c>
      <c r="J39" s="48">
        <v>76</v>
      </c>
      <c r="K39" s="101" t="s">
        <v>528</v>
      </c>
    </row>
    <row r="40" s="1" customFormat="1" customHeight="1" spans="1:11">
      <c r="A40" s="48">
        <v>29</v>
      </c>
      <c r="B40" s="48" t="s">
        <v>423</v>
      </c>
      <c r="C40" s="50" t="s">
        <v>529</v>
      </c>
      <c r="D40" s="78"/>
      <c r="E40" s="52" t="s">
        <v>530</v>
      </c>
      <c r="F40" s="52" t="s">
        <v>531</v>
      </c>
      <c r="G40" s="68" t="s">
        <v>532</v>
      </c>
      <c r="H40" s="48">
        <v>189</v>
      </c>
      <c r="I40" s="48">
        <v>189</v>
      </c>
      <c r="J40" s="48">
        <v>98</v>
      </c>
      <c r="K40" s="101" t="s">
        <v>533</v>
      </c>
    </row>
    <row r="41" s="1" customFormat="1" customHeight="1" spans="1:11">
      <c r="A41" s="48">
        <v>30</v>
      </c>
      <c r="B41" s="66" t="s">
        <v>370</v>
      </c>
      <c r="C41" s="50" t="s">
        <v>381</v>
      </c>
      <c r="D41" s="51"/>
      <c r="E41" s="52" t="s">
        <v>382</v>
      </c>
      <c r="F41" s="52" t="s">
        <v>383</v>
      </c>
      <c r="G41" s="68" t="s">
        <v>384</v>
      </c>
      <c r="H41" s="48">
        <v>214</v>
      </c>
      <c r="I41" s="48">
        <v>191</v>
      </c>
      <c r="J41" s="48">
        <v>126</v>
      </c>
      <c r="K41" s="101" t="s">
        <v>534</v>
      </c>
    </row>
    <row r="42" s="1" customFormat="1" customHeight="1" spans="1:16369">
      <c r="A42" s="48">
        <v>31</v>
      </c>
      <c r="B42" s="9" t="s">
        <v>370</v>
      </c>
      <c r="C42" s="10" t="s">
        <v>535</v>
      </c>
      <c r="D42" s="11"/>
      <c r="E42" s="12" t="s">
        <v>536</v>
      </c>
      <c r="F42" s="12" t="s">
        <v>537</v>
      </c>
      <c r="G42" s="77" t="s">
        <v>538</v>
      </c>
      <c r="H42" s="9">
        <v>241</v>
      </c>
      <c r="I42" s="9">
        <v>241</v>
      </c>
      <c r="J42" s="9">
        <v>169</v>
      </c>
      <c r="K42" s="101" t="s">
        <v>539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</row>
    <row r="43" s="1" customFormat="1" customHeight="1" spans="1:15">
      <c r="A43" s="48">
        <v>32</v>
      </c>
      <c r="B43" s="66" t="s">
        <v>370</v>
      </c>
      <c r="C43" s="50" t="s">
        <v>390</v>
      </c>
      <c r="D43" s="51"/>
      <c r="E43" s="52" t="s">
        <v>391</v>
      </c>
      <c r="F43" s="52" t="s">
        <v>392</v>
      </c>
      <c r="G43" s="68" t="s">
        <v>393</v>
      </c>
      <c r="H43" s="48">
        <v>368</v>
      </c>
      <c r="I43" s="66">
        <v>368</v>
      </c>
      <c r="J43" s="104">
        <v>238</v>
      </c>
      <c r="K43" s="101" t="s">
        <v>540</v>
      </c>
      <c r="M43" s="105"/>
      <c r="N43" s="105"/>
      <c r="O43" s="105"/>
    </row>
    <row r="44" s="1" customFormat="1" customHeight="1" spans="1:11">
      <c r="A44" s="48">
        <v>33</v>
      </c>
      <c r="B44" s="66" t="s">
        <v>370</v>
      </c>
      <c r="C44" s="50" t="s">
        <v>386</v>
      </c>
      <c r="D44" s="51"/>
      <c r="E44" s="52" t="s">
        <v>387</v>
      </c>
      <c r="F44" s="52" t="s">
        <v>388</v>
      </c>
      <c r="G44" s="68" t="s">
        <v>389</v>
      </c>
      <c r="H44" s="48">
        <v>1288</v>
      </c>
      <c r="I44" s="66">
        <v>1288</v>
      </c>
      <c r="J44" s="48">
        <v>868</v>
      </c>
      <c r="K44" s="101" t="s">
        <v>541</v>
      </c>
    </row>
    <row r="45" s="1" customFormat="1" customHeight="1" spans="1:16369">
      <c r="A45" s="48">
        <v>34</v>
      </c>
      <c r="B45" s="9" t="s">
        <v>370</v>
      </c>
      <c r="C45" s="10" t="s">
        <v>542</v>
      </c>
      <c r="D45" s="11"/>
      <c r="E45" s="12" t="s">
        <v>543</v>
      </c>
      <c r="F45" s="12" t="s">
        <v>544</v>
      </c>
      <c r="G45" s="77" t="s">
        <v>545</v>
      </c>
      <c r="H45" s="9">
        <v>35</v>
      </c>
      <c r="I45" s="9">
        <v>35</v>
      </c>
      <c r="J45" s="97">
        <v>29.75</v>
      </c>
      <c r="K45" s="101" t="s">
        <v>546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</row>
    <row r="46" s="1" customFormat="1" customHeight="1" spans="1:11">
      <c r="A46" s="48">
        <v>35</v>
      </c>
      <c r="B46" s="48" t="s">
        <v>370</v>
      </c>
      <c r="C46" s="50" t="s">
        <v>547</v>
      </c>
      <c r="D46" s="78"/>
      <c r="E46" s="52" t="s">
        <v>548</v>
      </c>
      <c r="F46" s="52" t="s">
        <v>549</v>
      </c>
      <c r="G46" s="68" t="s">
        <v>550</v>
      </c>
      <c r="H46" s="48">
        <v>40</v>
      </c>
      <c r="I46" s="48">
        <v>40</v>
      </c>
      <c r="J46" s="48">
        <v>38.9</v>
      </c>
      <c r="K46" s="101" t="s">
        <v>551</v>
      </c>
    </row>
    <row r="47" s="1" customFormat="1" customHeight="1" spans="1:16369">
      <c r="A47" s="48">
        <v>36</v>
      </c>
      <c r="B47" s="9" t="s">
        <v>370</v>
      </c>
      <c r="C47" s="10" t="s">
        <v>552</v>
      </c>
      <c r="D47" s="11"/>
      <c r="E47" s="12" t="s">
        <v>553</v>
      </c>
      <c r="F47" s="12" t="s">
        <v>554</v>
      </c>
      <c r="G47" s="77" t="s">
        <v>555</v>
      </c>
      <c r="H47" s="9">
        <v>150</v>
      </c>
      <c r="I47" s="9">
        <v>150</v>
      </c>
      <c r="J47" s="9">
        <v>118</v>
      </c>
      <c r="K47" s="101" t="s">
        <v>556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</row>
    <row r="48" s="1" customFormat="1" customHeight="1" spans="1:11">
      <c r="A48" s="48">
        <v>37</v>
      </c>
      <c r="B48" s="66" t="s">
        <v>370</v>
      </c>
      <c r="C48" s="50" t="s">
        <v>376</v>
      </c>
      <c r="D48" s="51"/>
      <c r="E48" s="52" t="s">
        <v>377</v>
      </c>
      <c r="F48" s="52" t="s">
        <v>378</v>
      </c>
      <c r="G48" s="68" t="s">
        <v>379</v>
      </c>
      <c r="H48" s="48">
        <v>122</v>
      </c>
      <c r="I48" s="80">
        <v>122</v>
      </c>
      <c r="J48" s="48">
        <v>79</v>
      </c>
      <c r="K48" s="101" t="s">
        <v>557</v>
      </c>
    </row>
    <row r="49" s="1" customFormat="1" customHeight="1" spans="1:11">
      <c r="A49" s="48">
        <v>38</v>
      </c>
      <c r="B49" s="66" t="s">
        <v>370</v>
      </c>
      <c r="C49" s="50" t="s">
        <v>558</v>
      </c>
      <c r="D49" s="51"/>
      <c r="E49" s="52" t="s">
        <v>559</v>
      </c>
      <c r="F49" s="52" t="s">
        <v>560</v>
      </c>
      <c r="G49" s="68" t="s">
        <v>561</v>
      </c>
      <c r="H49" s="66">
        <v>88</v>
      </c>
      <c r="I49" s="48">
        <v>88</v>
      </c>
      <c r="J49" s="103">
        <v>66</v>
      </c>
      <c r="K49" s="101" t="s">
        <v>562</v>
      </c>
    </row>
    <row r="50" s="1" customFormat="1" customHeight="1" spans="1:11">
      <c r="A50" s="48">
        <v>39</v>
      </c>
      <c r="B50" s="48" t="s">
        <v>370</v>
      </c>
      <c r="C50" s="50" t="s">
        <v>395</v>
      </c>
      <c r="D50" s="78"/>
      <c r="E50" s="52" t="s">
        <v>396</v>
      </c>
      <c r="F50" s="52" t="s">
        <v>397</v>
      </c>
      <c r="G50" s="68" t="s">
        <v>398</v>
      </c>
      <c r="H50" s="48">
        <v>218</v>
      </c>
      <c r="I50" s="41">
        <v>218</v>
      </c>
      <c r="J50" s="48">
        <v>168</v>
      </c>
      <c r="K50" s="101" t="s">
        <v>563</v>
      </c>
    </row>
    <row r="51" s="1" customFormat="1" customHeight="1" spans="1:16369">
      <c r="A51" s="48">
        <v>40</v>
      </c>
      <c r="B51" s="9" t="s">
        <v>370</v>
      </c>
      <c r="C51" s="10" t="s">
        <v>564</v>
      </c>
      <c r="D51" s="11"/>
      <c r="E51" s="12" t="s">
        <v>565</v>
      </c>
      <c r="F51" s="12" t="s">
        <v>566</v>
      </c>
      <c r="G51" s="77" t="s">
        <v>567</v>
      </c>
      <c r="H51" s="9">
        <v>48</v>
      </c>
      <c r="I51" s="9">
        <v>48</v>
      </c>
      <c r="J51" s="9">
        <v>40.8</v>
      </c>
      <c r="K51" s="101" t="s">
        <v>568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</row>
    <row r="52" s="1" customFormat="1" customHeight="1" spans="1:11">
      <c r="A52" s="48">
        <v>41</v>
      </c>
      <c r="B52" s="66" t="s">
        <v>399</v>
      </c>
      <c r="C52" s="50" t="s">
        <v>569</v>
      </c>
      <c r="D52" s="51"/>
      <c r="E52" s="52" t="s">
        <v>570</v>
      </c>
      <c r="F52" s="52" t="s">
        <v>571</v>
      </c>
      <c r="G52" s="68" t="s">
        <v>572</v>
      </c>
      <c r="H52" s="48">
        <v>88</v>
      </c>
      <c r="I52" s="66">
        <v>88</v>
      </c>
      <c r="J52" s="103">
        <v>74.8</v>
      </c>
      <c r="K52" s="101" t="s">
        <v>573</v>
      </c>
    </row>
    <row r="53" s="1" customFormat="1" customHeight="1" spans="1:11">
      <c r="A53" s="48">
        <v>42</v>
      </c>
      <c r="B53" s="49" t="s">
        <v>399</v>
      </c>
      <c r="C53" s="50" t="s">
        <v>434</v>
      </c>
      <c r="D53" s="51"/>
      <c r="E53" s="52" t="s">
        <v>435</v>
      </c>
      <c r="F53" s="52" t="s">
        <v>436</v>
      </c>
      <c r="G53" s="68" t="s">
        <v>437</v>
      </c>
      <c r="H53" s="48">
        <v>206</v>
      </c>
      <c r="I53" s="48">
        <v>206</v>
      </c>
      <c r="J53" s="48">
        <v>128</v>
      </c>
      <c r="K53" s="101" t="s">
        <v>574</v>
      </c>
    </row>
    <row r="54" s="1" customFormat="1" customHeight="1" spans="1:16369">
      <c r="A54" s="48">
        <v>43</v>
      </c>
      <c r="B54" s="9" t="s">
        <v>399</v>
      </c>
      <c r="C54" s="10" t="s">
        <v>575</v>
      </c>
      <c r="D54" s="11"/>
      <c r="E54" s="12" t="s">
        <v>413</v>
      </c>
      <c r="F54" s="12" t="s">
        <v>576</v>
      </c>
      <c r="G54" s="76" t="s">
        <v>577</v>
      </c>
      <c r="H54" s="9">
        <v>45</v>
      </c>
      <c r="I54" s="9">
        <v>45</v>
      </c>
      <c r="J54" s="9">
        <v>36</v>
      </c>
      <c r="K54" s="101" t="s">
        <v>578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</row>
    <row r="55" s="1" customFormat="1" customHeight="1" spans="1:11">
      <c r="A55" s="48">
        <v>44</v>
      </c>
      <c r="B55" s="48" t="s">
        <v>399</v>
      </c>
      <c r="C55" s="50" t="s">
        <v>400</v>
      </c>
      <c r="D55" s="78"/>
      <c r="E55" s="52">
        <v>15120</v>
      </c>
      <c r="F55" s="52" t="s">
        <v>401</v>
      </c>
      <c r="G55" s="68" t="s">
        <v>402</v>
      </c>
      <c r="H55" s="48">
        <v>158</v>
      </c>
      <c r="I55" s="48">
        <v>158</v>
      </c>
      <c r="J55" s="48">
        <v>109</v>
      </c>
      <c r="K55" s="101" t="s">
        <v>579</v>
      </c>
    </row>
    <row r="56" s="1" customFormat="1" customHeight="1" spans="1:11">
      <c r="A56" s="48">
        <v>45</v>
      </c>
      <c r="B56" s="66" t="s">
        <v>417</v>
      </c>
      <c r="C56" s="50" t="s">
        <v>418</v>
      </c>
      <c r="D56" s="51"/>
      <c r="E56" s="52" t="s">
        <v>419</v>
      </c>
      <c r="F56" s="52" t="s">
        <v>420</v>
      </c>
      <c r="G56" s="68" t="s">
        <v>421</v>
      </c>
      <c r="H56" s="48">
        <v>228</v>
      </c>
      <c r="I56" s="48">
        <v>228</v>
      </c>
      <c r="J56" s="48">
        <v>169</v>
      </c>
      <c r="K56" s="101" t="s">
        <v>580</v>
      </c>
    </row>
    <row r="57" s="1" customFormat="1" customHeight="1" spans="1:11">
      <c r="A57" s="48">
        <v>46</v>
      </c>
      <c r="B57" s="66" t="s">
        <v>417</v>
      </c>
      <c r="C57" s="84" t="s">
        <v>581</v>
      </c>
      <c r="D57" s="51"/>
      <c r="E57" s="52" t="s">
        <v>582</v>
      </c>
      <c r="F57" s="52" t="s">
        <v>583</v>
      </c>
      <c r="G57" s="68" t="s">
        <v>584</v>
      </c>
      <c r="H57" s="48">
        <v>380</v>
      </c>
      <c r="I57" s="48">
        <v>380</v>
      </c>
      <c r="J57" s="48">
        <v>259</v>
      </c>
      <c r="K57" s="101" t="s">
        <v>585</v>
      </c>
    </row>
    <row r="58" customHeight="1" spans="1:11">
      <c r="A58" s="48">
        <v>47</v>
      </c>
      <c r="B58" s="16" t="s">
        <v>417</v>
      </c>
      <c r="C58" s="10" t="s">
        <v>586</v>
      </c>
      <c r="D58" s="17"/>
      <c r="E58" s="12" t="s">
        <v>587</v>
      </c>
      <c r="F58" s="12" t="s">
        <v>588</v>
      </c>
      <c r="G58" s="77" t="s">
        <v>589</v>
      </c>
      <c r="H58" s="9">
        <v>738</v>
      </c>
      <c r="I58" s="9">
        <v>738</v>
      </c>
      <c r="J58" s="9">
        <v>599</v>
      </c>
      <c r="K58" s="101" t="s">
        <v>590</v>
      </c>
    </row>
    <row r="59" customHeight="1" spans="3:7">
      <c r="C59" s="85"/>
      <c r="G59" s="86"/>
    </row>
    <row r="60" customHeight="1" spans="3:3">
      <c r="C60" s="85"/>
    </row>
    <row r="61" customHeight="1" spans="3:3">
      <c r="C61" s="85"/>
    </row>
    <row r="62" customHeight="1" spans="3:3">
      <c r="C62" s="85"/>
    </row>
    <row r="63" customHeight="1" spans="3:3">
      <c r="C63" s="85"/>
    </row>
    <row r="64" customHeight="1" spans="3:3">
      <c r="C64" s="85"/>
    </row>
    <row r="65" customHeight="1" spans="3:3">
      <c r="C65" s="85"/>
    </row>
    <row r="66" customHeight="1" spans="3:3">
      <c r="C66" s="85"/>
    </row>
    <row r="67" customHeight="1" spans="3:3">
      <c r="C67" s="85"/>
    </row>
    <row r="68" customHeight="1" spans="3:3">
      <c r="C68" s="85"/>
    </row>
    <row r="69" customHeight="1" spans="3:3">
      <c r="C69" s="85"/>
    </row>
    <row r="70" customHeight="1" spans="3:3">
      <c r="C70" s="85"/>
    </row>
    <row r="71" customHeight="1" spans="3:3">
      <c r="C71" s="85"/>
    </row>
    <row r="72" customHeight="1" spans="3:3">
      <c r="C72" s="85"/>
    </row>
    <row r="73" customHeight="1" spans="3:3">
      <c r="C73" s="85"/>
    </row>
    <row r="74" customHeight="1" spans="3:3">
      <c r="C74" s="85"/>
    </row>
    <row r="75" customHeight="1" spans="3:3">
      <c r="C75" s="85"/>
    </row>
    <row r="76" customHeight="1" spans="3:3">
      <c r="C76" s="85"/>
    </row>
    <row r="77" customHeight="1" spans="3:3">
      <c r="C77" s="85"/>
    </row>
    <row r="78" customHeight="1" spans="3:3">
      <c r="C78" s="85"/>
    </row>
    <row r="79" customHeight="1" spans="3:3">
      <c r="C79" s="85"/>
    </row>
    <row r="80" customHeight="1" spans="3:3">
      <c r="C80" s="85"/>
    </row>
    <row r="81" customHeight="1" spans="3:3">
      <c r="C81" s="85"/>
    </row>
    <row r="82" customHeight="1" spans="3:3">
      <c r="C82" s="85"/>
    </row>
    <row r="83" customHeight="1" spans="3:3">
      <c r="C83" s="85"/>
    </row>
    <row r="84" customHeight="1" spans="3:3">
      <c r="C84" s="85"/>
    </row>
    <row r="85" customHeight="1" spans="3:3">
      <c r="C85" s="85"/>
    </row>
    <row r="86" customHeight="1" spans="3:3">
      <c r="C86" s="85"/>
    </row>
    <row r="87" customHeight="1" spans="3:3">
      <c r="C87" s="85"/>
    </row>
    <row r="88" customHeight="1" spans="3:3">
      <c r="C88" s="85"/>
    </row>
    <row r="89" customHeight="1" spans="3:3">
      <c r="C89" s="85"/>
    </row>
    <row r="90" customHeight="1" spans="3:3">
      <c r="C90" s="85"/>
    </row>
    <row r="91" customHeight="1" spans="3:3">
      <c r="C91" s="85"/>
    </row>
    <row r="92" customHeight="1" spans="3:3">
      <c r="C92" s="85"/>
    </row>
    <row r="93" customHeight="1" spans="3:3">
      <c r="C93" s="85"/>
    </row>
    <row r="94" customHeight="1" spans="3:3">
      <c r="C94" s="85"/>
    </row>
    <row r="95" customHeight="1" spans="3:3">
      <c r="C95" s="85"/>
    </row>
    <row r="96" customHeight="1" spans="3:3">
      <c r="C96" s="85"/>
    </row>
    <row r="97" customHeight="1" spans="3:3">
      <c r="C97" s="85"/>
    </row>
    <row r="98" customHeight="1" spans="3:3">
      <c r="C98" s="85"/>
    </row>
    <row r="99" customHeight="1" spans="3:3">
      <c r="C99" s="85"/>
    </row>
    <row r="100" customHeight="1" spans="3:3">
      <c r="C100" s="85"/>
    </row>
    <row r="101" customHeight="1" spans="3:3">
      <c r="C101" s="85"/>
    </row>
    <row r="102" customHeight="1" spans="3:3">
      <c r="C102" s="85"/>
    </row>
    <row r="103" customHeight="1" spans="3:3">
      <c r="C103" s="85"/>
    </row>
    <row r="104" customHeight="1" spans="3:3">
      <c r="C104" s="85"/>
    </row>
    <row r="105" customHeight="1" spans="3:3">
      <c r="C105" s="85"/>
    </row>
    <row r="106" customHeight="1" spans="3:3">
      <c r="C106" s="85"/>
    </row>
    <row r="107" customHeight="1" spans="3:3">
      <c r="C107" s="85"/>
    </row>
    <row r="108" customHeight="1" spans="3:3">
      <c r="C108" s="85"/>
    </row>
    <row r="109" customHeight="1" spans="3:3">
      <c r="C109" s="85"/>
    </row>
    <row r="110" customHeight="1" spans="3:3">
      <c r="C110" s="85"/>
    </row>
    <row r="111" customHeight="1" spans="3:3">
      <c r="C111" s="85"/>
    </row>
    <row r="112" customHeight="1" spans="3:3">
      <c r="C112" s="85"/>
    </row>
    <row r="113" customHeight="1" spans="3:3">
      <c r="C113" s="85"/>
    </row>
    <row r="114" customHeight="1" spans="3:3">
      <c r="C114" s="85"/>
    </row>
    <row r="115" customHeight="1" spans="3:3">
      <c r="C115" s="85"/>
    </row>
    <row r="116" customHeight="1" spans="3:3">
      <c r="C116" s="85"/>
    </row>
    <row r="117" customHeight="1" spans="3:3">
      <c r="C117" s="85"/>
    </row>
    <row r="118" customHeight="1" spans="3:3">
      <c r="C118" s="85"/>
    </row>
    <row r="119" customHeight="1" spans="3:3">
      <c r="C119" s="85"/>
    </row>
    <row r="120" customHeight="1" spans="3:3">
      <c r="C120" s="85"/>
    </row>
    <row r="121" customHeight="1" spans="3:3">
      <c r="C121" s="85"/>
    </row>
    <row r="122" customHeight="1" spans="3:3">
      <c r="C122" s="85"/>
    </row>
    <row r="123" customHeight="1" spans="3:3">
      <c r="C123" s="85"/>
    </row>
    <row r="124" customHeight="1" spans="3:3">
      <c r="C124" s="85"/>
    </row>
    <row r="125" customHeight="1" spans="3:3">
      <c r="C125" s="85"/>
    </row>
    <row r="126" customHeight="1" spans="3:3">
      <c r="C126" s="85"/>
    </row>
    <row r="127" customHeight="1" spans="3:3">
      <c r="C127" s="85"/>
    </row>
    <row r="128" customHeight="1" spans="3:3">
      <c r="C128" s="85"/>
    </row>
    <row r="129" customHeight="1" spans="3:3">
      <c r="C129" s="85"/>
    </row>
    <row r="130" customHeight="1" spans="3:3">
      <c r="C130" s="85"/>
    </row>
    <row r="131" customHeight="1" spans="3:3">
      <c r="C131" s="85"/>
    </row>
    <row r="132" customHeight="1" spans="3:3">
      <c r="C132" s="85"/>
    </row>
    <row r="133" customHeight="1" spans="3:3">
      <c r="C133" s="85"/>
    </row>
    <row r="134" customHeight="1" spans="3:3">
      <c r="C134" s="85"/>
    </row>
    <row r="135" customHeight="1" spans="3:3">
      <c r="C135" s="85"/>
    </row>
    <row r="136" customHeight="1" spans="3:3">
      <c r="C136" s="85"/>
    </row>
    <row r="137" customHeight="1" spans="3:3">
      <c r="C137" s="85"/>
    </row>
    <row r="138" customHeight="1" spans="3:3">
      <c r="C138" s="85"/>
    </row>
    <row r="139" customHeight="1" spans="3:3">
      <c r="C139" s="85"/>
    </row>
    <row r="140" customHeight="1" spans="3:3">
      <c r="C140" s="85"/>
    </row>
    <row r="141" customHeight="1" spans="3:3">
      <c r="C141" s="85"/>
    </row>
    <row r="142" customHeight="1" spans="3:3">
      <c r="C142" s="85"/>
    </row>
    <row r="143" customHeight="1" spans="3:3">
      <c r="C143" s="85"/>
    </row>
    <row r="144" customHeight="1" spans="3:3">
      <c r="C144" s="85"/>
    </row>
    <row r="145" customHeight="1" spans="3:3">
      <c r="C145" s="85"/>
    </row>
    <row r="146" customHeight="1" spans="3:3">
      <c r="C146" s="85"/>
    </row>
    <row r="147" customHeight="1" spans="3:3">
      <c r="C147" s="85"/>
    </row>
    <row r="148" customHeight="1" spans="3:3">
      <c r="C148" s="85"/>
    </row>
    <row r="149" customHeight="1" spans="3:3">
      <c r="C149" s="85"/>
    </row>
    <row r="150" customHeight="1" spans="3:3">
      <c r="C150" s="85"/>
    </row>
    <row r="151" customHeight="1" spans="3:3">
      <c r="C151" s="85"/>
    </row>
    <row r="152" customHeight="1" spans="3:3">
      <c r="C152" s="85"/>
    </row>
    <row r="153" customHeight="1" spans="3:3">
      <c r="C153" s="85"/>
    </row>
    <row r="154" customHeight="1" spans="3:3">
      <c r="C154" s="85"/>
    </row>
    <row r="155" customHeight="1" spans="3:3">
      <c r="C155" s="85"/>
    </row>
    <row r="156" customHeight="1" spans="3:3">
      <c r="C156" s="85"/>
    </row>
    <row r="157" customHeight="1" spans="3:3">
      <c r="C157" s="85"/>
    </row>
    <row r="158" customHeight="1" spans="3:3">
      <c r="C158" s="85"/>
    </row>
    <row r="159" customHeight="1" spans="3:3">
      <c r="C159" s="85"/>
    </row>
    <row r="160" customHeight="1" spans="3:3">
      <c r="C160" s="85"/>
    </row>
    <row r="161" customHeight="1" spans="3:3">
      <c r="C161" s="85"/>
    </row>
    <row r="162" customHeight="1" spans="3:3">
      <c r="C162" s="85"/>
    </row>
    <row r="163" customHeight="1" spans="3:3">
      <c r="C163" s="85"/>
    </row>
    <row r="164" customHeight="1" spans="3:3">
      <c r="C164" s="85"/>
    </row>
    <row r="165" customHeight="1" spans="3:3">
      <c r="C165" s="85"/>
    </row>
    <row r="166" customHeight="1" spans="3:3">
      <c r="C166" s="85"/>
    </row>
    <row r="167" customHeight="1" spans="3:3">
      <c r="C167" s="85"/>
    </row>
    <row r="168" customHeight="1" spans="3:3">
      <c r="C168" s="85"/>
    </row>
    <row r="169" customHeight="1" spans="3:3">
      <c r="C169" s="85"/>
    </row>
    <row r="170" customHeight="1" spans="3:3">
      <c r="C170" s="85"/>
    </row>
    <row r="171" customHeight="1" spans="3:3">
      <c r="C171" s="85"/>
    </row>
    <row r="172" customHeight="1" spans="3:3">
      <c r="C172" s="85"/>
    </row>
    <row r="173" customHeight="1" spans="3:3">
      <c r="C173" s="85"/>
    </row>
    <row r="174" customHeight="1" spans="3:3">
      <c r="C174" s="85"/>
    </row>
    <row r="175" customHeight="1" spans="3:3">
      <c r="C175" s="85"/>
    </row>
    <row r="176" customHeight="1" spans="3:3">
      <c r="C176" s="85"/>
    </row>
    <row r="177" customHeight="1" spans="3:3">
      <c r="C177" s="85"/>
    </row>
    <row r="178" customHeight="1" spans="3:3">
      <c r="C178" s="85"/>
    </row>
    <row r="179" customHeight="1" spans="3:3">
      <c r="C179" s="85"/>
    </row>
    <row r="180" customHeight="1" spans="3:3">
      <c r="C180" s="85"/>
    </row>
    <row r="181" customHeight="1" spans="3:3">
      <c r="C181" s="85"/>
    </row>
    <row r="182" customHeight="1" spans="3:3">
      <c r="C182" s="85"/>
    </row>
    <row r="183" customHeight="1" spans="3:3">
      <c r="C183" s="85"/>
    </row>
    <row r="184" customHeight="1" spans="3:3">
      <c r="C184" s="85"/>
    </row>
    <row r="185" customHeight="1" spans="3:3">
      <c r="C185" s="85"/>
    </row>
    <row r="186" customHeight="1" spans="3:3">
      <c r="C186" s="85"/>
    </row>
    <row r="187" customHeight="1" spans="3:3">
      <c r="C187" s="85"/>
    </row>
    <row r="188" customHeight="1" spans="3:3">
      <c r="C188" s="85"/>
    </row>
    <row r="189" customHeight="1" spans="3:3">
      <c r="C189" s="85"/>
    </row>
    <row r="190" customHeight="1" spans="3:3">
      <c r="C190" s="85"/>
    </row>
    <row r="191" customHeight="1" spans="3:3">
      <c r="C191" s="85"/>
    </row>
    <row r="192" customHeight="1" spans="3:3">
      <c r="C192" s="85"/>
    </row>
    <row r="193" customHeight="1" spans="3:3">
      <c r="C193" s="85"/>
    </row>
    <row r="194" customHeight="1" spans="3:3">
      <c r="C194" s="85"/>
    </row>
    <row r="195" customHeight="1" spans="3:3">
      <c r="C195" s="85"/>
    </row>
    <row r="196" customHeight="1" spans="3:3">
      <c r="C196" s="85"/>
    </row>
    <row r="197" customHeight="1" spans="3:3">
      <c r="C197" s="85"/>
    </row>
    <row r="198" customHeight="1" spans="3:3">
      <c r="C198" s="85"/>
    </row>
    <row r="199" customHeight="1" spans="3:3">
      <c r="C199" s="85"/>
    </row>
    <row r="200" customHeight="1" spans="3:3">
      <c r="C200" s="85"/>
    </row>
    <row r="201" customHeight="1" spans="3:3">
      <c r="C201" s="85"/>
    </row>
    <row r="202" customHeight="1" spans="3:3">
      <c r="C202" s="85"/>
    </row>
    <row r="203" customHeight="1" spans="3:3">
      <c r="C203" s="85"/>
    </row>
    <row r="204" customHeight="1" spans="3:3">
      <c r="C204" s="85"/>
    </row>
    <row r="205" customHeight="1" spans="3:3">
      <c r="C205" s="85"/>
    </row>
    <row r="206" customHeight="1" spans="3:3">
      <c r="C206" s="85"/>
    </row>
    <row r="207" customHeight="1" spans="3:3">
      <c r="C207" s="85"/>
    </row>
    <row r="208" customHeight="1" spans="3:3">
      <c r="C208" s="85"/>
    </row>
    <row r="209" customHeight="1" spans="3:3">
      <c r="C209" s="85"/>
    </row>
    <row r="210" customHeight="1" spans="3:3">
      <c r="C210" s="85"/>
    </row>
    <row r="211" customHeight="1" spans="3:3">
      <c r="C211" s="85"/>
    </row>
    <row r="212" customHeight="1" spans="3:3">
      <c r="C212" s="85"/>
    </row>
    <row r="213" customHeight="1" spans="3:3">
      <c r="C213" s="85"/>
    </row>
    <row r="214" customHeight="1" spans="3:3">
      <c r="C214" s="85"/>
    </row>
    <row r="215" customHeight="1" spans="3:3">
      <c r="C215" s="85"/>
    </row>
    <row r="216" customHeight="1" spans="3:3">
      <c r="C216" s="85"/>
    </row>
    <row r="217" customHeight="1" spans="3:3">
      <c r="C217" s="85"/>
    </row>
    <row r="218" customHeight="1" spans="3:3">
      <c r="C218" s="85"/>
    </row>
    <row r="219" customHeight="1" spans="3:3">
      <c r="C219" s="85"/>
    </row>
    <row r="220" customHeight="1" spans="3:3">
      <c r="C220" s="85"/>
    </row>
    <row r="221" customHeight="1" spans="3:3">
      <c r="C221" s="85"/>
    </row>
    <row r="222" customHeight="1" spans="3:3">
      <c r="C222" s="85"/>
    </row>
    <row r="223" customHeight="1" spans="3:3">
      <c r="C223" s="85"/>
    </row>
    <row r="224" customHeight="1" spans="3:3">
      <c r="C224" s="85"/>
    </row>
    <row r="225" customHeight="1" spans="3:3">
      <c r="C225" s="85"/>
    </row>
    <row r="226" customHeight="1" spans="3:3">
      <c r="C226" s="85"/>
    </row>
    <row r="227" customHeight="1" spans="3:3">
      <c r="C227" s="85"/>
    </row>
    <row r="228" customHeight="1" spans="3:3">
      <c r="C228" s="85"/>
    </row>
    <row r="229" customHeight="1" spans="3:3">
      <c r="C229" s="85"/>
    </row>
    <row r="230" customHeight="1" spans="3:3">
      <c r="C230" s="85"/>
    </row>
    <row r="231" customHeight="1" spans="3:3">
      <c r="C231" s="85"/>
    </row>
    <row r="232" customHeight="1" spans="3:3">
      <c r="C232" s="85"/>
    </row>
    <row r="233" customHeight="1" spans="3:3">
      <c r="C233" s="85"/>
    </row>
    <row r="234" customHeight="1" spans="3:3">
      <c r="C234" s="85"/>
    </row>
    <row r="235" customHeight="1" spans="3:3">
      <c r="C235" s="85"/>
    </row>
    <row r="236" customHeight="1" spans="3:3">
      <c r="C236" s="85"/>
    </row>
    <row r="237" customHeight="1" spans="3:3">
      <c r="C237" s="85"/>
    </row>
    <row r="238" customHeight="1" spans="3:3">
      <c r="C238" s="106"/>
    </row>
    <row r="239" customHeight="1" spans="3:3">
      <c r="C239" s="106"/>
    </row>
    <row r="240" customHeight="1" spans="3:3">
      <c r="C240" s="106"/>
    </row>
    <row r="241" customHeight="1" spans="3:3">
      <c r="C241" s="106"/>
    </row>
    <row r="242" customHeight="1" spans="3:3">
      <c r="C242" s="106"/>
    </row>
    <row r="243" customHeight="1" spans="3:3">
      <c r="C243" s="106"/>
    </row>
    <row r="244" customHeight="1" spans="3:3">
      <c r="C244" s="106"/>
    </row>
    <row r="245" customHeight="1" spans="3:3">
      <c r="C245" s="106"/>
    </row>
    <row r="246" customHeight="1" spans="3:3">
      <c r="C246" s="106"/>
    </row>
    <row r="247" customHeight="1" spans="3:3">
      <c r="C247" s="106"/>
    </row>
    <row r="248" customHeight="1" spans="3:3">
      <c r="C248" s="106"/>
    </row>
    <row r="249" customHeight="1" spans="3:3">
      <c r="C249" s="106"/>
    </row>
    <row r="250" customHeight="1" spans="3:3">
      <c r="C250" s="106"/>
    </row>
    <row r="251" customHeight="1" spans="3:3">
      <c r="C251" s="106"/>
    </row>
    <row r="252" customHeight="1" spans="3:3">
      <c r="C252" s="106"/>
    </row>
    <row r="253" customHeight="1" spans="3:3">
      <c r="C253" s="106"/>
    </row>
    <row r="254" customHeight="1" spans="3:3">
      <c r="C254" s="106"/>
    </row>
    <row r="255" customHeight="1" spans="3:3">
      <c r="C255" s="106"/>
    </row>
    <row r="256" customHeight="1" spans="3:3">
      <c r="C256" s="106"/>
    </row>
    <row r="257" customHeight="1" spans="3:3">
      <c r="C257" s="106"/>
    </row>
    <row r="258" customHeight="1" spans="3:3">
      <c r="C258" s="106"/>
    </row>
    <row r="259" customHeight="1" spans="3:3">
      <c r="C259" s="106"/>
    </row>
    <row r="260" customHeight="1" spans="3:3">
      <c r="C260" s="106"/>
    </row>
    <row r="261" customHeight="1" spans="3:3">
      <c r="C261" s="106"/>
    </row>
    <row r="262" customHeight="1" spans="3:3">
      <c r="C262" s="106"/>
    </row>
    <row r="263" customHeight="1" spans="3:3">
      <c r="C263" s="106"/>
    </row>
    <row r="264" customHeight="1" spans="3:3">
      <c r="C264" s="106"/>
    </row>
    <row r="265" customHeight="1" spans="3:3">
      <c r="C265" s="97"/>
    </row>
  </sheetData>
  <mergeCells count="17">
    <mergeCell ref="A1:K1"/>
    <mergeCell ref="M43:O43"/>
    <mergeCell ref="A2:A7"/>
    <mergeCell ref="A8:A11"/>
    <mergeCell ref="A12:A14"/>
    <mergeCell ref="B12:B14"/>
    <mergeCell ref="F2:F7"/>
    <mergeCell ref="F8:F11"/>
    <mergeCell ref="F12:F14"/>
    <mergeCell ref="G2:G7"/>
    <mergeCell ref="G8:G11"/>
    <mergeCell ref="G12:G14"/>
    <mergeCell ref="K2:K7"/>
    <mergeCell ref="K8:K11"/>
    <mergeCell ref="K12:K14"/>
    <mergeCell ref="L3:O5"/>
    <mergeCell ref="L9:O10"/>
  </mergeCells>
  <hyperlinks>
    <hyperlink ref="G17" r:id="rId3" display="http://item.yhd.com/item/13206686" tooltip="http://item.yhd.com/item/13206686"/>
    <hyperlink ref="G19" r:id="rId4" display="http://item.yhd.com/item/7957712?tp=101105030.0.0.0.0.Ktc3JM0-10-9HDQ4"/>
    <hyperlink ref="G2" r:id="rId5" display="http://item.yhd.com/item/4301024?tp=101105030.0.0.0.0.Ktcl9B5-10-9HDQ4"/>
    <hyperlink ref="G8" r:id="rId6" display="http://item.yhd.com/item/4282169?tp=101105030.0.0.0.0.Ktcl9B5-10-9HDQ4"/>
    <hyperlink ref="G18" r:id="rId7" display="http://item.yhd.com/item/4282179?tp=101105030.0.0.0.0.Ktcs8Tm-10-9HDQ4" tooltip="http://item.yhd.com/item/4282179?tp=101105030.0.0.0.0.Ktcs8Tm-10-9HDQ4"/>
    <hyperlink ref="G28" r:id="rId8" display="http://item.yhd.com/item/6663742?tp=101105030.0.0.0.0.Ktc8IFF-10-9HDQ4"/>
    <hyperlink ref="G34" r:id="rId9" display="http://item.yhd.com/item/8526584?tp=101105030.0.0.0.0.Ktbrnr8-10-9HDQ4"/>
    <hyperlink ref="G48" r:id="rId10" display="http://item.yhd.com/item/34155110?tp=101105030.0.0.0.0.KtYoj`R-10-9HDQ4"/>
    <hyperlink ref="G41" r:id="rId11" display="http://item.yhd.com/item/6504416?tp=101105030.0.0.0.0.Ktc8IFF-10-9HDQ4"/>
    <hyperlink ref="G56" r:id="rId12" display="http://item.yhd.com/item/42625063?tp=101105030.0.0.0.0.KtYZw88-10-9HDQ4" tooltip="http://item.yhd.com/item/42625063?tp=101105030.0.0.0.0.KtYZw88-10-9HDQ4"/>
    <hyperlink ref="G39" r:id="rId13" display="http://item.yhd.com/item/4440231?tp=101105030.0.0.0.0.KtguW9F-10-9HDQ4"/>
    <hyperlink ref="G37" r:id="rId14" display="http://item.yhd.com/item/8074822?tp=222.12752_0.212.2_105.23.Kyqvzfv-10-2^R6Q" tooltip="http://item.yhd.com/item/8074822?tp=222.12752_0.212.2_105.23.Kyqvzfv-10-2^R6Q"/>
    <hyperlink ref="G53" r:id="rId15" display="http://item.yhd.com/item/9977473?tp=101105030.0.0.0.0.KtbhEaf-10-9HDQ4"/>
    <hyperlink ref="G30" r:id="rId16" display="http://item.yhd.com/item/8526578?tp=101105030.0.0.0.0.Ktbrnr8-10-9HDQ4"/>
    <hyperlink ref="G35" r:id="rId17" display="http://item.yhd.com/item/19553673?tp=101105030.0.0.0.0.KtbO7MS-10-9HDQ4"/>
    <hyperlink ref="G57" r:id="rId18" display="http://item.yhd.com/item/8664543?tp=101105030.0.0.0.0.KtblYpo-10-9HDQ4"/>
    <hyperlink ref="G20" r:id="rId19" display="http://item.yhd.com/item/16063911?tp=101105030.0.0.0.0.KtbO7MS-10-9HDQ4"/>
    <hyperlink ref="G12" r:id="rId20" display="http://item.yhd.com/item/10709375?tp=101105030.0.0.0.0.Ktbb2NA-10-9HDQ4"/>
    <hyperlink ref="G29" r:id="rId21" display="http://item.yhd.com/item/12597085?tp=101105030.0.0.0.0.KtbdkRZ-10-9HDQ4"/>
    <hyperlink ref="G49" r:id="rId22" display="http://item.yhd.com/item/4351846?tp=101105030.0.0.0.0.Ktcnw79-10-9HDQ4"/>
    <hyperlink ref="G16" r:id="rId23" display="http://item.yhd.com/item/16097582?tp=101105030.0.0.0.0.KtbO7MS-10-9HDQ4"/>
    <hyperlink ref="G40" r:id="rId24" display="http://item.yhd.com/item/14297408?tp=101105030.0.0.0.0.KtbdkRZ-10-9HDQ4"/>
    <hyperlink ref="G38" r:id="rId25" display="http://item.yhd.com/item/20322620?tp=101105030.0.0.0.0.KtZ3jgo-10-9HDQ4"/>
    <hyperlink ref="G27" r:id="rId26" display="http://item.yhd.com/item/6477132?tp=101105030.0.0.0.0.Ktc8IFF-10-9HDQ4"/>
    <hyperlink ref="G55" r:id="rId27" display="http://item.yhd.com/item/50179936?tp=101105030.0.0.0.0.KtYRTcl-10-9HDQ4"/>
    <hyperlink ref="G21" r:id="rId28" display="http://item.yhd.com/item/8526616?tp=101105030.0.0.0.0.KtblYpo-10-9HDQ4"/>
    <hyperlink ref="G22" r:id="rId29" display="http://item.yhd.com/item/8526587?tp=101105030.0.0.0.0.Ktbrnr8-10-9HDQ4"/>
    <hyperlink ref="G23" r:id="rId30" display="http://item.yhd.com/item/8467801?tp=101105030.0.0.0.0.KtbvgZB-10-9HDQ4"/>
    <hyperlink ref="G44" r:id="rId31" display="http://item.yhd.com/item/43604291?tp=101105030.0.0.0.0.KtYZw88-10-9HDQ4"/>
    <hyperlink ref="G52" r:id="rId32" display="http://item.yhd.com/item/29794846?tp=101105030.0.0.0.0.KtYslnr-10-9HDQ4"/>
    <hyperlink ref="G50" r:id="rId33" display="http://item.yhd.com/item/4301105?tp=101105030.0.0.0.0.Ktcpul7-10-9HDQ4"/>
    <hyperlink ref="G24" r:id="rId34" display="http://item.yhd.com/item/55712763?tp=101105030.0.0.0.0.L1WjvD^-10-ElNcs"/>
    <hyperlink ref="G32" r:id="rId35" display="http://item.yhd.com/item/10346531?&amp;website_id=798159&amp;uid=00c34ebfc64b8db10d54"/>
    <hyperlink ref="G47" r:id="rId36" display="http://item.yhd.com/item/4600657?tp=101105030.0.0.0.0.KtcQY5`-10-9HDQ4"/>
    <hyperlink ref="G15" r:id="rId37" display="http://item.yhd.com/item/55504260?tp=222.12752_0.212.2_105.30.L1X2bxS-10-ElNcs"/>
    <hyperlink ref="G31" r:id="rId38" display="http://item.yhd.com/item/34971663?tp=101105030.0.0.0.0.KtYi6gE-10-9HDQ4"/>
    <hyperlink ref="G25" r:id="rId39" display="http://item.yhd.com/item/4366909?tp=101105030.0.0.0.0.KtcesG4-10-9HDQ4"/>
    <hyperlink ref="G26" r:id="rId40" display="http://item.yhd.com/item/55049723?tp=101105030.0.0.0.0.L0Mnfjj-10-2^R6Q"/>
    <hyperlink ref="G33" r:id="rId41" display="http://item.yhd.com/item/35156725?tp=101105030.0.0.0.0.KtYi6gE-10-9HDQ4"/>
    <hyperlink ref="G43" r:id="rId42" display="http://item.yhd.com/item/4282834?tp=101105030.0.0.0.0.Ktcs8Tm-10-9HDQ4"/>
    <hyperlink ref="G42" r:id="rId43" display="http://item.yhd.com/item/17284642?tp=101105030.0.0.0.0.KtbO7MS-10-9HDQ4"/>
    <hyperlink ref="G45" r:id="rId44" display="http://item.yhd.com/item/4282339?tp=101105030.0.0.0.0.Ktcnw79-10-9HDQ4"/>
    <hyperlink ref="G46" r:id="rId45" display="http://item.yhd.com/item/54935035?tp=222.12752_0.212.2_105.43.L03q6gx-10-2^R6Q" tooltip="http://item.yhd.com/item/54935035?tp=222.12752_0.212.2_105.43.L03q6gx-10-2^R6Q"/>
    <hyperlink ref="G51" r:id="rId46" display="http://item.yhd.com/item/4283106?tp=101105030.0.0.0.0.Ktcnw79-10-9HDQ4"/>
    <hyperlink ref="G58" r:id="rId47" display="http://item.yhd.com/item/19553817?tp=101105030.0.0.0.0.KtbO7MS-10-9HDQ4"/>
    <hyperlink ref="G54" r:id="rId48" display="http://item.yhd.com/item/55719773?tp=101105030.0.0.0.0.L1XIUjw-10-ElNcs"/>
    <hyperlink ref="G36" r:id="rId49" display="http://item.yhd.com/item/55480255?tp=101105030.0.0.0.0.L1FWWrt-10-ElNcs"/>
  </hyperlinks>
  <pageMargins left="0.75" right="0.75" top="1" bottom="1" header="0.511805555555556" footer="0.511805555555556"/>
  <pageSetup paperSize="9" orientation="portrait"/>
  <headerFooter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66"/>
  <sheetViews>
    <sheetView tabSelected="1" workbookViewId="0">
      <selection activeCell="C31" sqref="C31"/>
    </sheetView>
  </sheetViews>
  <sheetFormatPr defaultColWidth="9" defaultRowHeight="13.5" outlineLevelCol="1"/>
  <cols>
    <col min="1" max="1" width="19.375" style="29" customWidth="1"/>
    <col min="2" max="2" width="54.625" style="29" customWidth="1"/>
    <col min="3" max="11" width="15.625" customWidth="1"/>
  </cols>
  <sheetData>
    <row r="1" ht="30" customHeight="1" spans="1:1">
      <c r="A1" s="29" t="s">
        <v>591</v>
      </c>
    </row>
    <row r="2" ht="30" customHeight="1" spans="1:2">
      <c r="A2" s="29">
        <v>1</v>
      </c>
      <c r="B2" s="30" t="s">
        <v>592</v>
      </c>
    </row>
    <row r="3" ht="30" customHeight="1" spans="1:2">
      <c r="A3" s="29">
        <v>2</v>
      </c>
      <c r="B3" s="30" t="s">
        <v>593</v>
      </c>
    </row>
    <row r="4" ht="30" customHeight="1" spans="1:2">
      <c r="A4" s="29">
        <v>3</v>
      </c>
      <c r="B4" s="30" t="s">
        <v>594</v>
      </c>
    </row>
    <row r="5" ht="30" customHeight="1" spans="1:2">
      <c r="A5" s="29">
        <v>4</v>
      </c>
      <c r="B5" s="30" t="s">
        <v>595</v>
      </c>
    </row>
    <row r="6" ht="30" customHeight="1" spans="1:2">
      <c r="A6" s="29">
        <v>5</v>
      </c>
      <c r="B6" s="30" t="s">
        <v>596</v>
      </c>
    </row>
    <row r="7" ht="30" customHeight="1" spans="1:1">
      <c r="A7" s="31" t="s">
        <v>597</v>
      </c>
    </row>
    <row r="8" ht="30" customHeight="1" spans="1:2">
      <c r="A8" s="29">
        <v>1</v>
      </c>
      <c r="B8" s="30" t="s">
        <v>598</v>
      </c>
    </row>
    <row r="9" ht="30" customHeight="1" spans="1:2">
      <c r="A9" s="29">
        <v>2</v>
      </c>
      <c r="B9" s="30" t="s">
        <v>599</v>
      </c>
    </row>
    <row r="10" ht="30" customHeight="1" spans="1:2">
      <c r="A10" s="29">
        <v>3</v>
      </c>
      <c r="B10" s="30" t="s">
        <v>600</v>
      </c>
    </row>
    <row r="11" ht="30" customHeight="1" spans="1:2">
      <c r="A11" s="29">
        <v>4</v>
      </c>
      <c r="B11" s="30" t="s">
        <v>601</v>
      </c>
    </row>
    <row r="12" ht="30" customHeight="1" spans="1:2">
      <c r="A12" s="29">
        <v>5</v>
      </c>
      <c r="B12" s="30" t="s">
        <v>602</v>
      </c>
    </row>
    <row r="13" ht="30" customHeight="1" spans="1:1">
      <c r="A13" s="31" t="s">
        <v>603</v>
      </c>
    </row>
    <row r="14" ht="30" customHeight="1" spans="1:2">
      <c r="A14" s="29" t="s">
        <v>604</v>
      </c>
      <c r="B14" s="30" t="s">
        <v>605</v>
      </c>
    </row>
    <row r="15" ht="30" customHeight="1" spans="1:2">
      <c r="A15" s="29" t="s">
        <v>606</v>
      </c>
      <c r="B15" s="30" t="s">
        <v>607</v>
      </c>
    </row>
    <row r="16" ht="30" customHeight="1" spans="1:2">
      <c r="A16" s="29" t="s">
        <v>608</v>
      </c>
      <c r="B16" s="30" t="s">
        <v>609</v>
      </c>
    </row>
    <row r="17" ht="30" customHeight="1" spans="1:2">
      <c r="A17" s="29" t="s">
        <v>610</v>
      </c>
      <c r="B17" s="30" t="s">
        <v>611</v>
      </c>
    </row>
    <row r="18" ht="30" customHeight="1" spans="1:2">
      <c r="A18" s="29" t="s">
        <v>612</v>
      </c>
      <c r="B18" s="30" t="s">
        <v>613</v>
      </c>
    </row>
    <row r="19" ht="30" customHeight="1" spans="1:2">
      <c r="A19" s="29" t="s">
        <v>614</v>
      </c>
      <c r="B19" s="30" t="s">
        <v>615</v>
      </c>
    </row>
    <row r="20" ht="30" customHeight="1" spans="1:2">
      <c r="A20" s="29">
        <v>169</v>
      </c>
      <c r="B20" s="30" t="s">
        <v>616</v>
      </c>
    </row>
    <row r="21" ht="30" customHeight="1" spans="1:2">
      <c r="A21" s="29">
        <v>599</v>
      </c>
      <c r="B21" s="30" t="s">
        <v>617</v>
      </c>
    </row>
    <row r="22" ht="30" customHeight="1" spans="1:1">
      <c r="A22" s="32" t="s">
        <v>618</v>
      </c>
    </row>
    <row r="23" ht="30" customHeight="1" spans="1:2">
      <c r="A23" s="29">
        <v>105</v>
      </c>
      <c r="B23" s="30" t="s">
        <v>619</v>
      </c>
    </row>
    <row r="24" ht="30" customHeight="1" spans="1:2">
      <c r="A24" s="29">
        <v>52.9</v>
      </c>
      <c r="B24" s="30" t="s">
        <v>620</v>
      </c>
    </row>
    <row r="25" ht="30" customHeight="1" spans="1:2">
      <c r="A25" s="29">
        <v>89</v>
      </c>
      <c r="B25" s="30" t="s">
        <v>621</v>
      </c>
    </row>
    <row r="26" ht="30" customHeight="1" spans="1:2">
      <c r="A26" s="29">
        <v>59.9</v>
      </c>
      <c r="B26" s="30" t="s">
        <v>622</v>
      </c>
    </row>
    <row r="27" ht="30" customHeight="1" spans="1:2">
      <c r="A27" s="29">
        <v>128</v>
      </c>
      <c r="B27" s="30" t="s">
        <v>623</v>
      </c>
    </row>
    <row r="28" ht="30" customHeight="1" spans="1:1">
      <c r="A28" s="31" t="s">
        <v>624</v>
      </c>
    </row>
    <row r="29" ht="30" customHeight="1" spans="1:2">
      <c r="A29" s="29">
        <v>83</v>
      </c>
      <c r="B29" s="30" t="s">
        <v>625</v>
      </c>
    </row>
    <row r="30" ht="30" customHeight="1" spans="1:2">
      <c r="A30" s="29">
        <v>135</v>
      </c>
      <c r="B30" s="30" t="s">
        <v>626</v>
      </c>
    </row>
    <row r="31" ht="30" customHeight="1" spans="1:2">
      <c r="A31" s="29">
        <v>78</v>
      </c>
      <c r="B31" s="30" t="s">
        <v>595</v>
      </c>
    </row>
    <row r="32" ht="30" customHeight="1" spans="1:2">
      <c r="A32" s="29">
        <v>98</v>
      </c>
      <c r="B32" s="30" t="s">
        <v>627</v>
      </c>
    </row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</sheetData>
  <hyperlinks>
    <hyperlink ref="B2" r:id="rId1" display="http://item.yhd.com/item/4282834?" tooltip="http://item.yhd.com/item/4282834?"/>
    <hyperlink ref="B3" r:id="rId2" display="http://item.yhd.com/item/4301024?"/>
    <hyperlink ref="B4" r:id="rId3" display="http://item.yhd.com/item/8664543?"/>
    <hyperlink ref="B5" r:id="rId4" display="http://item.yhd.com/item/4440231?"/>
    <hyperlink ref="B6" r:id="rId5" display="http://item.yhd.com/item/6663742?"/>
    <hyperlink ref="B8" r:id="rId6" display="http://item.yhd.com/item/6504416?"/>
    <hyperlink ref="B9" r:id="rId7" display="http://item.yhd.com/item/34155110?"/>
    <hyperlink ref="B10" r:id="rId8" display="http://item.yhd.com/item/4351846?"/>
    <hyperlink ref="B11" r:id="rId9" display="http://item.yhd.com/item/4600657?"/>
    <hyperlink ref="B12" r:id="rId10" display="http://item.yhd.com/item/4301105?"/>
    <hyperlink ref="B14" r:id="rId11" display="http://item.yhd.com/item/28294421"/>
    <hyperlink ref="B15" r:id="rId12" display="http://item.yhd.com/item/55504260?"/>
    <hyperlink ref="B16" r:id="rId13" display="http://item.yhd.com/item/16063911?"/>
    <hyperlink ref="B17" r:id="rId14" display="http://item.yhd.com/item/7957712?"/>
    <hyperlink ref="B18" r:id="rId15" display="http://item.yhd.com/item/8526616?"/>
    <hyperlink ref="B19" r:id="rId16" display="http://item.yhd.com/item/16097582?"/>
    <hyperlink ref="B20" r:id="rId17" display="http://item.yhd.com/item/42625063?"/>
    <hyperlink ref="B21" r:id="rId18" display="http://item.yhd.com/item/19553817?"/>
    <hyperlink ref="B23" r:id="rId19" display="http://item.yhd.com/item/8526578?"/>
    <hyperlink ref="B24" r:id="rId20" display="http://item.yhd.com/item/55712763?"/>
    <hyperlink ref="B25" r:id="rId21" display="http://item.yhd.com/item/10346531?"/>
    <hyperlink ref="B26" r:id="rId22" display="http://item.yhd.com/item/8526584?"/>
    <hyperlink ref="B27" r:id="rId23" display="http://item.yhd.com/item/9977473?"/>
    <hyperlink ref="B29" r:id="rId24" display="http://item.yhd.com/item/8074822?"/>
    <hyperlink ref="B30" r:id="rId25" display="http://item.yhd.com/item/20322620?"/>
    <hyperlink ref="B31" r:id="rId4" display="http://item.yhd.com/item/4440231?"/>
    <hyperlink ref="B32" r:id="rId26" display="http://item.yhd.com/item/14297408?"/>
  </hyperlink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$A1:$XFD26"/>
  <sheetViews>
    <sheetView topLeftCell="O1" workbookViewId="0">
      <selection activeCell="U23" sqref="U23"/>
    </sheetView>
  </sheetViews>
  <sheetFormatPr defaultColWidth="9" defaultRowHeight="60" customHeight="1"/>
  <cols>
    <col min="1" max="2" width="9" style="2"/>
    <col min="3" max="3" width="16.5" style="2" customWidth="1"/>
    <col min="4" max="4" width="10" style="2" customWidth="1"/>
    <col min="5" max="18" width="9" style="2"/>
  </cols>
  <sheetData>
    <row r="1" customHeight="1" spans="1:18">
      <c r="A1" s="3" t="s">
        <v>0</v>
      </c>
      <c r="B1" s="3" t="s">
        <v>1</v>
      </c>
      <c r="C1" s="4" t="s">
        <v>2</v>
      </c>
      <c r="D1" s="3" t="s">
        <v>3</v>
      </c>
      <c r="E1" s="5" t="s">
        <v>4</v>
      </c>
      <c r="F1" s="6" t="s">
        <v>5</v>
      </c>
      <c r="G1" s="7" t="s">
        <v>6</v>
      </c>
      <c r="H1" s="8" t="s">
        <v>8</v>
      </c>
      <c r="I1" s="8" t="s">
        <v>9</v>
      </c>
      <c r="J1" s="8" t="s">
        <v>10</v>
      </c>
      <c r="K1" s="8" t="s">
        <v>11</v>
      </c>
      <c r="L1" s="22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26" t="s">
        <v>17</v>
      </c>
      <c r="R1" s="22" t="s">
        <v>18</v>
      </c>
    </row>
    <row r="2" customHeight="1" spans="1:18">
      <c r="A2" s="9">
        <v>1</v>
      </c>
      <c r="B2" s="9" t="s">
        <v>22</v>
      </c>
      <c r="C2" s="10" t="s">
        <v>628</v>
      </c>
      <c r="D2" s="11"/>
      <c r="E2" s="12" t="s">
        <v>629</v>
      </c>
      <c r="F2" s="12" t="s">
        <v>630</v>
      </c>
      <c r="G2" s="13" t="s">
        <v>631</v>
      </c>
      <c r="H2" s="9">
        <v>32</v>
      </c>
      <c r="I2" s="9">
        <v>32</v>
      </c>
      <c r="J2" s="9"/>
      <c r="K2" s="9">
        <v>24</v>
      </c>
      <c r="L2" s="23">
        <f t="shared" ref="L2:L10" si="0">K2/H2</f>
        <v>0.75</v>
      </c>
      <c r="M2" s="9">
        <v>18.24</v>
      </c>
      <c r="N2" s="24">
        <f t="shared" ref="N2:N10" si="1">(K2-M2-O2)*0.19</f>
        <v>0.9576</v>
      </c>
      <c r="O2" s="9">
        <f t="shared" ref="O2:O10" si="2">K2*0.03</f>
        <v>0.72</v>
      </c>
      <c r="P2" s="9"/>
      <c r="Q2" s="27">
        <f t="shared" ref="Q2:Q10" si="3">K2-M2-N2-O2-P2</f>
        <v>4.0824</v>
      </c>
      <c r="R2" s="9"/>
    </row>
    <row r="3" customHeight="1" spans="1:18">
      <c r="A3" s="9">
        <v>2</v>
      </c>
      <c r="B3" s="9" t="s">
        <v>22</v>
      </c>
      <c r="C3" s="10" t="s">
        <v>116</v>
      </c>
      <c r="D3" s="11"/>
      <c r="E3" s="12" t="s">
        <v>117</v>
      </c>
      <c r="F3" s="12" t="s">
        <v>118</v>
      </c>
      <c r="G3" s="14" t="s">
        <v>119</v>
      </c>
      <c r="H3" s="9">
        <v>53</v>
      </c>
      <c r="I3" s="9">
        <v>42</v>
      </c>
      <c r="J3" s="9"/>
      <c r="K3" s="9">
        <v>39</v>
      </c>
      <c r="L3" s="23">
        <f>K3/H3</f>
        <v>0.735849056603774</v>
      </c>
      <c r="M3" s="9">
        <v>30.21</v>
      </c>
      <c r="N3" s="24">
        <f>(K3-M3-O3)*0.19</f>
        <v>1.4478</v>
      </c>
      <c r="O3" s="9">
        <f>K3*0.03</f>
        <v>1.17</v>
      </c>
      <c r="P3" s="9"/>
      <c r="Q3" s="27">
        <f>K3-M3-N3-O3-P3</f>
        <v>6.1722</v>
      </c>
      <c r="R3" s="9"/>
    </row>
    <row r="4" customHeight="1" spans="1:18">
      <c r="A4" s="9"/>
      <c r="B4" s="9" t="s">
        <v>22</v>
      </c>
      <c r="C4" s="10" t="s">
        <v>120</v>
      </c>
      <c r="D4" s="11"/>
      <c r="E4" s="12" t="s">
        <v>121</v>
      </c>
      <c r="F4" s="12"/>
      <c r="G4" s="13"/>
      <c r="H4" s="9">
        <v>51</v>
      </c>
      <c r="I4" s="9">
        <v>41</v>
      </c>
      <c r="J4" s="9"/>
      <c r="K4" s="9">
        <v>38</v>
      </c>
      <c r="L4" s="23">
        <f>K4/H4</f>
        <v>0.745098039215686</v>
      </c>
      <c r="M4" s="9">
        <f>H4*0.57</f>
        <v>29.07</v>
      </c>
      <c r="N4" s="24">
        <f>(K4-M4-O4)*0.19</f>
        <v>1.4801</v>
      </c>
      <c r="O4" s="9">
        <f>K4*0.03</f>
        <v>1.14</v>
      </c>
      <c r="P4" s="9"/>
      <c r="Q4" s="27">
        <f>K4-M4-N4-O4-P4</f>
        <v>6.3099</v>
      </c>
      <c r="R4" s="9"/>
    </row>
    <row r="5" customHeight="1" spans="1:18">
      <c r="A5" s="9"/>
      <c r="B5" s="9" t="s">
        <v>22</v>
      </c>
      <c r="C5" s="10" t="s">
        <v>122</v>
      </c>
      <c r="D5" s="11"/>
      <c r="E5" s="12" t="s">
        <v>123</v>
      </c>
      <c r="F5" s="12"/>
      <c r="G5" s="13"/>
      <c r="H5" s="9">
        <v>49</v>
      </c>
      <c r="I5" s="9">
        <v>39</v>
      </c>
      <c r="J5" s="9"/>
      <c r="K5" s="9">
        <v>36</v>
      </c>
      <c r="L5" s="23">
        <f>K5/H5</f>
        <v>0.73469387755102</v>
      </c>
      <c r="M5" s="9">
        <f>H5*0.57</f>
        <v>27.93</v>
      </c>
      <c r="N5" s="24">
        <f>(K5-M5-O5)*0.19</f>
        <v>1.3281</v>
      </c>
      <c r="O5" s="9">
        <f>K5*0.03</f>
        <v>1.08</v>
      </c>
      <c r="P5" s="9"/>
      <c r="Q5" s="27">
        <f>K5-M5-N5-O5-P5</f>
        <v>5.6619</v>
      </c>
      <c r="R5" s="9"/>
    </row>
    <row r="6" customHeight="1" spans="1:18">
      <c r="A6" s="9">
        <v>3</v>
      </c>
      <c r="B6" s="9" t="s">
        <v>22</v>
      </c>
      <c r="C6" s="10" t="s">
        <v>78</v>
      </c>
      <c r="D6" s="11"/>
      <c r="E6" s="12" t="s">
        <v>79</v>
      </c>
      <c r="F6" s="12" t="s">
        <v>80</v>
      </c>
      <c r="G6" s="14" t="s">
        <v>81</v>
      </c>
      <c r="H6" s="9">
        <v>246</v>
      </c>
      <c r="I6" s="9">
        <v>246</v>
      </c>
      <c r="J6" s="9"/>
      <c r="K6" s="9">
        <v>179</v>
      </c>
      <c r="L6" s="23">
        <f>K6/H6</f>
        <v>0.727642276422764</v>
      </c>
      <c r="M6" s="9">
        <v>140.22</v>
      </c>
      <c r="N6" s="24">
        <f>(K6-M6-O6)*0.19</f>
        <v>6.3479</v>
      </c>
      <c r="O6" s="9">
        <f>K6*0.03</f>
        <v>5.37</v>
      </c>
      <c r="P6" s="9"/>
      <c r="Q6" s="27">
        <f>K6-M6-N6-O6-P6</f>
        <v>27.0621</v>
      </c>
      <c r="R6" s="9"/>
    </row>
    <row r="7" customHeight="1" spans="1:20">
      <c r="A7" s="9">
        <v>4</v>
      </c>
      <c r="B7" s="9" t="s">
        <v>22</v>
      </c>
      <c r="C7" s="10" t="s">
        <v>74</v>
      </c>
      <c r="D7" s="11"/>
      <c r="E7" s="12" t="s">
        <v>75</v>
      </c>
      <c r="F7" s="12" t="s">
        <v>76</v>
      </c>
      <c r="G7" s="13" t="s">
        <v>77</v>
      </c>
      <c r="H7" s="9">
        <v>217</v>
      </c>
      <c r="I7" s="9">
        <v>217</v>
      </c>
      <c r="J7" s="9"/>
      <c r="K7" s="9">
        <v>156</v>
      </c>
      <c r="L7" s="23">
        <f>K7/H7</f>
        <v>0.71889400921659</v>
      </c>
      <c r="M7" s="9">
        <v>123.69</v>
      </c>
      <c r="N7" s="24">
        <f>(K7-M7-O7)*0.19</f>
        <v>5.2497</v>
      </c>
      <c r="O7" s="9">
        <f>K7*0.03</f>
        <v>4.68</v>
      </c>
      <c r="P7" s="9"/>
      <c r="Q7" s="27">
        <f>K7-M7-N7-O7-P7</f>
        <v>22.3803</v>
      </c>
      <c r="R7" s="9"/>
      <c r="S7" s="28"/>
      <c r="T7" s="28"/>
    </row>
    <row r="8" customHeight="1" spans="1:18">
      <c r="A8" s="9">
        <v>5</v>
      </c>
      <c r="B8" s="9" t="s">
        <v>265</v>
      </c>
      <c r="C8" s="15" t="s">
        <v>282</v>
      </c>
      <c r="D8" s="11"/>
      <c r="E8" s="12" t="s">
        <v>283</v>
      </c>
      <c r="F8" s="12" t="s">
        <v>284</v>
      </c>
      <c r="G8" s="14" t="s">
        <v>285</v>
      </c>
      <c r="H8" s="9">
        <v>50</v>
      </c>
      <c r="I8" s="9">
        <v>50</v>
      </c>
      <c r="J8" s="9"/>
      <c r="K8" s="9">
        <v>38</v>
      </c>
      <c r="L8" s="23">
        <f>K8/H8</f>
        <v>0.76</v>
      </c>
      <c r="M8" s="9">
        <f>H8*0.45</f>
        <v>22.5</v>
      </c>
      <c r="N8" s="24">
        <f>(K8-M8-O8)*0.19</f>
        <v>2.7284</v>
      </c>
      <c r="O8" s="9">
        <f>K8*0.03</f>
        <v>1.14</v>
      </c>
      <c r="P8" s="9"/>
      <c r="Q8" s="27">
        <f>K8-M8-N8-O8-P8</f>
        <v>11.6316</v>
      </c>
      <c r="R8" s="9"/>
    </row>
    <row r="9" customHeight="1" spans="1:20">
      <c r="A9" s="9">
        <v>6</v>
      </c>
      <c r="B9" s="16" t="s">
        <v>265</v>
      </c>
      <c r="C9" s="10" t="s">
        <v>632</v>
      </c>
      <c r="D9" s="17"/>
      <c r="E9" s="12" t="s">
        <v>633</v>
      </c>
      <c r="F9" s="12" t="s">
        <v>634</v>
      </c>
      <c r="G9" s="13" t="s">
        <v>635</v>
      </c>
      <c r="H9" s="9">
        <v>48</v>
      </c>
      <c r="I9" s="9">
        <v>48</v>
      </c>
      <c r="J9" s="9"/>
      <c r="K9" s="9">
        <v>40.8</v>
      </c>
      <c r="L9" s="23">
        <f>K9/H9</f>
        <v>0.85</v>
      </c>
      <c r="M9" s="9">
        <v>27.36</v>
      </c>
      <c r="N9" s="24">
        <f>(K9-M9-O9)*0.19</f>
        <v>2.32104</v>
      </c>
      <c r="O9" s="9">
        <f>K9*0.03</f>
        <v>1.224</v>
      </c>
      <c r="P9" s="9"/>
      <c r="Q9" s="27">
        <f>K9-M9-N9-O9-P9</f>
        <v>9.89496</v>
      </c>
      <c r="R9" s="9"/>
      <c r="S9" s="28"/>
      <c r="T9" s="28"/>
    </row>
    <row r="10" customHeight="1" spans="1:18">
      <c r="A10" s="9">
        <v>7</v>
      </c>
      <c r="B10" s="9" t="s">
        <v>265</v>
      </c>
      <c r="C10" s="18" t="s">
        <v>332</v>
      </c>
      <c r="D10" s="11"/>
      <c r="E10" s="12" t="s">
        <v>333</v>
      </c>
      <c r="F10" s="12" t="s">
        <v>334</v>
      </c>
      <c r="G10" s="14" t="s">
        <v>335</v>
      </c>
      <c r="H10" s="9">
        <v>132</v>
      </c>
      <c r="I10" s="9">
        <v>130</v>
      </c>
      <c r="J10" s="9"/>
      <c r="K10" s="9">
        <v>98</v>
      </c>
      <c r="L10" s="23">
        <f>K10/H10</f>
        <v>0.742424242424242</v>
      </c>
      <c r="M10" s="9">
        <v>75.24</v>
      </c>
      <c r="N10" s="24">
        <f>(K10-M10-O10)*0.19</f>
        <v>3.7658</v>
      </c>
      <c r="O10" s="9">
        <f>K10*0.03</f>
        <v>2.94</v>
      </c>
      <c r="P10" s="9"/>
      <c r="Q10" s="27">
        <f>K10-M10-N10-O10-P10</f>
        <v>16.0542</v>
      </c>
      <c r="R10" s="9"/>
    </row>
    <row r="11" customHeight="1" spans="1:18">
      <c r="A11" s="9">
        <v>8</v>
      </c>
      <c r="B11" s="9" t="s">
        <v>265</v>
      </c>
      <c r="C11" s="137" t="s">
        <v>332</v>
      </c>
      <c r="D11" s="11"/>
      <c r="E11" s="12" t="s">
        <v>636</v>
      </c>
      <c r="F11" s="12" t="s">
        <v>334</v>
      </c>
      <c r="G11" s="14" t="s">
        <v>637</v>
      </c>
      <c r="H11" s="9">
        <v>138</v>
      </c>
      <c r="I11" s="9">
        <v>138</v>
      </c>
      <c r="J11" s="9"/>
      <c r="K11" s="9">
        <v>89.9</v>
      </c>
      <c r="L11" s="23">
        <v>0.65</v>
      </c>
      <c r="M11" s="9">
        <v>48.76</v>
      </c>
      <c r="N11" s="24">
        <v>10</v>
      </c>
      <c r="O11" s="9">
        <v>7.39</v>
      </c>
      <c r="P11" s="9">
        <v>2.25</v>
      </c>
      <c r="Q11" s="27">
        <v>21.5</v>
      </c>
      <c r="R11" s="9">
        <v>0.46</v>
      </c>
    </row>
    <row r="12" customHeight="1" spans="1:18">
      <c r="A12" s="9">
        <v>9</v>
      </c>
      <c r="B12" s="9" t="s">
        <v>265</v>
      </c>
      <c r="C12" s="10" t="s">
        <v>491</v>
      </c>
      <c r="D12" s="11"/>
      <c r="E12" s="12" t="s">
        <v>492</v>
      </c>
      <c r="F12" s="12" t="s">
        <v>493</v>
      </c>
      <c r="G12" s="14" t="s">
        <v>494</v>
      </c>
      <c r="H12" s="9">
        <v>140</v>
      </c>
      <c r="I12" s="9">
        <v>140</v>
      </c>
      <c r="J12" s="9"/>
      <c r="K12" s="9">
        <v>105</v>
      </c>
      <c r="L12" s="23">
        <f t="shared" ref="L12:L26" si="4">K12/H12</f>
        <v>0.75</v>
      </c>
      <c r="M12" s="9">
        <v>79.8</v>
      </c>
      <c r="N12" s="24">
        <f t="shared" ref="N12:N26" si="5">(K12-M12-O12)*0.19</f>
        <v>4.1895</v>
      </c>
      <c r="O12" s="9">
        <f t="shared" ref="O12:O26" si="6">K12*0.03</f>
        <v>3.15</v>
      </c>
      <c r="P12" s="9"/>
      <c r="Q12" s="27">
        <f t="shared" ref="Q12:Q25" si="7">K12-M12-N12-O12-P12</f>
        <v>17.8605</v>
      </c>
      <c r="R12" s="9"/>
    </row>
    <row r="13" customHeight="1" spans="1:18">
      <c r="A13" s="9">
        <v>10</v>
      </c>
      <c r="B13" s="9" t="s">
        <v>265</v>
      </c>
      <c r="C13" s="10" t="s">
        <v>496</v>
      </c>
      <c r="D13" s="11"/>
      <c r="E13" s="12" t="s">
        <v>497</v>
      </c>
      <c r="F13" s="12" t="s">
        <v>498</v>
      </c>
      <c r="G13" s="19" t="s">
        <v>499</v>
      </c>
      <c r="H13" s="9">
        <v>164</v>
      </c>
      <c r="I13" s="9">
        <v>164</v>
      </c>
      <c r="J13" s="9"/>
      <c r="K13" s="9">
        <v>79</v>
      </c>
      <c r="L13" s="23">
        <f>K13/H13</f>
        <v>0.481707317073171</v>
      </c>
      <c r="M13" s="25">
        <f>H13*0.3</f>
        <v>49.2</v>
      </c>
      <c r="N13" s="24">
        <f>(K13-M13-O13)*0.19</f>
        <v>5.2117</v>
      </c>
      <c r="O13" s="9">
        <f>K13*0.03</f>
        <v>2.37</v>
      </c>
      <c r="P13" s="9"/>
      <c r="Q13" s="27">
        <f>K13-M13-N13-O13-P13</f>
        <v>22.2183</v>
      </c>
      <c r="R13" s="9"/>
    </row>
    <row r="14" customHeight="1" spans="1:20">
      <c r="A14" s="9">
        <v>11</v>
      </c>
      <c r="B14" s="9" t="s">
        <v>265</v>
      </c>
      <c r="C14" s="10" t="s">
        <v>638</v>
      </c>
      <c r="D14" s="11"/>
      <c r="E14" s="12" t="s">
        <v>639</v>
      </c>
      <c r="F14" s="12" t="s">
        <v>640</v>
      </c>
      <c r="G14" s="14" t="s">
        <v>641</v>
      </c>
      <c r="H14" s="9">
        <v>118</v>
      </c>
      <c r="I14" s="9">
        <v>89</v>
      </c>
      <c r="J14" s="9"/>
      <c r="K14" s="9">
        <v>89</v>
      </c>
      <c r="L14" s="23">
        <f>K14/H14</f>
        <v>0.754237288135593</v>
      </c>
      <c r="M14" s="9">
        <v>67.26</v>
      </c>
      <c r="N14" s="24">
        <f>(K14-M14-O14)*0.19</f>
        <v>3.6233</v>
      </c>
      <c r="O14" s="9">
        <f>K14*0.03</f>
        <v>2.67</v>
      </c>
      <c r="P14" s="9"/>
      <c r="Q14" s="27">
        <f>K14-M14-N14-O14-P14</f>
        <v>15.4467</v>
      </c>
      <c r="R14" s="9"/>
      <c r="S14" s="28"/>
      <c r="T14" s="28"/>
    </row>
    <row r="15" customHeight="1" spans="1:18">
      <c r="A15" s="9">
        <v>12</v>
      </c>
      <c r="B15" s="9" t="s">
        <v>265</v>
      </c>
      <c r="C15" s="10" t="s">
        <v>642</v>
      </c>
      <c r="D15" s="11"/>
      <c r="E15" s="12" t="s">
        <v>643</v>
      </c>
      <c r="F15" s="12" t="s">
        <v>644</v>
      </c>
      <c r="G15" s="13" t="s">
        <v>645</v>
      </c>
      <c r="H15" s="9">
        <v>32</v>
      </c>
      <c r="I15" s="9">
        <v>27</v>
      </c>
      <c r="J15" s="9"/>
      <c r="K15" s="9">
        <v>24</v>
      </c>
      <c r="L15" s="23">
        <f>K15/H15</f>
        <v>0.75</v>
      </c>
      <c r="M15" s="9">
        <v>18.24</v>
      </c>
      <c r="N15" s="24">
        <f>(K15-M15-O15)*0.19</f>
        <v>0.9576</v>
      </c>
      <c r="O15" s="9">
        <f>K15*0.03</f>
        <v>0.72</v>
      </c>
      <c r="P15" s="9"/>
      <c r="Q15" s="27">
        <f>K15-M15-N15-O15-P15</f>
        <v>4.0824</v>
      </c>
      <c r="R15" s="9"/>
    </row>
    <row r="16" customHeight="1" spans="1:18">
      <c r="A16" s="9">
        <v>13</v>
      </c>
      <c r="B16" s="9" t="s">
        <v>349</v>
      </c>
      <c r="C16" s="10" t="s">
        <v>646</v>
      </c>
      <c r="D16" s="11"/>
      <c r="E16" s="12" t="s">
        <v>647</v>
      </c>
      <c r="F16" s="12" t="s">
        <v>648</v>
      </c>
      <c r="G16" s="13" t="s">
        <v>649</v>
      </c>
      <c r="H16" s="9">
        <v>38</v>
      </c>
      <c r="I16" s="9">
        <v>44</v>
      </c>
      <c r="J16" s="9"/>
      <c r="K16" s="9">
        <v>29</v>
      </c>
      <c r="L16" s="23">
        <f>K16/H16</f>
        <v>0.763157894736842</v>
      </c>
      <c r="M16" s="9">
        <v>21.66</v>
      </c>
      <c r="N16" s="24">
        <f>(K16-M16-O16)*0.19</f>
        <v>1.2293</v>
      </c>
      <c r="O16" s="9">
        <f>K16*0.03</f>
        <v>0.87</v>
      </c>
      <c r="P16" s="9"/>
      <c r="Q16" s="27">
        <f>K16-M16-N16-O16-P16</f>
        <v>5.2407</v>
      </c>
      <c r="R16" s="9"/>
    </row>
    <row r="17" customHeight="1" spans="1:18">
      <c r="A17" s="9">
        <v>14</v>
      </c>
      <c r="B17" s="9" t="s">
        <v>349</v>
      </c>
      <c r="C17" s="10" t="s">
        <v>512</v>
      </c>
      <c r="D17" s="11"/>
      <c r="E17" s="12" t="s">
        <v>513</v>
      </c>
      <c r="F17" s="12" t="s">
        <v>514</v>
      </c>
      <c r="G17" s="13" t="s">
        <v>515</v>
      </c>
      <c r="H17" s="9">
        <v>82</v>
      </c>
      <c r="I17" s="9">
        <v>80</v>
      </c>
      <c r="J17" s="9"/>
      <c r="K17" s="9">
        <v>59</v>
      </c>
      <c r="L17" s="23">
        <f>K17/H17</f>
        <v>0.719512195121951</v>
      </c>
      <c r="M17" s="9">
        <v>46.74</v>
      </c>
      <c r="N17" s="24">
        <f>(K17-M17-O17)*0.19</f>
        <v>1.9931</v>
      </c>
      <c r="O17" s="9">
        <f>K17*0.03</f>
        <v>1.77</v>
      </c>
      <c r="P17" s="9"/>
      <c r="Q17" s="27">
        <f>K17-M17-N17-O17-P17</f>
        <v>8.4969</v>
      </c>
      <c r="R17" s="9"/>
    </row>
    <row r="18" customHeight="1" spans="1:18">
      <c r="A18" s="9">
        <v>15</v>
      </c>
      <c r="B18" s="9" t="s">
        <v>349</v>
      </c>
      <c r="C18" s="10" t="s">
        <v>350</v>
      </c>
      <c r="D18" s="11"/>
      <c r="E18" s="12" t="s">
        <v>351</v>
      </c>
      <c r="F18" s="12" t="s">
        <v>352</v>
      </c>
      <c r="G18" s="13" t="s">
        <v>353</v>
      </c>
      <c r="H18" s="9">
        <v>49</v>
      </c>
      <c r="I18" s="9">
        <v>68</v>
      </c>
      <c r="J18" s="9"/>
      <c r="K18" s="9">
        <v>39</v>
      </c>
      <c r="L18" s="23">
        <f>K18/H18</f>
        <v>0.795918367346939</v>
      </c>
      <c r="M18" s="9">
        <v>27.93</v>
      </c>
      <c r="N18" s="24">
        <f>(K18-M18-O18)*0.19</f>
        <v>1.881</v>
      </c>
      <c r="O18" s="9">
        <f>K18*0.03</f>
        <v>1.17</v>
      </c>
      <c r="P18" s="9"/>
      <c r="Q18" s="27">
        <f>K18-M18-N18-O18-P18</f>
        <v>8.019</v>
      </c>
      <c r="R18" s="9"/>
    </row>
    <row r="19" customHeight="1" spans="1:18">
      <c r="A19" s="9">
        <v>16</v>
      </c>
      <c r="B19" s="9" t="s">
        <v>370</v>
      </c>
      <c r="C19" s="10" t="s">
        <v>558</v>
      </c>
      <c r="D19" s="11"/>
      <c r="E19" s="12" t="s">
        <v>559</v>
      </c>
      <c r="F19" s="12" t="s">
        <v>560</v>
      </c>
      <c r="G19" s="13" t="s">
        <v>561</v>
      </c>
      <c r="H19" s="9">
        <v>88</v>
      </c>
      <c r="I19" s="9">
        <v>88</v>
      </c>
      <c r="J19" s="9"/>
      <c r="K19" s="9">
        <v>66</v>
      </c>
      <c r="L19" s="23">
        <f>K19/H19</f>
        <v>0.75</v>
      </c>
      <c r="M19" s="9">
        <v>50.16</v>
      </c>
      <c r="N19" s="24">
        <f>(K19-M19-O19)*0.19</f>
        <v>2.6334</v>
      </c>
      <c r="O19" s="9">
        <f>K19*0.03</f>
        <v>1.98</v>
      </c>
      <c r="P19" s="9"/>
      <c r="Q19" s="27">
        <f>K19-M19-N19-O19-P19</f>
        <v>11.2266</v>
      </c>
      <c r="R19" s="9"/>
    </row>
    <row r="20" customHeight="1" spans="1:18">
      <c r="A20" s="9">
        <v>17</v>
      </c>
      <c r="B20" s="9" t="s">
        <v>370</v>
      </c>
      <c r="C20" s="10" t="s">
        <v>386</v>
      </c>
      <c r="D20" s="11"/>
      <c r="E20" s="12" t="s">
        <v>387</v>
      </c>
      <c r="F20" s="12" t="s">
        <v>388</v>
      </c>
      <c r="G20" s="13" t="s">
        <v>389</v>
      </c>
      <c r="H20" s="9">
        <v>1288</v>
      </c>
      <c r="I20" s="9">
        <v>1288</v>
      </c>
      <c r="J20" s="9"/>
      <c r="K20" s="9">
        <v>868</v>
      </c>
      <c r="L20" s="23">
        <f>K20/H20</f>
        <v>0.673913043478261</v>
      </c>
      <c r="M20" s="25">
        <v>709.16</v>
      </c>
      <c r="N20" s="24">
        <f>(K20-M20-O20)*0.19</f>
        <v>25.232</v>
      </c>
      <c r="O20" s="9">
        <f>K20*0.03</f>
        <v>26.04</v>
      </c>
      <c r="P20" s="9"/>
      <c r="Q20" s="27">
        <f>K20-M20-N20-O20-P20</f>
        <v>107.568</v>
      </c>
      <c r="R20" s="9"/>
    </row>
    <row r="21" customHeight="1" spans="1:18">
      <c r="A21" s="9">
        <v>18</v>
      </c>
      <c r="B21" s="9" t="s">
        <v>417</v>
      </c>
      <c r="C21" s="10" t="s">
        <v>581</v>
      </c>
      <c r="D21" s="11"/>
      <c r="E21" s="12" t="s">
        <v>582</v>
      </c>
      <c r="F21" s="12" t="s">
        <v>583</v>
      </c>
      <c r="G21" s="13" t="s">
        <v>584</v>
      </c>
      <c r="H21" s="9">
        <v>380</v>
      </c>
      <c r="I21" s="9">
        <v>380</v>
      </c>
      <c r="J21" s="9"/>
      <c r="K21" s="9">
        <v>259</v>
      </c>
      <c r="L21" s="23">
        <f>K21/H21</f>
        <v>0.681578947368421</v>
      </c>
      <c r="M21" s="9">
        <v>216.6</v>
      </c>
      <c r="N21" s="24">
        <f>(K21-M21-O21)*0.19</f>
        <v>6.5797</v>
      </c>
      <c r="O21" s="9">
        <f>K21*0.03</f>
        <v>7.77</v>
      </c>
      <c r="P21" s="9"/>
      <c r="Q21" s="27">
        <f>K21-M21-N21-O21-P21</f>
        <v>28.0503</v>
      </c>
      <c r="R21" s="9"/>
    </row>
    <row r="22" customHeight="1" spans="1:20">
      <c r="A22" s="9">
        <v>19</v>
      </c>
      <c r="B22" s="9" t="s">
        <v>423</v>
      </c>
      <c r="C22" s="10" t="s">
        <v>650</v>
      </c>
      <c r="D22" s="11"/>
      <c r="E22" s="12" t="s">
        <v>651</v>
      </c>
      <c r="F22" s="12" t="s">
        <v>652</v>
      </c>
      <c r="G22" s="13" t="s">
        <v>653</v>
      </c>
      <c r="H22" s="9">
        <v>49</v>
      </c>
      <c r="I22" s="9">
        <v>60</v>
      </c>
      <c r="J22" s="9"/>
      <c r="K22" s="9">
        <v>42</v>
      </c>
      <c r="L22" s="23">
        <f>K22/H22</f>
        <v>0.857142857142857</v>
      </c>
      <c r="M22" s="9">
        <v>30.38</v>
      </c>
      <c r="N22" s="24">
        <f>(K22-M22-O22)*0.19</f>
        <v>1.9684</v>
      </c>
      <c r="O22" s="9">
        <f>K22*0.03</f>
        <v>1.26</v>
      </c>
      <c r="P22" s="9"/>
      <c r="Q22" s="27">
        <f>K22-M22-N22-O22-P22</f>
        <v>8.3916</v>
      </c>
      <c r="R22" s="9"/>
      <c r="S22" s="28" t="s">
        <v>173</v>
      </c>
      <c r="T22" s="28"/>
    </row>
    <row r="23" customHeight="1" spans="1:20">
      <c r="A23" s="9">
        <v>20</v>
      </c>
      <c r="B23" s="9" t="s">
        <v>423</v>
      </c>
      <c r="C23" s="10" t="s">
        <v>654</v>
      </c>
      <c r="D23" s="11"/>
      <c r="E23" s="12" t="s">
        <v>655</v>
      </c>
      <c r="F23" s="12" t="s">
        <v>656</v>
      </c>
      <c r="G23" s="14" t="s">
        <v>657</v>
      </c>
      <c r="H23" s="9">
        <v>36</v>
      </c>
      <c r="I23" s="9">
        <v>28</v>
      </c>
      <c r="J23" s="9"/>
      <c r="K23" s="9">
        <v>28</v>
      </c>
      <c r="L23" s="23">
        <f>K23/H23</f>
        <v>0.777777777777778</v>
      </c>
      <c r="M23" s="9">
        <v>19.44</v>
      </c>
      <c r="N23" s="24">
        <f>(K23-M23-O23)*0.19</f>
        <v>1.4668</v>
      </c>
      <c r="O23" s="9">
        <f>K23*0.03</f>
        <v>0.84</v>
      </c>
      <c r="P23" s="9"/>
      <c r="Q23" s="27">
        <f>K23-M23-N23-O23-P23</f>
        <v>6.2532</v>
      </c>
      <c r="R23" s="9"/>
      <c r="S23" s="28"/>
      <c r="T23" s="28"/>
    </row>
    <row r="24" customHeight="1" spans="1:20">
      <c r="A24" s="9">
        <v>21</v>
      </c>
      <c r="B24" s="9" t="s">
        <v>399</v>
      </c>
      <c r="C24" s="10" t="s">
        <v>569</v>
      </c>
      <c r="D24" s="11"/>
      <c r="E24" s="12" t="s">
        <v>570</v>
      </c>
      <c r="F24" s="12" t="s">
        <v>571</v>
      </c>
      <c r="G24" s="14" t="s">
        <v>572</v>
      </c>
      <c r="H24" s="9">
        <v>88</v>
      </c>
      <c r="I24" s="9">
        <v>88</v>
      </c>
      <c r="J24" s="9"/>
      <c r="K24" s="9">
        <v>74.8</v>
      </c>
      <c r="L24" s="23">
        <f>K24/H24</f>
        <v>0.85</v>
      </c>
      <c r="M24" s="9">
        <v>50.16</v>
      </c>
      <c r="N24" s="24">
        <f>(K24-M24-O24)*0.19</f>
        <v>4.25524</v>
      </c>
      <c r="O24" s="9">
        <f>K24*0.03</f>
        <v>2.244</v>
      </c>
      <c r="P24" s="9"/>
      <c r="Q24" s="27">
        <f>K24-M24-N24-O24-P24</f>
        <v>18.14076</v>
      </c>
      <c r="R24" s="9"/>
      <c r="S24" s="28"/>
      <c r="T24" s="28"/>
    </row>
    <row r="25" s="1" customFormat="1" customHeight="1" spans="1:16384">
      <c r="A25" s="9">
        <v>22</v>
      </c>
      <c r="B25" s="9" t="s">
        <v>399</v>
      </c>
      <c r="C25" s="10" t="s">
        <v>658</v>
      </c>
      <c r="D25" s="11"/>
      <c r="E25" s="12" t="s">
        <v>659</v>
      </c>
      <c r="F25" s="12" t="s">
        <v>660</v>
      </c>
      <c r="G25" s="14" t="s">
        <v>661</v>
      </c>
      <c r="H25" s="9">
        <v>38</v>
      </c>
      <c r="I25" s="9">
        <v>38</v>
      </c>
      <c r="J25" s="9"/>
      <c r="K25" s="9">
        <v>29.9</v>
      </c>
      <c r="L25" s="23">
        <f>K25/H25</f>
        <v>0.786842105263158</v>
      </c>
      <c r="M25" s="9">
        <v>21.66</v>
      </c>
      <c r="N25" s="24">
        <f>(K25-M25-O25)*0.19</f>
        <v>1.39517</v>
      </c>
      <c r="O25" s="9">
        <f>K25*0.03</f>
        <v>0.897</v>
      </c>
      <c r="P25" s="9"/>
      <c r="Q25" s="27">
        <f>K25-M25-N25-O25-P25</f>
        <v>5.94783</v>
      </c>
      <c r="R25" s="9"/>
      <c r="S25" s="28"/>
      <c r="T25" s="28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customHeight="1" spans="1:20">
      <c r="A26" s="9">
        <v>23</v>
      </c>
      <c r="B26" s="9" t="s">
        <v>399</v>
      </c>
      <c r="C26" s="20" t="s">
        <v>662</v>
      </c>
      <c r="D26" s="11"/>
      <c r="E26" s="12" t="s">
        <v>663</v>
      </c>
      <c r="F26" s="12" t="s">
        <v>664</v>
      </c>
      <c r="G26" s="21" t="s">
        <v>665</v>
      </c>
      <c r="H26" s="9">
        <v>20</v>
      </c>
      <c r="I26" s="9">
        <v>17</v>
      </c>
      <c r="J26" s="9"/>
      <c r="K26" s="9">
        <v>17</v>
      </c>
      <c r="L26" s="23">
        <f>K26/H26</f>
        <v>0.85</v>
      </c>
      <c r="M26" s="9">
        <f>H26*0.57</f>
        <v>11.4</v>
      </c>
      <c r="N26" s="24">
        <f>(K26-M26-O26)*0.19</f>
        <v>0.9671</v>
      </c>
      <c r="O26" s="9">
        <f>K26*0.03</f>
        <v>0.51</v>
      </c>
      <c r="P26" s="9"/>
      <c r="Q26" s="27"/>
      <c r="R26" s="9"/>
      <c r="S26" s="28"/>
      <c r="T26" s="28"/>
    </row>
  </sheetData>
  <mergeCells count="3">
    <mergeCell ref="A3:A5"/>
    <mergeCell ref="F3:F5"/>
    <mergeCell ref="G3:G5"/>
  </mergeCells>
  <hyperlinks>
    <hyperlink ref="G2" r:id="rId4" display="http://item.yhd.com/item/4282164?tp=101105030.0.0.0.0.Ktcl9B5-10-9HDQ4"/>
    <hyperlink ref="G12" r:id="rId5" display="http://item.yhd.com/item/8526578?tp=101105030.0.0.0.0.Ktbrnr8-10-9HDQ4"/>
    <hyperlink ref="G15" r:id="rId6" display="http://item.yhd.com/item/4368495?tp=101105030.0.0.0.0.KtcesG4-10-9HDQ4"/>
    <hyperlink ref="G16" r:id="rId7" display="http://item.yhd.com/item/10829333?tp=101105030.0.0.0.0.Ktbb2NA-10-9HDQ4"/>
    <hyperlink ref="G17" r:id="rId8" display="http://item.yhd.com/item/19553673?tp=101105030.0.0.0.0.KtbO7MS-10-9HDQ4"/>
    <hyperlink ref="G20" r:id="rId9" display="http://item.yhd.com/item/43604291?tp=101105030.0.0.0.0.KtYZw88-10-9HDQ4"/>
    <hyperlink ref="G18" r:id="rId10" display="http://item.yhd.com/item/32808008?tp=101105030.0.0.0.0.KtYoj`R-10-9HDQ4"/>
    <hyperlink ref="G21" r:id="rId11" display="http://item.yhd.com/item/8664543?tp=101105030.0.0.0.0.KtblYpo-10-9HDQ4"/>
    <hyperlink ref="G6" r:id="rId12" display="http://item.yhd.com/item/16063911?tp=101105030.0.0.0.0.KtbO7MS-10-9HDQ4"/>
    <hyperlink ref="G3" r:id="rId13" display="http://item.yhd.com/item/10709375?tp=101105030.0.0.0.0.Ktbb2NA-10-9HDQ4"/>
    <hyperlink ref="G10" r:id="rId14" display="http://item.yhd.com/item/12597085?tp=101105030.0.0.0.0.KtbdkRZ-10-9HDQ4"/>
    <hyperlink ref="G19" r:id="rId15" display="http://item.yhd.com/item/4351846?tp=101105030.0.0.0.0.Ktcnw79-10-9HDQ4"/>
    <hyperlink ref="G9" r:id="rId16" display="http://item.yhd.com/item/4368496?tp=101105030.0.0.0.0.KtciYoj-10-9HDQ4"/>
    <hyperlink ref="G8" r:id="rId17" display="http://item.yhd.com/item/10989651?tp=101105030.0.0.0.0.KtbdkRZ-10-9HDQ4"/>
    <hyperlink ref="G14" r:id="rId18" display="http://item.yhd.com/item/31434773?tp=101105030.0.0.0.0.KtYoj`R-10-9HDQ4"/>
    <hyperlink ref="G7" r:id="rId19" display="http://item.yhd.com/item/16097582?tp=101105030.0.0.0.0.KtbO7MS-10-9HDQ4"/>
    <hyperlink ref="G11" r:id="rId20" display="http://item.yhd.com/item/12597085?tp=101105030.0.0.0.0.KzMsjjX-10-2jTQR"/>
    <hyperlink ref="G22" r:id="rId21" display="http://item.yhd.com/item/8075024?tp=101105030.0.0.0.0.Ktc3JM0-10-9HDQ4"/>
    <hyperlink ref="G23" r:id="rId22" display="http://item.yhd.com/item/10829098?tp=101105030.0.0.0.0.KtbdkRZ-10-9HDQ4" tooltip="http://item.yhd.com/item/10829098?tp=101105030.0.0.0.0.KtbdkRZ-10-9HDQ4"/>
    <hyperlink ref="G24" r:id="rId23" display="http://item.yhd.com/item/29794846?tp=101105030.0.0.0.0.KtYslnr-10-9HDQ4"/>
    <hyperlink ref="G25" r:id="rId24" display="http://item.yhd.com/item/9184081?tp=101105030.0.0.0.0.KtblYpo-10-9HDQ4"/>
    <hyperlink ref="G26" r:id="rId25" display="http://item.yhd.com/item/4408670?tp=101105030.0.0.0.0.KtiaRst-10-9HDQ4"/>
  </hyperlinks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商品清单</vt:lpstr>
      <vt:lpstr>Sheet2</vt:lpstr>
      <vt:lpstr>商品清单表</vt:lpstr>
      <vt:lpstr>链接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2006-09-16T00:00:00Z</dcterms:created>
  <dcterms:modified xsi:type="dcterms:W3CDTF">2015-10-20T04:22:48Z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