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heldt\Downloads\Golf\Scoreboard23\"/>
    </mc:Choice>
  </mc:AlternateContent>
  <xr:revisionPtr revIDLastSave="0" documentId="13_ncr:1_{D532E85B-7A3E-412F-A701-BB632CA87194}" xr6:coauthVersionLast="47" xr6:coauthVersionMax="47" xr10:uidLastSave="{00000000-0000-0000-0000-000000000000}"/>
  <bookViews>
    <workbookView xWindow="28680" yWindow="-120" windowWidth="51840" windowHeight="21240" xr2:uid="{5C5D83A7-48B4-4249-BD52-A568F84F8865}"/>
  </bookViews>
  <sheets>
    <sheet name="Display" sheetId="2" r:id="rId1"/>
    <sheet name="Scores" sheetId="1" r:id="rId2"/>
    <sheet name="Scores Sorted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C20" i="1"/>
  <c r="D20" i="1"/>
  <c r="E20" i="1"/>
  <c r="F20" i="1"/>
  <c r="G20" i="1"/>
  <c r="H20" i="1"/>
  <c r="I20" i="1"/>
  <c r="J20" i="1"/>
  <c r="K20" i="1"/>
  <c r="C21" i="1"/>
  <c r="D21" i="1"/>
  <c r="E21" i="1"/>
  <c r="F21" i="1"/>
  <c r="G21" i="1"/>
  <c r="H21" i="1"/>
  <c r="I21" i="1"/>
  <c r="J21" i="1"/>
  <c r="K21" i="1"/>
  <c r="C22" i="1"/>
  <c r="D22" i="1"/>
  <c r="E22" i="1"/>
  <c r="F22" i="1"/>
  <c r="G22" i="1"/>
  <c r="H22" i="1"/>
  <c r="I22" i="1"/>
  <c r="J22" i="1"/>
  <c r="K22" i="1"/>
  <c r="C23" i="1"/>
  <c r="D23" i="1"/>
  <c r="E23" i="1"/>
  <c r="F23" i="1"/>
  <c r="G23" i="1"/>
  <c r="H23" i="1"/>
  <c r="I23" i="1"/>
  <c r="J23" i="1"/>
  <c r="K23" i="1"/>
  <c r="C24" i="1"/>
  <c r="D24" i="1"/>
  <c r="E24" i="1"/>
  <c r="F24" i="1"/>
  <c r="G24" i="1"/>
  <c r="H24" i="1"/>
  <c r="I24" i="1"/>
  <c r="J24" i="1"/>
  <c r="K24" i="1"/>
  <c r="C25" i="1"/>
  <c r="D25" i="1"/>
  <c r="E25" i="1"/>
  <c r="F25" i="1"/>
  <c r="G25" i="1"/>
  <c r="H25" i="1"/>
  <c r="I25" i="1"/>
  <c r="J25" i="1"/>
  <c r="K25" i="1"/>
  <c r="C26" i="1"/>
  <c r="D26" i="1"/>
  <c r="E26" i="1"/>
  <c r="F26" i="1"/>
  <c r="G26" i="1"/>
  <c r="H26" i="1"/>
  <c r="I26" i="1"/>
  <c r="J26" i="1"/>
  <c r="K26" i="1"/>
  <c r="C27" i="1"/>
  <c r="D27" i="1"/>
  <c r="E27" i="1"/>
  <c r="F27" i="1"/>
  <c r="G27" i="1"/>
  <c r="H27" i="1"/>
  <c r="I27" i="1"/>
  <c r="J27" i="1"/>
  <c r="K27" i="1"/>
  <c r="C28" i="1"/>
  <c r="D28" i="1"/>
  <c r="E28" i="1"/>
  <c r="F28" i="1"/>
  <c r="G28" i="1"/>
  <c r="H28" i="1"/>
  <c r="I28" i="1"/>
  <c r="J28" i="1"/>
  <c r="K28" i="1"/>
  <c r="C29" i="1"/>
  <c r="D29" i="1"/>
  <c r="E29" i="1"/>
  <c r="F29" i="1"/>
  <c r="G29" i="1"/>
  <c r="H29" i="1"/>
  <c r="I29" i="1"/>
  <c r="J29" i="1"/>
  <c r="K29" i="1"/>
  <c r="C30" i="1"/>
  <c r="D30" i="1"/>
  <c r="E30" i="1"/>
  <c r="F30" i="1"/>
  <c r="G30" i="1"/>
  <c r="H30" i="1"/>
  <c r="I30" i="1"/>
  <c r="J30" i="1"/>
  <c r="K30" i="1"/>
  <c r="C31" i="1"/>
  <c r="D31" i="1"/>
  <c r="E31" i="1"/>
  <c r="F31" i="1"/>
  <c r="G31" i="1"/>
  <c r="H31" i="1"/>
  <c r="I31" i="1"/>
  <c r="J31" i="1"/>
  <c r="K31" i="1"/>
  <c r="C32" i="1"/>
  <c r="D32" i="1"/>
  <c r="E32" i="1"/>
  <c r="F32" i="1"/>
  <c r="G32" i="1"/>
  <c r="H32" i="1"/>
  <c r="I32" i="1"/>
  <c r="J32" i="1"/>
  <c r="K32" i="1"/>
  <c r="C33" i="1"/>
  <c r="D33" i="1"/>
  <c r="E33" i="1"/>
  <c r="F33" i="1"/>
  <c r="G33" i="1"/>
  <c r="H33" i="1"/>
  <c r="I33" i="1"/>
  <c r="J33" i="1"/>
  <c r="K33" i="1"/>
  <c r="D19" i="1"/>
  <c r="E19" i="1"/>
  <c r="F19" i="1"/>
  <c r="G19" i="1"/>
  <c r="H19" i="1"/>
  <c r="I19" i="1"/>
  <c r="J19" i="1"/>
  <c r="K19" i="1"/>
  <c r="C19" i="1"/>
  <c r="B15" i="1" l="1"/>
  <c r="F15" i="3" s="1"/>
  <c r="G5" i="3"/>
  <c r="G12" i="3"/>
  <c r="B11" i="1"/>
  <c r="F11" i="3" s="1"/>
  <c r="B6" i="1"/>
  <c r="F6" i="3" s="1"/>
  <c r="G9" i="3"/>
  <c r="B10" i="1"/>
  <c r="F10" i="3" s="1"/>
  <c r="B9" i="1"/>
  <c r="F9" i="3" s="1"/>
  <c r="B8" i="1"/>
  <c r="F8" i="3" s="1"/>
  <c r="G4" i="3"/>
  <c r="B3" i="1"/>
  <c r="F3" i="3" s="1"/>
  <c r="G6" i="3"/>
  <c r="B7" i="1"/>
  <c r="F7" i="3" s="1"/>
  <c r="B16" i="1"/>
  <c r="F16" i="3" s="1"/>
  <c r="G15" i="3"/>
  <c r="B12" i="1"/>
  <c r="F12" i="3" s="1"/>
  <c r="G7" i="3"/>
  <c r="B5" i="1"/>
  <c r="F5" i="3" s="1"/>
  <c r="B4" i="1"/>
  <c r="F4" i="3" s="1"/>
  <c r="B13" i="1"/>
  <c r="F13" i="3" s="1"/>
  <c r="G14" i="3"/>
  <c r="G13" i="3"/>
  <c r="B14" i="1"/>
  <c r="F14" i="3" s="1"/>
  <c r="G11" i="3"/>
  <c r="G3" i="3"/>
  <c r="B2" i="1"/>
  <c r="F2" i="3" s="1"/>
  <c r="G10" i="3"/>
  <c r="G8" i="3"/>
  <c r="G16" i="3"/>
  <c r="G2" i="3"/>
  <c r="B11" i="3" l="1"/>
  <c r="D11" i="3" s="1"/>
  <c r="B15" i="3"/>
  <c r="D15" i="3" s="1"/>
  <c r="B8" i="3"/>
  <c r="D8" i="3" s="1"/>
  <c r="B4" i="3"/>
  <c r="D4" i="3" s="1"/>
  <c r="B12" i="3"/>
  <c r="D12" i="3" s="1"/>
  <c r="B7" i="3"/>
  <c r="D7" i="3" s="1"/>
  <c r="B3" i="3"/>
  <c r="D3" i="3" s="1"/>
  <c r="B14" i="3"/>
  <c r="D14" i="3" s="1"/>
  <c r="B2" i="3"/>
  <c r="D2" i="3" s="1"/>
  <c r="B13" i="3"/>
  <c r="D13" i="3" s="1"/>
  <c r="B9" i="3"/>
  <c r="D9" i="3" s="1"/>
  <c r="B5" i="3"/>
  <c r="D5" i="3" s="1"/>
  <c r="B6" i="3"/>
  <c r="D6" i="3" s="1"/>
  <c r="B10" i="3"/>
  <c r="D10" i="3" s="1"/>
  <c r="G17" i="3"/>
  <c r="H5" i="3" s="1"/>
  <c r="B16" i="3"/>
  <c r="D16" i="3" s="1"/>
  <c r="H10" i="3" l="1"/>
  <c r="H12" i="3"/>
  <c r="H4" i="3"/>
  <c r="H2" i="3"/>
  <c r="H6" i="3"/>
  <c r="H8" i="3"/>
  <c r="H11" i="3"/>
  <c r="H7" i="3"/>
  <c r="H9" i="3"/>
  <c r="H13" i="3"/>
  <c r="H15" i="3"/>
  <c r="H3" i="3"/>
  <c r="H14" i="3"/>
  <c r="H16" i="3"/>
  <c r="I2" i="3" a="1"/>
  <c r="L14" i="3" s="1"/>
  <c r="N22" i="3" s="1" a="1"/>
  <c r="N22" i="3" s="1"/>
  <c r="K13" i="3" l="1"/>
  <c r="K9" i="3"/>
  <c r="J15" i="3"/>
  <c r="L8" i="3"/>
  <c r="H22" i="3" s="1" a="1"/>
  <c r="H22" i="3" s="1"/>
  <c r="J13" i="3"/>
  <c r="J5" i="3"/>
  <c r="L13" i="3"/>
  <c r="M22" i="3" s="1" a="1"/>
  <c r="M22" i="3" s="1"/>
  <c r="K16" i="3"/>
  <c r="K10" i="3"/>
  <c r="K12" i="3"/>
  <c r="K6" i="3"/>
  <c r="K15" i="3"/>
  <c r="L16" i="3"/>
  <c r="P22" i="3" s="1" a="1"/>
  <c r="P22" i="3" s="1"/>
  <c r="K4" i="3"/>
  <c r="J3" i="3"/>
  <c r="J14" i="3"/>
  <c r="J12" i="3"/>
  <c r="K3" i="3"/>
  <c r="J10" i="3"/>
  <c r="L3" i="3"/>
  <c r="C22" i="3" s="1" a="1"/>
  <c r="C22" i="3" s="1"/>
  <c r="L15" i="3"/>
  <c r="O22" i="3" s="1" a="1"/>
  <c r="O22" i="3" s="1"/>
  <c r="L4" i="3"/>
  <c r="D22" i="3" s="1" a="1"/>
  <c r="D22" i="3" s="1"/>
  <c r="L9" i="3"/>
  <c r="I22" i="3" s="1" a="1"/>
  <c r="I22" i="3" s="1"/>
  <c r="K8" i="3"/>
  <c r="K5" i="3"/>
  <c r="K11" i="3"/>
  <c r="L7" i="3"/>
  <c r="G22" i="3" s="1" a="1"/>
  <c r="G22" i="3" s="1"/>
  <c r="J16" i="3"/>
  <c r="K7" i="3"/>
  <c r="L12" i="3"/>
  <c r="L22" i="3" s="1" a="1"/>
  <c r="L22" i="3" s="1"/>
  <c r="I2" i="3"/>
  <c r="L2" i="3" s="1"/>
  <c r="B22" i="3" s="1" a="1"/>
  <c r="B22" i="3" s="1"/>
  <c r="J8" i="3"/>
  <c r="J7" i="3"/>
  <c r="J6" i="3"/>
  <c r="L11" i="3"/>
  <c r="K22" i="3" s="1" a="1"/>
  <c r="K22" i="3" s="1"/>
  <c r="L6" i="3"/>
  <c r="F22" i="3" s="1" a="1"/>
  <c r="F22" i="3" s="1"/>
  <c r="L5" i="3"/>
  <c r="E22" i="3" s="1" a="1"/>
  <c r="E22" i="3" s="1"/>
  <c r="J9" i="3"/>
  <c r="J4" i="3"/>
  <c r="K14" i="3"/>
  <c r="N21" i="3" s="1" a="1"/>
  <c r="N21" i="3" s="1"/>
  <c r="N4" i="2" s="1"/>
  <c r="J11" i="3"/>
  <c r="L10" i="3"/>
  <c r="J22" i="3" s="1" a="1"/>
  <c r="J22" i="3" s="1"/>
  <c r="P14" i="3" l="1"/>
  <c r="N26" i="3" s="1" a="1"/>
  <c r="N26" i="3" s="1"/>
  <c r="Q14" i="3"/>
  <c r="N27" i="3" s="1" a="1"/>
  <c r="N27" i="3" s="1"/>
  <c r="R14" i="3"/>
  <c r="N28" i="3" s="1" a="1"/>
  <c r="N28" i="3" s="1"/>
  <c r="N14" i="3"/>
  <c r="N24" i="3" s="1" a="1"/>
  <c r="N24" i="3" s="1"/>
  <c r="S14" i="3"/>
  <c r="N29" i="3" s="1" a="1"/>
  <c r="N29" i="3" s="1"/>
  <c r="T14" i="3"/>
  <c r="O14" i="3"/>
  <c r="N25" i="3" s="1" a="1"/>
  <c r="N25" i="3" s="1"/>
  <c r="N7" i="2" s="1"/>
  <c r="M14" i="3"/>
  <c r="N23" i="3" s="1" a="1"/>
  <c r="N23" i="3" s="1"/>
  <c r="N5" i="2" s="1"/>
  <c r="U14" i="3"/>
  <c r="N31" i="3" s="1" a="1"/>
  <c r="N31" i="3" s="1"/>
  <c r="M9" i="3"/>
  <c r="I23" i="3" s="1" a="1"/>
  <c r="I23" i="3" s="1"/>
  <c r="I5" i="2" s="1"/>
  <c r="U9" i="3"/>
  <c r="I31" i="3" s="1" a="1"/>
  <c r="I31" i="3" s="1"/>
  <c r="N9" i="3"/>
  <c r="I24" i="3" s="1" a="1"/>
  <c r="I24" i="3" s="1"/>
  <c r="O9" i="3"/>
  <c r="I25" i="3" s="1" a="1"/>
  <c r="I25" i="3" s="1"/>
  <c r="T9" i="3"/>
  <c r="P9" i="3"/>
  <c r="I26" i="3" s="1" a="1"/>
  <c r="I26" i="3" s="1"/>
  <c r="I8" i="2" s="1"/>
  <c r="Q9" i="3"/>
  <c r="I27" i="3" s="1" a="1"/>
  <c r="I27" i="3" s="1"/>
  <c r="I9" i="2" s="1"/>
  <c r="R9" i="3"/>
  <c r="I28" i="3" s="1" a="1"/>
  <c r="I28" i="3" s="1"/>
  <c r="S9" i="3"/>
  <c r="I29" i="3" s="1" a="1"/>
  <c r="I29" i="3" s="1"/>
  <c r="Q5" i="3"/>
  <c r="E27" i="3" s="1" a="1"/>
  <c r="E27" i="3" s="1"/>
  <c r="R5" i="3"/>
  <c r="E28" i="3" s="1" a="1"/>
  <c r="E28" i="3" s="1"/>
  <c r="S5" i="3"/>
  <c r="E29" i="3" s="1" a="1"/>
  <c r="E29" i="3" s="1"/>
  <c r="T5" i="3"/>
  <c r="E30" i="3" s="1" a="1"/>
  <c r="E30" i="3" s="1"/>
  <c r="E12" i="2" s="1"/>
  <c r="M5" i="3"/>
  <c r="E23" i="3" s="1" a="1"/>
  <c r="E23" i="3" s="1"/>
  <c r="E5" i="2" s="1"/>
  <c r="U5" i="3"/>
  <c r="N5" i="3"/>
  <c r="E24" i="3" s="1" a="1"/>
  <c r="E24" i="3" s="1"/>
  <c r="P5" i="3"/>
  <c r="E26" i="3" s="1" a="1"/>
  <c r="E26" i="3" s="1"/>
  <c r="O5" i="3"/>
  <c r="E25" i="3" s="1" a="1"/>
  <c r="E25" i="3" s="1"/>
  <c r="N8" i="3"/>
  <c r="H24" i="3" s="1" a="1"/>
  <c r="H24" i="3" s="1"/>
  <c r="H6" i="2" s="1"/>
  <c r="O8" i="3"/>
  <c r="H25" i="3" s="1" a="1"/>
  <c r="H25" i="3" s="1"/>
  <c r="U8" i="3"/>
  <c r="P8" i="3"/>
  <c r="H26" i="3" s="1" a="1"/>
  <c r="H26" i="3" s="1"/>
  <c r="H8" i="2" s="1"/>
  <c r="M8" i="3"/>
  <c r="Q8" i="3"/>
  <c r="H27" i="3" s="1" a="1"/>
  <c r="H27" i="3" s="1"/>
  <c r="R8" i="3"/>
  <c r="H28" i="3" s="1" a="1"/>
  <c r="H28" i="3" s="1"/>
  <c r="H10" i="2" s="1"/>
  <c r="S8" i="3"/>
  <c r="H29" i="3" s="1" a="1"/>
  <c r="H29" i="3" s="1"/>
  <c r="H11" i="2" s="1"/>
  <c r="T8" i="3"/>
  <c r="H30" i="3" s="1" a="1"/>
  <c r="H30" i="3" s="1"/>
  <c r="Q13" i="3"/>
  <c r="M27" i="3" s="1" a="1"/>
  <c r="M27" i="3" s="1"/>
  <c r="R13" i="3"/>
  <c r="M28" i="3" s="1" a="1"/>
  <c r="M28" i="3" s="1"/>
  <c r="M10" i="2" s="1"/>
  <c r="S13" i="3"/>
  <c r="M29" i="3" s="1" a="1"/>
  <c r="M29" i="3" s="1"/>
  <c r="T13" i="3"/>
  <c r="M13" i="3"/>
  <c r="M23" i="3" s="1" a="1"/>
  <c r="M23" i="3" s="1"/>
  <c r="U13" i="3"/>
  <c r="M31" i="3" s="1" a="1"/>
  <c r="M31" i="3" s="1"/>
  <c r="N13" i="3"/>
  <c r="M24" i="3" s="1" a="1"/>
  <c r="M24" i="3" s="1"/>
  <c r="O13" i="3"/>
  <c r="M25" i="3" s="1" a="1"/>
  <c r="M25" i="3" s="1"/>
  <c r="M7" i="2" s="1"/>
  <c r="P13" i="3"/>
  <c r="M26" i="3" s="1" a="1"/>
  <c r="M26" i="3" s="1"/>
  <c r="O7" i="3"/>
  <c r="G25" i="3" s="1" a="1"/>
  <c r="G25" i="3" s="1"/>
  <c r="P7" i="3"/>
  <c r="G26" i="3" s="1" a="1"/>
  <c r="G26" i="3" s="1"/>
  <c r="G8" i="2" s="1"/>
  <c r="Q7" i="3"/>
  <c r="R7" i="3"/>
  <c r="G28" i="3" s="1" a="1"/>
  <c r="G28" i="3" s="1"/>
  <c r="G10" i="2" s="1"/>
  <c r="S7" i="3"/>
  <c r="G29" i="3" s="1" a="1"/>
  <c r="G29" i="3" s="1"/>
  <c r="T7" i="3"/>
  <c r="G30" i="3" s="1" a="1"/>
  <c r="G30" i="3" s="1"/>
  <c r="M7" i="3"/>
  <c r="G23" i="3" s="1" a="1"/>
  <c r="G23" i="3" s="1"/>
  <c r="G5" i="2" s="1"/>
  <c r="U7" i="3"/>
  <c r="G31" i="3" s="1" a="1"/>
  <c r="G31" i="3" s="1"/>
  <c r="N7" i="3"/>
  <c r="G24" i="3" s="1" a="1"/>
  <c r="G24" i="3" s="1"/>
  <c r="R4" i="3"/>
  <c r="D28" i="3" s="1" a="1"/>
  <c r="D28" i="3" s="1"/>
  <c r="D10" i="2" s="1"/>
  <c r="S4" i="3"/>
  <c r="T4" i="3"/>
  <c r="M4" i="3"/>
  <c r="D23" i="3" s="1" a="1"/>
  <c r="D23" i="3" s="1"/>
  <c r="D5" i="2" s="1"/>
  <c r="U4" i="3"/>
  <c r="D31" i="3" s="1" a="1"/>
  <c r="D31" i="3" s="1"/>
  <c r="N4" i="3"/>
  <c r="D24" i="3" s="1" a="1"/>
  <c r="D24" i="3" s="1"/>
  <c r="D6" i="2" s="1"/>
  <c r="Q4" i="3"/>
  <c r="D27" i="3" s="1" a="1"/>
  <c r="D27" i="3" s="1"/>
  <c r="O4" i="3"/>
  <c r="D25" i="3" s="1" a="1"/>
  <c r="D25" i="3" s="1"/>
  <c r="D7" i="2" s="1"/>
  <c r="P4" i="3"/>
  <c r="D26" i="3" s="1" a="1"/>
  <c r="D26" i="3" s="1"/>
  <c r="D8" i="2" s="1"/>
  <c r="S3" i="3"/>
  <c r="R3" i="3"/>
  <c r="C28" i="3" s="1" a="1"/>
  <c r="C28" i="3" s="1"/>
  <c r="C10" i="2" s="1"/>
  <c r="T3" i="3"/>
  <c r="C30" i="3" s="1" a="1"/>
  <c r="C30" i="3" s="1"/>
  <c r="C12" i="2" s="1"/>
  <c r="M3" i="3"/>
  <c r="C23" i="3" s="1" a="1"/>
  <c r="C23" i="3" s="1"/>
  <c r="U3" i="3"/>
  <c r="C31" i="3" s="1" a="1"/>
  <c r="C31" i="3" s="1"/>
  <c r="N3" i="3"/>
  <c r="C24" i="3" s="1" a="1"/>
  <c r="C24" i="3" s="1"/>
  <c r="O3" i="3"/>
  <c r="P3" i="3"/>
  <c r="C26" i="3" s="1" a="1"/>
  <c r="C26" i="3" s="1"/>
  <c r="C8" i="2" s="1"/>
  <c r="Q3" i="3"/>
  <c r="C27" i="3" s="1" a="1"/>
  <c r="C27" i="3" s="1"/>
  <c r="C9" i="2" s="1"/>
  <c r="T10" i="3"/>
  <c r="J30" i="3" s="1" a="1"/>
  <c r="J30" i="3" s="1"/>
  <c r="J12" i="2" s="1"/>
  <c r="M10" i="3"/>
  <c r="J23" i="3" s="1" a="1"/>
  <c r="J23" i="3" s="1"/>
  <c r="U10" i="3"/>
  <c r="J31" i="3" s="1" a="1"/>
  <c r="J31" i="3" s="1"/>
  <c r="N10" i="3"/>
  <c r="J24" i="3" s="1" a="1"/>
  <c r="J24" i="3" s="1"/>
  <c r="O10" i="3"/>
  <c r="J25" i="3" s="1" a="1"/>
  <c r="J25" i="3" s="1"/>
  <c r="P10" i="3"/>
  <c r="J26" i="3" s="1" a="1"/>
  <c r="J26" i="3" s="1"/>
  <c r="J8" i="2" s="1"/>
  <c r="Q10" i="3"/>
  <c r="J27" i="3" s="1" a="1"/>
  <c r="J27" i="3" s="1"/>
  <c r="J9" i="2" s="1"/>
  <c r="R10" i="3"/>
  <c r="J28" i="3" s="1" a="1"/>
  <c r="J28" i="3" s="1"/>
  <c r="J10" i="2" s="1"/>
  <c r="S10" i="3"/>
  <c r="J29" i="3" s="1" a="1"/>
  <c r="J29" i="3" s="1"/>
  <c r="O15" i="3"/>
  <c r="O25" i="3" s="1" a="1"/>
  <c r="O25" i="3" s="1"/>
  <c r="P15" i="3"/>
  <c r="O26" i="3" s="1" a="1"/>
  <c r="O26" i="3" s="1"/>
  <c r="O8" i="2" s="1"/>
  <c r="Q15" i="3"/>
  <c r="O27" i="3" s="1" a="1"/>
  <c r="O27" i="3" s="1"/>
  <c r="O9" i="2" s="1"/>
  <c r="N15" i="3"/>
  <c r="O24" i="3" s="1" a="1"/>
  <c r="O24" i="3" s="1"/>
  <c r="O6" i="2" s="1"/>
  <c r="R15" i="3"/>
  <c r="S15" i="3"/>
  <c r="O29" i="3" s="1" a="1"/>
  <c r="O29" i="3" s="1"/>
  <c r="T15" i="3"/>
  <c r="M15" i="3"/>
  <c r="O23" i="3" s="1" a="1"/>
  <c r="O23" i="3" s="1"/>
  <c r="U15" i="3"/>
  <c r="O31" i="3" s="1" a="1"/>
  <c r="O31" i="3" s="1"/>
  <c r="S11" i="3"/>
  <c r="K29" i="3" s="1" a="1"/>
  <c r="K29" i="3" s="1"/>
  <c r="T11" i="3"/>
  <c r="K30" i="3" s="1" a="1"/>
  <c r="K30" i="3" s="1"/>
  <c r="M11" i="3"/>
  <c r="K23" i="3" s="1" a="1"/>
  <c r="K23" i="3" s="1"/>
  <c r="U11" i="3"/>
  <c r="K31" i="3" s="1" a="1"/>
  <c r="K31" i="3" s="1"/>
  <c r="R11" i="3"/>
  <c r="K28" i="3" s="1" a="1"/>
  <c r="K28" i="3" s="1"/>
  <c r="K10" i="2" s="1"/>
  <c r="N11" i="3"/>
  <c r="O11" i="3"/>
  <c r="K25" i="3" s="1" a="1"/>
  <c r="K25" i="3" s="1"/>
  <c r="P11" i="3"/>
  <c r="K26" i="3" s="1" a="1"/>
  <c r="K26" i="3" s="1"/>
  <c r="Q11" i="3"/>
  <c r="K27" i="3" s="1" a="1"/>
  <c r="K27" i="3" s="1"/>
  <c r="R12" i="3"/>
  <c r="L28" i="3" s="1" a="1"/>
  <c r="L28" i="3" s="1"/>
  <c r="S12" i="3"/>
  <c r="L29" i="3" s="1" a="1"/>
  <c r="L29" i="3" s="1"/>
  <c r="T12" i="3"/>
  <c r="L30" i="3" s="1" a="1"/>
  <c r="L30" i="3" s="1"/>
  <c r="M12" i="3"/>
  <c r="U12" i="3"/>
  <c r="L31" i="3" s="1" a="1"/>
  <c r="L31" i="3" s="1"/>
  <c r="N12" i="3"/>
  <c r="L24" i="3" s="1" a="1"/>
  <c r="L24" i="3" s="1"/>
  <c r="O12" i="3"/>
  <c r="L25" i="3" s="1" a="1"/>
  <c r="L25" i="3" s="1"/>
  <c r="L7" i="2" s="1"/>
  <c r="Q12" i="3"/>
  <c r="L27" i="3" s="1" a="1"/>
  <c r="L27" i="3" s="1"/>
  <c r="P12" i="3"/>
  <c r="L26" i="3" s="1" a="1"/>
  <c r="L26" i="3" s="1"/>
  <c r="L8" i="2" s="1"/>
  <c r="N16" i="3"/>
  <c r="P24" i="3" s="1" a="1"/>
  <c r="P24" i="3" s="1"/>
  <c r="M16" i="3"/>
  <c r="O16" i="3"/>
  <c r="P25" i="3" s="1" a="1"/>
  <c r="P25" i="3" s="1"/>
  <c r="P16" i="3"/>
  <c r="Q16" i="3"/>
  <c r="P27" i="3" s="1" a="1"/>
  <c r="P27" i="3" s="1"/>
  <c r="P9" i="2" s="1"/>
  <c r="R16" i="3"/>
  <c r="P28" i="3" s="1" a="1"/>
  <c r="P28" i="3" s="1"/>
  <c r="S16" i="3"/>
  <c r="P29" i="3" s="1" a="1"/>
  <c r="P29" i="3" s="1"/>
  <c r="P11" i="2" s="1"/>
  <c r="T16" i="3"/>
  <c r="P30" i="3" s="1" a="1"/>
  <c r="P30" i="3" s="1"/>
  <c r="P12" i="2" s="1"/>
  <c r="U16" i="3"/>
  <c r="P31" i="3" s="1" a="1"/>
  <c r="P31" i="3" s="1"/>
  <c r="P6" i="3"/>
  <c r="Q6" i="3"/>
  <c r="F27" i="3" s="1" a="1"/>
  <c r="F27" i="3" s="1"/>
  <c r="R6" i="3"/>
  <c r="F28" i="3" s="1" a="1"/>
  <c r="F28" i="3" s="1"/>
  <c r="F10" i="2" s="1"/>
  <c r="S6" i="3"/>
  <c r="O6" i="3"/>
  <c r="F25" i="3" s="1" a="1"/>
  <c r="F25" i="3" s="1"/>
  <c r="T6" i="3"/>
  <c r="F30" i="3" s="1" a="1"/>
  <c r="F30" i="3" s="1"/>
  <c r="F12" i="2" s="1"/>
  <c r="M6" i="3"/>
  <c r="F23" i="3" s="1" a="1"/>
  <c r="F23" i="3" s="1"/>
  <c r="U6" i="3"/>
  <c r="F31" i="3" s="1" a="1"/>
  <c r="F31" i="3" s="1"/>
  <c r="N6" i="3"/>
  <c r="F24" i="3" s="1" a="1"/>
  <c r="F24" i="3" s="1"/>
  <c r="H20" i="3" a="1"/>
  <c r="H20" i="3" s="1"/>
  <c r="H3" i="2" s="1"/>
  <c r="H2" i="2" s="1"/>
  <c r="H9" i="2"/>
  <c r="H12" i="2"/>
  <c r="H7" i="2"/>
  <c r="D20" i="3" a="1"/>
  <c r="D20" i="3" s="1"/>
  <c r="D3" i="2" s="1"/>
  <c r="D2" i="2" s="1"/>
  <c r="D13" i="2"/>
  <c r="D9" i="2"/>
  <c r="C20" i="3" a="1"/>
  <c r="C20" i="3" s="1"/>
  <c r="C3" i="2" s="1"/>
  <c r="C2" i="2" s="1"/>
  <c r="C6" i="2"/>
  <c r="C13" i="2"/>
  <c r="C5" i="2"/>
  <c r="I20" i="3" a="1"/>
  <c r="I20" i="3" s="1"/>
  <c r="I3" i="2" s="1"/>
  <c r="I2" i="2" s="1"/>
  <c r="I10" i="2"/>
  <c r="I7" i="2"/>
  <c r="I11" i="2"/>
  <c r="I6" i="2"/>
  <c r="I13" i="2"/>
  <c r="E20" i="3" a="1"/>
  <c r="E20" i="3" s="1"/>
  <c r="E3" i="2" s="1"/>
  <c r="E2" i="2" s="1"/>
  <c r="E10" i="2"/>
  <c r="E6" i="2"/>
  <c r="E7" i="2"/>
  <c r="E8" i="2"/>
  <c r="E9" i="2"/>
  <c r="E11" i="2"/>
  <c r="M20" i="3" a="1"/>
  <c r="M20" i="3" s="1"/>
  <c r="M3" i="2" s="1"/>
  <c r="M2" i="2" s="1"/>
  <c r="M5" i="2"/>
  <c r="M13" i="2"/>
  <c r="M6" i="2"/>
  <c r="M11" i="2"/>
  <c r="M8" i="2"/>
  <c r="M9" i="2"/>
  <c r="N20" i="3" a="1"/>
  <c r="N20" i="3" s="1"/>
  <c r="N3" i="2" s="1"/>
  <c r="N2" i="2" s="1"/>
  <c r="N11" i="2"/>
  <c r="N13" i="2"/>
  <c r="N6" i="2"/>
  <c r="N8" i="2"/>
  <c r="N9" i="2"/>
  <c r="N10" i="2"/>
  <c r="P20" i="3" a="1"/>
  <c r="P20" i="3" s="1"/>
  <c r="P3" i="2" s="1"/>
  <c r="P2" i="2" s="1"/>
  <c r="P10" i="2"/>
  <c r="P7" i="2"/>
  <c r="P13" i="2"/>
  <c r="P6" i="2"/>
  <c r="J20" i="3" a="1"/>
  <c r="J20" i="3" s="1"/>
  <c r="J3" i="2" s="1"/>
  <c r="J2" i="2" s="1"/>
  <c r="J7" i="2"/>
  <c r="J13" i="2"/>
  <c r="J6" i="2"/>
  <c r="J11" i="2"/>
  <c r="J5" i="2"/>
  <c r="O20" i="3" a="1"/>
  <c r="O20" i="3" s="1"/>
  <c r="O3" i="2" s="1"/>
  <c r="O2" i="2" s="1"/>
  <c r="O11" i="2"/>
  <c r="O5" i="2"/>
  <c r="O13" i="2"/>
  <c r="O7" i="2"/>
  <c r="F20" i="3" a="1"/>
  <c r="F20" i="3" s="1"/>
  <c r="F3" i="2" s="1"/>
  <c r="F2" i="2" s="1"/>
  <c r="F5" i="2"/>
  <c r="F13" i="2"/>
  <c r="F6" i="2"/>
  <c r="F7" i="2"/>
  <c r="F9" i="2"/>
  <c r="K20" i="3" a="1"/>
  <c r="K20" i="3" s="1"/>
  <c r="K3" i="2" s="1"/>
  <c r="K2" i="2" s="1"/>
  <c r="K7" i="2"/>
  <c r="K8" i="2"/>
  <c r="K13" i="2"/>
  <c r="K9" i="2"/>
  <c r="K11" i="2"/>
  <c r="K12" i="2"/>
  <c r="K5" i="2"/>
  <c r="G20" i="3" a="1"/>
  <c r="G20" i="3" s="1"/>
  <c r="G3" i="2" s="1"/>
  <c r="G11" i="2"/>
  <c r="G12" i="2"/>
  <c r="G13" i="2"/>
  <c r="G6" i="2"/>
  <c r="G7" i="2"/>
  <c r="L20" i="3" a="1"/>
  <c r="L20" i="3" s="1"/>
  <c r="L3" i="2" s="1"/>
  <c r="L2" i="2" s="1"/>
  <c r="L13" i="2"/>
  <c r="L6" i="2"/>
  <c r="L9" i="2"/>
  <c r="L11" i="2"/>
  <c r="L12" i="2"/>
  <c r="L10" i="2"/>
  <c r="F21" i="3" a="1"/>
  <c r="F21" i="3" s="1"/>
  <c r="F4" i="2" s="1"/>
  <c r="H21" i="3" a="1"/>
  <c r="H21" i="3" s="1"/>
  <c r="H4" i="2" s="1"/>
  <c r="D21" i="3" a="1"/>
  <c r="D21" i="3" s="1"/>
  <c r="D4" i="2" s="1"/>
  <c r="E21" i="3" a="1"/>
  <c r="E21" i="3" s="1"/>
  <c r="E4" i="2" s="1"/>
  <c r="J21" i="3" a="1"/>
  <c r="J21" i="3" s="1"/>
  <c r="J4" i="2" s="1"/>
  <c r="M21" i="3" a="1"/>
  <c r="M21" i="3" s="1"/>
  <c r="M4" i="2" s="1"/>
  <c r="L21" i="3" a="1"/>
  <c r="L21" i="3" s="1"/>
  <c r="L4" i="2" s="1"/>
  <c r="K2" i="3"/>
  <c r="B21" i="3" s="1" a="1"/>
  <c r="B21" i="3" s="1"/>
  <c r="B4" i="2" s="1"/>
  <c r="P21" i="3" a="1"/>
  <c r="P21" i="3" s="1"/>
  <c r="P4" i="2" s="1"/>
  <c r="I21" i="3" a="1"/>
  <c r="I21" i="3" s="1"/>
  <c r="I4" i="2" s="1"/>
  <c r="K21" i="3" a="1"/>
  <c r="K21" i="3" s="1"/>
  <c r="K4" i="2" s="1"/>
  <c r="G21" i="3" a="1"/>
  <c r="G21" i="3" s="1"/>
  <c r="G4" i="2" s="1"/>
  <c r="J2" i="3"/>
  <c r="O21" i="3" a="1"/>
  <c r="O21" i="3" s="1"/>
  <c r="O4" i="2" s="1"/>
  <c r="C21" i="3" a="1"/>
  <c r="C21" i="3" s="1"/>
  <c r="C4" i="2" s="1"/>
  <c r="P26" i="3" l="1" a="1"/>
  <c r="P26" i="3" s="1"/>
  <c r="P8" i="2" s="1"/>
  <c r="K24" i="3" a="1"/>
  <c r="K24" i="3" s="1"/>
  <c r="K6" i="2" s="1"/>
  <c r="O30" i="3" a="1"/>
  <c r="O30" i="3" s="1"/>
  <c r="O12" i="2" s="1"/>
  <c r="C29" i="3" a="1"/>
  <c r="C29" i="3" s="1"/>
  <c r="C11" i="2" s="1"/>
  <c r="D29" i="3" a="1"/>
  <c r="D29" i="3" s="1"/>
  <c r="D11" i="2" s="1"/>
  <c r="G27" i="3" a="1"/>
  <c r="G27" i="3" s="1"/>
  <c r="G9" i="2" s="1"/>
  <c r="M30" i="3" a="1"/>
  <c r="M30" i="3" s="1"/>
  <c r="M12" i="2" s="1"/>
  <c r="H23" i="3" a="1"/>
  <c r="H23" i="3" s="1"/>
  <c r="H5" i="2" s="1"/>
  <c r="E31" i="3" a="1"/>
  <c r="E31" i="3" s="1"/>
  <c r="E13" i="2" s="1"/>
  <c r="L23" i="3" a="1"/>
  <c r="L23" i="3" s="1"/>
  <c r="L5" i="2" s="1"/>
  <c r="F26" i="3" a="1"/>
  <c r="F26" i="3" s="1"/>
  <c r="F8" i="2" s="1"/>
  <c r="P23" i="3" a="1"/>
  <c r="P23" i="3" s="1"/>
  <c r="P5" i="2" s="1"/>
  <c r="O28" i="3" a="1"/>
  <c r="O28" i="3" s="1"/>
  <c r="O10" i="2" s="1"/>
  <c r="C25" i="3" a="1"/>
  <c r="C25" i="3" s="1"/>
  <c r="C7" i="2" s="1"/>
  <c r="H31" i="3" a="1"/>
  <c r="H31" i="3" s="1"/>
  <c r="H13" i="2" s="1"/>
  <c r="I30" i="3" a="1"/>
  <c r="I30" i="3" s="1"/>
  <c r="I12" i="2" s="1"/>
  <c r="N30" i="3" a="1"/>
  <c r="N30" i="3" s="1"/>
  <c r="N12" i="2" s="1"/>
  <c r="F29" i="3" a="1"/>
  <c r="F29" i="3" s="1"/>
  <c r="F11" i="2" s="1"/>
  <c r="D30" i="3" a="1"/>
  <c r="D30" i="3" s="1"/>
  <c r="D12" i="2" s="1"/>
  <c r="N2" i="3"/>
  <c r="B24" i="3" s="1" a="1"/>
  <c r="B24" i="3" s="1"/>
  <c r="B6" i="2" s="1"/>
  <c r="M2" i="3"/>
  <c r="B23" i="3" s="1" a="1"/>
  <c r="B23" i="3" s="1"/>
  <c r="B5" i="2" s="1"/>
  <c r="O2" i="3"/>
  <c r="P2" i="3"/>
  <c r="U2" i="3"/>
  <c r="B31" i="3" s="1" a="1"/>
  <c r="B31" i="3" s="1"/>
  <c r="B13" i="2" s="1"/>
  <c r="Q2" i="3"/>
  <c r="B27" i="3" s="1" a="1"/>
  <c r="B27" i="3" s="1"/>
  <c r="B9" i="2" s="1"/>
  <c r="R2" i="3"/>
  <c r="B28" i="3" s="1" a="1"/>
  <c r="B28" i="3" s="1"/>
  <c r="B10" i="2" s="1"/>
  <c r="S2" i="3"/>
  <c r="T2" i="3"/>
  <c r="B30" i="3" s="1" a="1"/>
  <c r="B30" i="3" s="1"/>
  <c r="B12" i="2" s="1"/>
  <c r="B20" i="3" a="1"/>
  <c r="B20" i="3" s="1"/>
  <c r="B3" i="2" s="1"/>
  <c r="B2" i="2" s="1"/>
  <c r="B29" i="3" l="1" a="1"/>
  <c r="B29" i="3" s="1"/>
  <c r="B11" i="2" s="1"/>
  <c r="B26" i="3" a="1"/>
  <c r="B26" i="3" s="1"/>
  <c r="B8" i="2" s="1"/>
  <c r="B25" i="3" a="1"/>
  <c r="B25" i="3" s="1"/>
  <c r="B7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</futureMetadata>
  <cellMetadata count="1">
    <bk>
      <rc t="1" v="0"/>
    </bk>
  </cellMetadata>
  <valueMetadata count="15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</valueMetadata>
</metadata>
</file>

<file path=xl/sharedStrings.xml><?xml version="1.0" encoding="utf-8"?>
<sst xmlns="http://schemas.openxmlformats.org/spreadsheetml/2006/main" count="43" uniqueCount="26">
  <si>
    <t>TOTAL</t>
  </si>
  <si>
    <t>Player</t>
  </si>
  <si>
    <t>Angela</t>
  </si>
  <si>
    <t>Dari</t>
  </si>
  <si>
    <t>David</t>
  </si>
  <si>
    <t>Diane</t>
  </si>
  <si>
    <t>Elizabeth</t>
  </si>
  <si>
    <t>Jeff</t>
  </si>
  <si>
    <t>Justin</t>
  </si>
  <si>
    <t>Lauren</t>
  </si>
  <si>
    <t>Michael</t>
  </si>
  <si>
    <t>Nicholas</t>
  </si>
  <si>
    <t>Ray</t>
  </si>
  <si>
    <t>Michelle</t>
  </si>
  <si>
    <t>Tracy</t>
  </si>
  <si>
    <t>Nicole</t>
  </si>
  <si>
    <t>Samantha</t>
  </si>
  <si>
    <t>Placement</t>
  </si>
  <si>
    <t>Order</t>
  </si>
  <si>
    <t>Decimal</t>
  </si>
  <si>
    <t>THRU</t>
  </si>
  <si>
    <t>FINAL</t>
  </si>
  <si>
    <t>GOLF</t>
  </si>
  <si>
    <t>2023</t>
  </si>
  <si>
    <t>Sponsored by:</t>
  </si>
  <si>
    <t xml:space="preserve">OREO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</si>
</sst>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Amasis MT Pro Black"/>
      <family val="1"/>
    </font>
    <font>
      <sz val="22"/>
      <color theme="1"/>
      <name val="The Hand Extrablack"/>
      <family val="4"/>
    </font>
    <font>
      <sz val="18"/>
      <color theme="1"/>
      <name val="Amasis MT Pro"/>
      <family val="1"/>
    </font>
    <font>
      <b/>
      <sz val="18"/>
      <color theme="1"/>
      <name val="Amasis MT Pro"/>
      <family val="1"/>
    </font>
    <font>
      <sz val="11"/>
      <color theme="0"/>
      <name val="Calibri"/>
      <family val="2"/>
      <scheme val="minor"/>
    </font>
    <font>
      <b/>
      <sz val="48"/>
      <color theme="0"/>
      <name val="Amasis MT Pro Black"/>
      <family val="1"/>
    </font>
    <font>
      <sz val="11"/>
      <color theme="0"/>
      <name val="Amasis MT Pro"/>
      <family val="1"/>
    </font>
    <font>
      <b/>
      <sz val="11"/>
      <color theme="0"/>
      <name val="Amasis MT Pro"/>
      <family val="1"/>
    </font>
    <font>
      <sz val="11"/>
      <color theme="1"/>
      <name val="Amasis MT Pro"/>
      <family val="1"/>
    </font>
    <font>
      <b/>
      <sz val="11"/>
      <color theme="1"/>
      <name val="Amasis MT Pro"/>
      <family val="1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C45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1" fontId="2" fillId="2" borderId="0" xfId="0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3" borderId="0" xfId="0" applyFill="1"/>
    <xf numFmtId="1" fontId="2" fillId="3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1" fontId="7" fillId="2" borderId="0" xfId="0" applyNumberFormat="1" applyFont="1" applyFill="1" applyAlignment="1">
      <alignment horizontal="center" vertical="top"/>
    </xf>
    <xf numFmtId="49" fontId="7" fillId="2" borderId="0" xfId="0" quotePrefix="1" applyNumberFormat="1" applyFont="1" applyFill="1" applyAlignment="1">
      <alignment horizontal="center"/>
    </xf>
    <xf numFmtId="0" fontId="6" fillId="2" borderId="0" xfId="0" applyFont="1" applyFill="1"/>
    <xf numFmtId="0" fontId="8" fillId="2" borderId="0" xfId="0" applyFont="1" applyFill="1" applyAlignment="1">
      <alignment horizontal="right"/>
    </xf>
    <xf numFmtId="0" fontId="9" fillId="2" borderId="0" xfId="0" applyFont="1" applyFill="1" applyAlignment="1">
      <alignment horizontal="right"/>
    </xf>
    <xf numFmtId="0" fontId="9" fillId="2" borderId="0" xfId="0" applyFont="1" applyFill="1" applyAlignment="1">
      <alignment horizontal="left"/>
    </xf>
    <xf numFmtId="0" fontId="10" fillId="2" borderId="0" xfId="0" applyFont="1" applyFill="1" applyAlignment="1">
      <alignment horizontal="right"/>
    </xf>
    <xf numFmtId="0" fontId="11" fillId="2" borderId="0" xfId="0" applyFont="1" applyFill="1" applyAlignment="1">
      <alignment horizontal="right"/>
    </xf>
  </cellXfs>
  <cellStyles count="1">
    <cellStyle name="Normal" xfId="0" builtinId="0"/>
  </cellStyles>
  <dxfs count="4"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00A84C"/>
      <color rgb="FFFF9999"/>
      <color rgb="FF00C459"/>
      <color rgb="FF00D661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0/07/relationships/rdRichValueWebImage" Target="richData/rdRichValueWebImage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140881</xdr:colOff>
      <xdr:row>13</xdr:row>
      <xdr:rowOff>114863</xdr:rowOff>
    </xdr:from>
    <xdr:to>
      <xdr:col>15</xdr:col>
      <xdr:colOff>39925</xdr:colOff>
      <xdr:row>14</xdr:row>
      <xdr:rowOff>472441</xdr:rowOff>
    </xdr:to>
    <xdr:pic>
      <xdr:nvPicPr>
        <xdr:cNvPr id="4" name="Picture 3" descr="Mini Golf PNG Free Image - PNG All">
          <a:extLst>
            <a:ext uri="{FF2B5EF4-FFF2-40B4-BE49-F238E27FC236}">
              <a16:creationId xmlns:a16="http://schemas.microsoft.com/office/drawing/2014/main" id="{A60C9FCB-013C-B347-659B-89AAE68B3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761131" y="4547651"/>
          <a:ext cx="617082" cy="66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53482</xdr:colOff>
      <xdr:row>14</xdr:row>
      <xdr:rowOff>185077</xdr:rowOff>
    </xdr:from>
    <xdr:to>
      <xdr:col>11</xdr:col>
      <xdr:colOff>401660</xdr:colOff>
      <xdr:row>16</xdr:row>
      <xdr:rowOff>136852</xdr:rowOff>
    </xdr:to>
    <xdr:pic>
      <xdr:nvPicPr>
        <xdr:cNvPr id="6" name="Picture 5" descr="Deck of Cards PNG Clip Art Image - Best WEB Clipart">
          <a:extLst>
            <a:ext uri="{FF2B5EF4-FFF2-40B4-BE49-F238E27FC236}">
              <a16:creationId xmlns:a16="http://schemas.microsoft.com/office/drawing/2014/main" id="{DDA970E6-2891-2911-D823-47D3CBD17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1578" y="4925596"/>
          <a:ext cx="1058597" cy="1277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89534</xdr:colOff>
      <xdr:row>13</xdr:row>
      <xdr:rowOff>217904</xdr:rowOff>
    </xdr:from>
    <xdr:to>
      <xdr:col>7</xdr:col>
      <xdr:colOff>96861</xdr:colOff>
      <xdr:row>16</xdr:row>
      <xdr:rowOff>170185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1F75DA-6F3A-3994-687C-249C0DD2DA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50"/>
        <a:stretch/>
      </xdr:blipFill>
      <xdr:spPr>
        <a:xfrm>
          <a:off x="3247438" y="4650692"/>
          <a:ext cx="1447214" cy="1603037"/>
        </a:xfrm>
        <a:prstGeom prst="rect">
          <a:avLst/>
        </a:prstGeom>
      </xdr:spPr>
    </xdr:pic>
    <xdr:clientData/>
  </xdr:twoCellAnchor>
  <xdr:twoCellAnchor editAs="oneCell">
    <xdr:from>
      <xdr:col>12</xdr:col>
      <xdr:colOff>278873</xdr:colOff>
      <xdr:row>14</xdr:row>
      <xdr:rowOff>315682</xdr:rowOff>
    </xdr:from>
    <xdr:to>
      <xdr:col>13</xdr:col>
      <xdr:colOff>511401</xdr:colOff>
      <xdr:row>15</xdr:row>
      <xdr:rowOff>627429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AFA282-AF25-47AF-4292-4BA516A47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20935388">
          <a:off x="8463046" y="5056201"/>
          <a:ext cx="946757" cy="988022"/>
        </a:xfrm>
        <a:prstGeom prst="rect">
          <a:avLst/>
        </a:prstGeom>
      </xdr:spPr>
    </xdr:pic>
    <xdr:clientData/>
  </xdr:twoCellAnchor>
  <xdr:twoCellAnchor editAs="oneCell">
    <xdr:from>
      <xdr:col>11</xdr:col>
      <xdr:colOff>593479</xdr:colOff>
      <xdr:row>15</xdr:row>
      <xdr:rowOff>434192</xdr:rowOff>
    </xdr:from>
    <xdr:to>
      <xdr:col>12</xdr:col>
      <xdr:colOff>131012</xdr:colOff>
      <xdr:row>17</xdr:row>
      <xdr:rowOff>41030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79CAEB4-1E2D-45F6-9C96-70CF9FBF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9614" y="5841461"/>
          <a:ext cx="263191" cy="456761"/>
        </a:xfrm>
        <a:prstGeom prst="rect">
          <a:avLst/>
        </a:prstGeom>
        <a:effectLst>
          <a:glow rad="25400">
            <a:schemeClr val="tx1"/>
          </a:glow>
        </a:effectLst>
      </xdr:spPr>
    </xdr:pic>
    <xdr:clientData/>
  </xdr:twoCellAnchor>
  <xdr:twoCellAnchor editAs="oneCell">
    <xdr:from>
      <xdr:col>15</xdr:col>
      <xdr:colOff>143360</xdr:colOff>
      <xdr:row>15</xdr:row>
      <xdr:rowOff>247795</xdr:rowOff>
    </xdr:from>
    <xdr:to>
      <xdr:col>17</xdr:col>
      <xdr:colOff>19598</xdr:colOff>
      <xdr:row>16</xdr:row>
      <xdr:rowOff>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7C8AD2B-9106-9CF7-5C96-71FB658DF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81648" y="5655064"/>
          <a:ext cx="872407" cy="409494"/>
        </a:xfrm>
        <a:prstGeom prst="rect">
          <a:avLst/>
        </a:prstGeom>
      </xdr:spPr>
    </xdr:pic>
    <xdr:clientData/>
  </xdr:twoCellAnchor>
  <xdr:twoCellAnchor editAs="oneCell">
    <xdr:from>
      <xdr:col>0</xdr:col>
      <xdr:colOff>23887</xdr:colOff>
      <xdr:row>13</xdr:row>
      <xdr:rowOff>16523</xdr:rowOff>
    </xdr:from>
    <xdr:to>
      <xdr:col>2</xdr:col>
      <xdr:colOff>171158</xdr:colOff>
      <xdr:row>15</xdr:row>
      <xdr:rowOff>630770</xdr:rowOff>
    </xdr:to>
    <xdr:pic>
      <xdr:nvPicPr>
        <xdr:cNvPr id="19" name="Picture 18" descr="Download Frozen Sven File HQ PNG Image | FreePNGImg">
          <a:extLst>
            <a:ext uri="{FF2B5EF4-FFF2-40B4-BE49-F238E27FC236}">
              <a16:creationId xmlns:a16="http://schemas.microsoft.com/office/drawing/2014/main" id="{6EC2DCDA-F588-49A8-B069-56B8797808E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47" t="6014" r="19487" b="8426"/>
        <a:stretch/>
      </xdr:blipFill>
      <xdr:spPr bwMode="auto">
        <a:xfrm>
          <a:off x="23887" y="4449311"/>
          <a:ext cx="1154869" cy="1584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258056</xdr:colOff>
      <xdr:row>13</xdr:row>
      <xdr:rowOff>143022</xdr:rowOff>
    </xdr:from>
    <xdr:to>
      <xdr:col>4</xdr:col>
      <xdr:colOff>668857</xdr:colOff>
      <xdr:row>17</xdr:row>
      <xdr:rowOff>60232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A84CB8-F3A7-0FA4-E1A7-4C41D187D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844" y="4575810"/>
          <a:ext cx="1854498" cy="1745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g"/><Relationship Id="rId13" Type="http://schemas.openxmlformats.org/officeDocument/2006/relationships/hyperlink" Target="https://heldtraymond.github.io/Golf/players/Samantha.jpg" TargetMode="External"/><Relationship Id="rId18" Type="http://schemas.openxmlformats.org/officeDocument/2006/relationships/image" Target="../media/image9.jpg"/><Relationship Id="rId26" Type="http://schemas.openxmlformats.org/officeDocument/2006/relationships/image" Target="../media/image13.jpg"/><Relationship Id="rId3" Type="http://schemas.openxmlformats.org/officeDocument/2006/relationships/hyperlink" Target="https://heldtraymond.github.io/Golf/players/Lauren.jpg" TargetMode="External"/><Relationship Id="rId21" Type="http://schemas.openxmlformats.org/officeDocument/2006/relationships/hyperlink" Target="https://heldtraymond.github.io/Golf/players/Jeff.jpg" TargetMode="External"/><Relationship Id="rId7" Type="http://schemas.openxmlformats.org/officeDocument/2006/relationships/hyperlink" Target="https://heldtraymond.github.io/Golf/players/Nicholas.jpg" TargetMode="External"/><Relationship Id="rId12" Type="http://schemas.openxmlformats.org/officeDocument/2006/relationships/image" Target="../media/image6.jpg"/><Relationship Id="rId17" Type="http://schemas.openxmlformats.org/officeDocument/2006/relationships/hyperlink" Target="https://heldtraymond.github.io/Golf/players/Tracy.jpg" TargetMode="External"/><Relationship Id="rId25" Type="http://schemas.openxmlformats.org/officeDocument/2006/relationships/hyperlink" Target="https://heldtraymond.github.io/Golf/players/Elizabeth.jpg" TargetMode="External"/><Relationship Id="rId2" Type="http://schemas.openxmlformats.org/officeDocument/2006/relationships/image" Target="../media/image1.jpg"/><Relationship Id="rId16" Type="http://schemas.openxmlformats.org/officeDocument/2006/relationships/image" Target="../media/image8.jpg"/><Relationship Id="rId20" Type="http://schemas.openxmlformats.org/officeDocument/2006/relationships/image" Target="../media/image10.jpg"/><Relationship Id="rId29" Type="http://schemas.openxmlformats.org/officeDocument/2006/relationships/hyperlink" Target="https://heldtraymond.github.io/Golf/players/Angela.jpg" TargetMode="External"/><Relationship Id="rId1" Type="http://schemas.openxmlformats.org/officeDocument/2006/relationships/hyperlink" Target="https://heldtraymond.github.io/Golf/players/Michelle.jpg" TargetMode="External"/><Relationship Id="rId6" Type="http://schemas.openxmlformats.org/officeDocument/2006/relationships/image" Target="../media/image3.jpg"/><Relationship Id="rId11" Type="http://schemas.openxmlformats.org/officeDocument/2006/relationships/hyperlink" Target="https://heldtraymond.github.io/Golf/players/Dari.jpg" TargetMode="External"/><Relationship Id="rId24" Type="http://schemas.openxmlformats.org/officeDocument/2006/relationships/image" Target="../media/image12.jpg"/><Relationship Id="rId5" Type="http://schemas.openxmlformats.org/officeDocument/2006/relationships/hyperlink" Target="https://heldtraymond.github.io/Golf/players/Michael.jpg" TargetMode="External"/><Relationship Id="rId15" Type="http://schemas.openxmlformats.org/officeDocument/2006/relationships/hyperlink" Target="https://heldtraymond.github.io/Golf/players/Ray.jpg" TargetMode="External"/><Relationship Id="rId23" Type="http://schemas.openxmlformats.org/officeDocument/2006/relationships/hyperlink" Target="https://heldtraymond.github.io/Golf/players/David.jpg" TargetMode="External"/><Relationship Id="rId28" Type="http://schemas.openxmlformats.org/officeDocument/2006/relationships/image" Target="../media/image14.jpg"/><Relationship Id="rId10" Type="http://schemas.openxmlformats.org/officeDocument/2006/relationships/image" Target="../media/image5.jpg"/><Relationship Id="rId19" Type="http://schemas.openxmlformats.org/officeDocument/2006/relationships/hyperlink" Target="https://heldtraymond.github.io/Golf/players/Nicole.jpg" TargetMode="External"/><Relationship Id="rId4" Type="http://schemas.openxmlformats.org/officeDocument/2006/relationships/image" Target="../media/image2.jpg"/><Relationship Id="rId9" Type="http://schemas.openxmlformats.org/officeDocument/2006/relationships/hyperlink" Target="https://heldtraymond.github.io/Golf/players/Diane.jpg" TargetMode="External"/><Relationship Id="rId14" Type="http://schemas.openxmlformats.org/officeDocument/2006/relationships/image" Target="../media/image7.jpg"/><Relationship Id="rId22" Type="http://schemas.openxmlformats.org/officeDocument/2006/relationships/image" Target="../media/image11.jpg"/><Relationship Id="rId27" Type="http://schemas.openxmlformats.org/officeDocument/2006/relationships/hyperlink" Target="https://heldtraymond.github.io/Golf/players/Justin.jpg" TargetMode="External"/><Relationship Id="rId30" Type="http://schemas.openxmlformats.org/officeDocument/2006/relationships/image" Target="../media/image15.jp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</webImagesSrd>
</file>

<file path=xl/richData/rdrichvalue.xml><?xml version="1.0" encoding="utf-8"?>
<rvData xmlns="http://schemas.microsoft.com/office/spreadsheetml/2017/richdata" count="15">
  <rv s="0">
    <v>0</v>
    <v>1</v>
    <v>0</v>
    <v>0</v>
  </rv>
  <rv s="0">
    <v>1</v>
    <v>1</v>
    <v>0</v>
    <v>0</v>
  </rv>
  <rv s="0">
    <v>2</v>
    <v>1</v>
    <v>0</v>
    <v>0</v>
  </rv>
  <rv s="0">
    <v>3</v>
    <v>1</v>
    <v>0</v>
    <v>0</v>
  </rv>
  <rv s="0">
    <v>4</v>
    <v>1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1</v>
    <v>0</v>
    <v>0</v>
  </rv>
  <rv s="0">
    <v>9</v>
    <v>1</v>
    <v>0</v>
    <v>0</v>
  </rv>
  <rv s="0">
    <v>10</v>
    <v>1</v>
    <v>0</v>
    <v>0</v>
  </rv>
  <rv s="0">
    <v>11</v>
    <v>1</v>
    <v>0</v>
    <v>0</v>
  </rv>
  <rv s="0">
    <v>12</v>
    <v>1</v>
    <v>0</v>
    <v>0</v>
  </rv>
  <rv s="0">
    <v>13</v>
    <v>1</v>
    <v>0</v>
    <v>0</v>
  </rv>
  <rv s="0">
    <v>14</v>
    <v>1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F18CB-EA54-44E0-93C8-754B6510DD13}">
  <dimension ref="A1:Q21"/>
  <sheetViews>
    <sheetView tabSelected="1" zoomScale="280" zoomScaleNormal="280" workbookViewId="0">
      <selection activeCell="J7" sqref="J7"/>
    </sheetView>
  </sheetViews>
  <sheetFormatPr defaultRowHeight="14.4" x14ac:dyDescent="0.3"/>
  <cols>
    <col min="1" max="1" width="4.21875" style="3" customWidth="1"/>
    <col min="2" max="2" width="10.44140625" style="10" customWidth="1"/>
    <col min="3" max="3" width="10.44140625" style="3" customWidth="1"/>
    <col min="4" max="4" width="10.44140625" style="10" customWidth="1"/>
    <col min="5" max="5" width="10.44140625" style="3" customWidth="1"/>
    <col min="6" max="6" width="10.44140625" style="10" customWidth="1"/>
    <col min="7" max="7" width="10.44140625" style="3" customWidth="1"/>
    <col min="8" max="8" width="10.44140625" style="10" customWidth="1"/>
    <col min="9" max="9" width="10.44140625" style="3" customWidth="1"/>
    <col min="10" max="10" width="10.44140625" style="10" customWidth="1"/>
    <col min="11" max="11" width="10.44140625" style="3" customWidth="1"/>
    <col min="12" max="12" width="10.44140625" style="10" customWidth="1"/>
    <col min="13" max="13" width="10.44140625" style="3" customWidth="1"/>
    <col min="14" max="14" width="10.44140625" style="10" customWidth="1"/>
    <col min="15" max="15" width="10.44140625" style="3" customWidth="1"/>
    <col min="16" max="16" width="10.44140625" style="10" customWidth="1"/>
    <col min="17" max="17" width="4.21875" style="3" customWidth="1"/>
    <col min="18" max="16384" width="8.88671875" style="3"/>
  </cols>
  <sheetData>
    <row r="1" spans="1:17" ht="4.2" customHeight="1" x14ac:dyDescent="0.3"/>
    <row r="2" spans="1:17" s="4" customFormat="1" ht="66" customHeight="1" x14ac:dyDescent="0.3">
      <c r="B2" s="8" t="e" vm="1">
        <f>_xlfn.IMAGE(_xlfn.CONCAT("https://heldtraymond.github.io/Golf/players/", B3, ".jpg"))</f>
        <v>#VALUE!</v>
      </c>
      <c r="C2" s="4" t="e" vm="2">
        <f t="shared" ref="C2:P2" si="0">_xlfn.IMAGE(_xlfn.CONCAT("https://heldtraymond.github.io/Golf/players/", C3, ".jpg"))</f>
        <v>#VALUE!</v>
      </c>
      <c r="D2" s="8" t="e" vm="3">
        <f t="shared" si="0"/>
        <v>#VALUE!</v>
      </c>
      <c r="E2" s="4" t="e" vm="4">
        <f t="shared" si="0"/>
        <v>#VALUE!</v>
      </c>
      <c r="F2" s="8" t="e" vm="5">
        <f t="shared" si="0"/>
        <v>#VALUE!</v>
      </c>
      <c r="G2" s="4" t="e" vm="6">
        <f t="shared" si="0"/>
        <v>#VALUE!</v>
      </c>
      <c r="H2" s="8" t="e" vm="7">
        <f t="shared" si="0"/>
        <v>#VALUE!</v>
      </c>
      <c r="I2" s="4" t="e" vm="8">
        <f t="shared" si="0"/>
        <v>#VALUE!</v>
      </c>
      <c r="J2" s="8" t="e" vm="9">
        <f t="shared" si="0"/>
        <v>#VALUE!</v>
      </c>
      <c r="K2" s="4" t="e" vm="10">
        <f t="shared" si="0"/>
        <v>#VALUE!</v>
      </c>
      <c r="L2" s="4" t="e" vm="11">
        <f t="shared" si="0"/>
        <v>#VALUE!</v>
      </c>
      <c r="M2" s="4" t="e" vm="12">
        <f t="shared" si="0"/>
        <v>#VALUE!</v>
      </c>
      <c r="N2" s="8" t="e" vm="13">
        <f t="shared" si="0"/>
        <v>#VALUE!</v>
      </c>
      <c r="O2" s="4" t="e" vm="14">
        <f t="shared" si="0"/>
        <v>#VALUE!</v>
      </c>
      <c r="P2" s="8" t="e" vm="15">
        <f t="shared" si="0"/>
        <v>#VALUE!</v>
      </c>
    </row>
    <row r="3" spans="1:17" s="7" customFormat="1" ht="28.2" x14ac:dyDescent="0.5">
      <c r="B3" s="9" t="str">
        <f>'Scores Sorted'!B20</f>
        <v>Michelle</v>
      </c>
      <c r="C3" s="7" t="str">
        <f>'Scores Sorted'!C20</f>
        <v>Lauren</v>
      </c>
      <c r="D3" s="9" t="str">
        <f>'Scores Sorted'!D20</f>
        <v>Michael</v>
      </c>
      <c r="E3" s="7" t="str">
        <f>'Scores Sorted'!E20</f>
        <v>Nicholas</v>
      </c>
      <c r="F3" s="9" t="str">
        <f>'Scores Sorted'!F20</f>
        <v>Diane</v>
      </c>
      <c r="G3" s="7" t="str">
        <f>'Scores Sorted'!G20</f>
        <v>Dari</v>
      </c>
      <c r="H3" s="9" t="str">
        <f>'Scores Sorted'!H20</f>
        <v>Samantha</v>
      </c>
      <c r="I3" s="7" t="str">
        <f>'Scores Sorted'!I20</f>
        <v>Ray</v>
      </c>
      <c r="J3" s="9" t="str">
        <f>'Scores Sorted'!J20</f>
        <v>Tracy</v>
      </c>
      <c r="K3" s="7" t="str">
        <f>'Scores Sorted'!K20</f>
        <v>Nicole</v>
      </c>
      <c r="L3" s="9" t="str">
        <f>'Scores Sorted'!L20</f>
        <v>Jeff</v>
      </c>
      <c r="M3" s="7" t="str">
        <f>'Scores Sorted'!M20</f>
        <v>David</v>
      </c>
      <c r="N3" s="9" t="str">
        <f>'Scores Sorted'!N20</f>
        <v>Elizabeth</v>
      </c>
      <c r="O3" s="7" t="str">
        <f>'Scores Sorted'!O20</f>
        <v>Justin</v>
      </c>
      <c r="P3" s="9" t="str">
        <f>'Scores Sorted'!P20</f>
        <v>Angela</v>
      </c>
    </row>
    <row r="4" spans="1:17" s="5" customFormat="1" ht="32.4" customHeight="1" x14ac:dyDescent="0.65">
      <c r="B4" s="11">
        <f>'Scores Sorted'!B21</f>
        <v>100</v>
      </c>
      <c r="C4" s="6">
        <f>'Scores Sorted'!C21</f>
        <v>92</v>
      </c>
      <c r="D4" s="11">
        <f>'Scores Sorted'!D21</f>
        <v>91</v>
      </c>
      <c r="E4" s="6">
        <f>'Scores Sorted'!E21</f>
        <v>87</v>
      </c>
      <c r="F4" s="11">
        <f>'Scores Sorted'!F21</f>
        <v>80</v>
      </c>
      <c r="G4" s="6">
        <f>'Scores Sorted'!G21</f>
        <v>77</v>
      </c>
      <c r="H4" s="11">
        <f>'Scores Sorted'!H21</f>
        <v>77</v>
      </c>
      <c r="I4" s="6">
        <f>'Scores Sorted'!I21</f>
        <v>76</v>
      </c>
      <c r="J4" s="11">
        <f>'Scores Sorted'!J21</f>
        <v>75</v>
      </c>
      <c r="K4" s="6">
        <f>'Scores Sorted'!K21</f>
        <v>73</v>
      </c>
      <c r="L4" s="11">
        <f>'Scores Sorted'!L21</f>
        <v>68</v>
      </c>
      <c r="M4" s="6">
        <f>'Scores Sorted'!M21</f>
        <v>67</v>
      </c>
      <c r="N4" s="11">
        <f>'Scores Sorted'!N21</f>
        <v>63</v>
      </c>
      <c r="O4" s="6">
        <f>'Scores Sorted'!O21</f>
        <v>62</v>
      </c>
      <c r="P4" s="11">
        <f>'Scores Sorted'!P21</f>
        <v>59</v>
      </c>
    </row>
    <row r="5" spans="1:17" ht="24" x14ac:dyDescent="0.5">
      <c r="A5" s="14">
        <v>1</v>
      </c>
      <c r="B5" s="13">
        <f>'Scores Sorted'!B23</f>
        <v>12</v>
      </c>
      <c r="C5" s="12">
        <f>'Scores Sorted'!C23</f>
        <v>16</v>
      </c>
      <c r="D5" s="13">
        <f>'Scores Sorted'!D23</f>
        <v>10</v>
      </c>
      <c r="E5" s="12">
        <f>'Scores Sorted'!E23</f>
        <v>6</v>
      </c>
      <c r="F5" s="13">
        <f>'Scores Sorted'!F23</f>
        <v>11</v>
      </c>
      <c r="G5" s="12">
        <f>'Scores Sorted'!G23</f>
        <v>9</v>
      </c>
      <c r="H5" s="13">
        <f>'Scores Sorted'!H23</f>
        <v>5</v>
      </c>
      <c r="I5" s="12">
        <f>'Scores Sorted'!I23</f>
        <v>17</v>
      </c>
      <c r="J5" s="13">
        <f>'Scores Sorted'!J23</f>
        <v>5</v>
      </c>
      <c r="K5" s="12">
        <f>'Scores Sorted'!K23</f>
        <v>12</v>
      </c>
      <c r="L5" s="13">
        <f>'Scores Sorted'!L23</f>
        <v>7</v>
      </c>
      <c r="M5" s="12">
        <f>'Scores Sorted'!M23</f>
        <v>0</v>
      </c>
      <c r="N5" s="13">
        <f>'Scores Sorted'!N23</f>
        <v>0</v>
      </c>
      <c r="O5" s="12">
        <f>'Scores Sorted'!O23</f>
        <v>14</v>
      </c>
      <c r="P5" s="13">
        <f>'Scores Sorted'!P23</f>
        <v>9</v>
      </c>
      <c r="Q5" s="14">
        <v>1</v>
      </c>
    </row>
    <row r="6" spans="1:17" ht="24" x14ac:dyDescent="0.5">
      <c r="A6" s="14">
        <v>2</v>
      </c>
      <c r="B6" s="13">
        <f>'Scores Sorted'!B24</f>
        <v>8</v>
      </c>
      <c r="C6" s="12">
        <f>'Scores Sorted'!C24</f>
        <v>8</v>
      </c>
      <c r="D6" s="13">
        <f>'Scores Sorted'!D24</f>
        <v>26</v>
      </c>
      <c r="E6" s="12">
        <f>'Scores Sorted'!E24</f>
        <v>14</v>
      </c>
      <c r="F6" s="13">
        <f>'Scores Sorted'!F24</f>
        <v>10</v>
      </c>
      <c r="G6" s="12">
        <f>'Scores Sorted'!G24</f>
        <v>1</v>
      </c>
      <c r="H6" s="13">
        <f>'Scores Sorted'!H24</f>
        <v>4</v>
      </c>
      <c r="I6" s="12">
        <f>'Scores Sorted'!I24</f>
        <v>18</v>
      </c>
      <c r="J6" s="13">
        <f>'Scores Sorted'!J24</f>
        <v>14</v>
      </c>
      <c r="K6" s="12">
        <f>'Scores Sorted'!K24</f>
        <v>13</v>
      </c>
      <c r="L6" s="13">
        <f>'Scores Sorted'!L24</f>
        <v>1</v>
      </c>
      <c r="M6" s="12">
        <f>'Scores Sorted'!M24</f>
        <v>5</v>
      </c>
      <c r="N6" s="13">
        <f>'Scores Sorted'!N24</f>
        <v>9</v>
      </c>
      <c r="O6" s="12">
        <f>'Scores Sorted'!O24</f>
        <v>15</v>
      </c>
      <c r="P6" s="13">
        <f>'Scores Sorted'!P24</f>
        <v>9</v>
      </c>
      <c r="Q6" s="14">
        <v>2</v>
      </c>
    </row>
    <row r="7" spans="1:17" ht="24" x14ac:dyDescent="0.5">
      <c r="A7" s="14">
        <v>3</v>
      </c>
      <c r="B7" s="13">
        <f>'Scores Sorted'!B25</f>
        <v>9</v>
      </c>
      <c r="C7" s="12">
        <f>'Scores Sorted'!C25</f>
        <v>10</v>
      </c>
      <c r="D7" s="13">
        <f>'Scores Sorted'!D25</f>
        <v>16</v>
      </c>
      <c r="E7" s="12">
        <f>'Scores Sorted'!E25</f>
        <v>19</v>
      </c>
      <c r="F7" s="13">
        <f>'Scores Sorted'!F25</f>
        <v>8</v>
      </c>
      <c r="G7" s="12">
        <f>'Scores Sorted'!G25</f>
        <v>18</v>
      </c>
      <c r="H7" s="13">
        <f>'Scores Sorted'!H25</f>
        <v>11</v>
      </c>
      <c r="I7" s="12">
        <f>'Scores Sorted'!I25</f>
        <v>25</v>
      </c>
      <c r="J7" s="13">
        <f>'Scores Sorted'!J25</f>
        <v>0</v>
      </c>
      <c r="K7" s="12">
        <f>'Scores Sorted'!K25</f>
        <v>11</v>
      </c>
      <c r="L7" s="13">
        <f>'Scores Sorted'!L25</f>
        <v>9</v>
      </c>
      <c r="M7" s="12">
        <f>'Scores Sorted'!M25</f>
        <v>1</v>
      </c>
      <c r="N7" s="13">
        <f>'Scores Sorted'!N25</f>
        <v>10</v>
      </c>
      <c r="O7" s="12">
        <f>'Scores Sorted'!O25</f>
        <v>18</v>
      </c>
      <c r="P7" s="13">
        <f>'Scores Sorted'!P25</f>
        <v>9</v>
      </c>
      <c r="Q7" s="14">
        <v>3</v>
      </c>
    </row>
    <row r="8" spans="1:17" ht="24" x14ac:dyDescent="0.5">
      <c r="A8" s="14">
        <v>4</v>
      </c>
      <c r="B8" s="13">
        <f>'Scores Sorted'!B26</f>
        <v>10</v>
      </c>
      <c r="C8" s="12">
        <f>'Scores Sorted'!C26</f>
        <v>11</v>
      </c>
      <c r="D8" s="13">
        <f>'Scores Sorted'!D26</f>
        <v>0</v>
      </c>
      <c r="E8" s="12">
        <f>'Scores Sorted'!E26</f>
        <v>17</v>
      </c>
      <c r="F8" s="13">
        <f>'Scores Sorted'!F26</f>
        <v>10</v>
      </c>
      <c r="G8" s="12">
        <f>'Scores Sorted'!G26</f>
        <v>10</v>
      </c>
      <c r="H8" s="13">
        <f>'Scores Sorted'!H26</f>
        <v>7</v>
      </c>
      <c r="I8" s="12">
        <f>'Scores Sorted'!I26</f>
        <v>10</v>
      </c>
      <c r="J8" s="13">
        <f>'Scores Sorted'!J26</f>
        <v>7</v>
      </c>
      <c r="K8" s="12">
        <f>'Scores Sorted'!K26</f>
        <v>1</v>
      </c>
      <c r="L8" s="13">
        <f>'Scores Sorted'!L26</f>
        <v>17</v>
      </c>
      <c r="M8" s="12">
        <f>'Scores Sorted'!M26</f>
        <v>9</v>
      </c>
      <c r="N8" s="13">
        <f>'Scores Sorted'!N26</f>
        <v>7</v>
      </c>
      <c r="O8" s="12">
        <f>'Scores Sorted'!O26</f>
        <v>8</v>
      </c>
      <c r="P8" s="13">
        <f>'Scores Sorted'!P26</f>
        <v>3</v>
      </c>
      <c r="Q8" s="14">
        <v>4</v>
      </c>
    </row>
    <row r="9" spans="1:17" ht="24" x14ac:dyDescent="0.5">
      <c r="A9" s="14">
        <v>5</v>
      </c>
      <c r="B9" s="13">
        <f>'Scores Sorted'!B27</f>
        <v>11</v>
      </c>
      <c r="C9" s="12">
        <f>'Scores Sorted'!C27</f>
        <v>19</v>
      </c>
      <c r="D9" s="13">
        <f>'Scores Sorted'!D27</f>
        <v>14</v>
      </c>
      <c r="E9" s="12">
        <f>'Scores Sorted'!E27</f>
        <v>2</v>
      </c>
      <c r="F9" s="13">
        <f>'Scores Sorted'!F27</f>
        <v>0</v>
      </c>
      <c r="G9" s="12">
        <f>'Scores Sorted'!G27</f>
        <v>5</v>
      </c>
      <c r="H9" s="13">
        <f>'Scores Sorted'!H27</f>
        <v>18</v>
      </c>
      <c r="I9" s="12">
        <f>'Scores Sorted'!I27</f>
        <v>4</v>
      </c>
      <c r="J9" s="13">
        <f>'Scores Sorted'!J27</f>
        <v>15</v>
      </c>
      <c r="K9" s="12">
        <f>'Scores Sorted'!K27</f>
        <v>6</v>
      </c>
      <c r="L9" s="13">
        <f>'Scores Sorted'!L27</f>
        <v>14</v>
      </c>
      <c r="M9" s="12">
        <f>'Scores Sorted'!M27</f>
        <v>6</v>
      </c>
      <c r="N9" s="13">
        <f>'Scores Sorted'!N27</f>
        <v>9</v>
      </c>
      <c r="O9" s="12">
        <f>'Scores Sorted'!O27</f>
        <v>2</v>
      </c>
      <c r="P9" s="13">
        <f>'Scores Sorted'!P27</f>
        <v>0</v>
      </c>
      <c r="Q9" s="14">
        <v>5</v>
      </c>
    </row>
    <row r="10" spans="1:17" ht="24" x14ac:dyDescent="0.5">
      <c r="A10" s="14">
        <v>6</v>
      </c>
      <c r="B10" s="13">
        <f>'Scores Sorted'!B28</f>
        <v>16</v>
      </c>
      <c r="C10" s="12">
        <f>'Scores Sorted'!C28</f>
        <v>-20</v>
      </c>
      <c r="D10" s="13">
        <f>'Scores Sorted'!D28</f>
        <v>7</v>
      </c>
      <c r="E10" s="12">
        <f>'Scores Sorted'!E28</f>
        <v>1</v>
      </c>
      <c r="F10" s="13">
        <f>'Scores Sorted'!F28</f>
        <v>7</v>
      </c>
      <c r="G10" s="12">
        <f>'Scores Sorted'!G28</f>
        <v>5</v>
      </c>
      <c r="H10" s="13">
        <f>'Scores Sorted'!H28</f>
        <v>0</v>
      </c>
      <c r="I10" s="12">
        <f>'Scores Sorted'!I28</f>
        <v>0</v>
      </c>
      <c r="J10" s="13">
        <f>'Scores Sorted'!J28</f>
        <v>8</v>
      </c>
      <c r="K10" s="12">
        <f>'Scores Sorted'!K28</f>
        <v>0</v>
      </c>
      <c r="L10" s="13">
        <f>'Scores Sorted'!L28</f>
        <v>1</v>
      </c>
      <c r="M10" s="12">
        <f>'Scores Sorted'!M28</f>
        <v>9</v>
      </c>
      <c r="N10" s="13">
        <f>'Scores Sorted'!N28</f>
        <v>1</v>
      </c>
      <c r="O10" s="12">
        <f>'Scores Sorted'!O28</f>
        <v>-3</v>
      </c>
      <c r="P10" s="13">
        <f>'Scores Sorted'!P28</f>
        <v>0</v>
      </c>
      <c r="Q10" s="14">
        <v>6</v>
      </c>
    </row>
    <row r="11" spans="1:17" ht="24" x14ac:dyDescent="0.5">
      <c r="A11" s="14">
        <v>7</v>
      </c>
      <c r="B11" s="13">
        <f>'Scores Sorted'!B29</f>
        <v>12</v>
      </c>
      <c r="C11" s="12">
        <f>'Scores Sorted'!C29</f>
        <v>17</v>
      </c>
      <c r="D11" s="13">
        <f>'Scores Sorted'!D29</f>
        <v>5</v>
      </c>
      <c r="E11" s="12">
        <f>'Scores Sorted'!E29</f>
        <v>13</v>
      </c>
      <c r="F11" s="13">
        <f>'Scores Sorted'!F29</f>
        <v>13</v>
      </c>
      <c r="G11" s="12">
        <f>'Scores Sorted'!G29</f>
        <v>13</v>
      </c>
      <c r="H11" s="13">
        <f>'Scores Sorted'!H29</f>
        <v>12</v>
      </c>
      <c r="I11" s="12">
        <f>'Scores Sorted'!I29</f>
        <v>-23</v>
      </c>
      <c r="J11" s="13">
        <f>'Scores Sorted'!J29</f>
        <v>0</v>
      </c>
      <c r="K11" s="12">
        <f>'Scores Sorted'!K29</f>
        <v>8</v>
      </c>
      <c r="L11" s="13">
        <f>'Scores Sorted'!L29</f>
        <v>9</v>
      </c>
      <c r="M11" s="12">
        <f>'Scores Sorted'!M29</f>
        <v>12</v>
      </c>
      <c r="N11" s="13">
        <f>'Scores Sorted'!N29</f>
        <v>11</v>
      </c>
      <c r="O11" s="12">
        <f>'Scores Sorted'!O29</f>
        <v>2</v>
      </c>
      <c r="P11" s="13">
        <f>'Scores Sorted'!P29</f>
        <v>20</v>
      </c>
      <c r="Q11" s="14">
        <v>7</v>
      </c>
    </row>
    <row r="12" spans="1:17" ht="24" x14ac:dyDescent="0.5">
      <c r="A12" s="14">
        <v>8</v>
      </c>
      <c r="B12" s="13">
        <f>'Scores Sorted'!B30</f>
        <v>0</v>
      </c>
      <c r="C12" s="12">
        <f>'Scores Sorted'!C30</f>
        <v>24</v>
      </c>
      <c r="D12" s="13">
        <f>'Scores Sorted'!D30</f>
        <v>8</v>
      </c>
      <c r="E12" s="12">
        <f>'Scores Sorted'!E30</f>
        <v>6</v>
      </c>
      <c r="F12" s="13">
        <f>'Scores Sorted'!F30</f>
        <v>7</v>
      </c>
      <c r="G12" s="12">
        <f>'Scores Sorted'!G30</f>
        <v>5</v>
      </c>
      <c r="H12" s="13">
        <f>'Scores Sorted'!H30</f>
        <v>9</v>
      </c>
      <c r="I12" s="12">
        <f>'Scores Sorted'!I30</f>
        <v>14</v>
      </c>
      <c r="J12" s="13">
        <f>'Scores Sorted'!J30</f>
        <v>13</v>
      </c>
      <c r="K12" s="12">
        <f>'Scores Sorted'!K30</f>
        <v>8</v>
      </c>
      <c r="L12" s="13">
        <f>'Scores Sorted'!L30</f>
        <v>4</v>
      </c>
      <c r="M12" s="12">
        <f>'Scores Sorted'!M30</f>
        <v>16</v>
      </c>
      <c r="N12" s="13">
        <f>'Scores Sorted'!N30</f>
        <v>9</v>
      </c>
      <c r="O12" s="12">
        <f>'Scores Sorted'!O30</f>
        <v>5</v>
      </c>
      <c r="P12" s="13">
        <f>'Scores Sorted'!P30</f>
        <v>0</v>
      </c>
      <c r="Q12" s="14">
        <v>8</v>
      </c>
    </row>
    <row r="13" spans="1:17" ht="24" x14ac:dyDescent="0.5">
      <c r="A13" s="14">
        <v>9</v>
      </c>
      <c r="B13" s="13">
        <f>'Scores Sorted'!B31</f>
        <v>22</v>
      </c>
      <c r="C13" s="12">
        <f>'Scores Sorted'!C31</f>
        <v>7</v>
      </c>
      <c r="D13" s="13">
        <f>'Scores Sorted'!D31</f>
        <v>5</v>
      </c>
      <c r="E13" s="12">
        <f>'Scores Sorted'!E31</f>
        <v>9</v>
      </c>
      <c r="F13" s="13">
        <f>'Scores Sorted'!F31</f>
        <v>14</v>
      </c>
      <c r="G13" s="12">
        <f>'Scores Sorted'!G31</f>
        <v>11</v>
      </c>
      <c r="H13" s="13">
        <f>'Scores Sorted'!H31</f>
        <v>11</v>
      </c>
      <c r="I13" s="12">
        <f>'Scores Sorted'!I31</f>
        <v>11</v>
      </c>
      <c r="J13" s="13">
        <f>'Scores Sorted'!J31</f>
        <v>13</v>
      </c>
      <c r="K13" s="12">
        <f>'Scores Sorted'!K31</f>
        <v>14</v>
      </c>
      <c r="L13" s="13">
        <f>'Scores Sorted'!L31</f>
        <v>6</v>
      </c>
      <c r="M13" s="12">
        <f>'Scores Sorted'!M31</f>
        <v>9</v>
      </c>
      <c r="N13" s="13">
        <f>'Scores Sorted'!N31</f>
        <v>7</v>
      </c>
      <c r="O13" s="12">
        <f>'Scores Sorted'!O31</f>
        <v>1</v>
      </c>
      <c r="P13" s="13">
        <f>'Scores Sorted'!P31</f>
        <v>9</v>
      </c>
      <c r="Q13" s="14">
        <v>9</v>
      </c>
    </row>
    <row r="14" spans="1:17" ht="24" x14ac:dyDescent="0.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4"/>
    </row>
    <row r="15" spans="1:17" ht="52.8" customHeight="1" x14ac:dyDescent="0.3">
      <c r="B15" s="3"/>
      <c r="D15" s="3"/>
      <c r="F15" s="3"/>
      <c r="H15" s="3"/>
      <c r="I15" s="15" t="s">
        <v>22</v>
      </c>
      <c r="J15" s="3"/>
      <c r="L15" s="3"/>
      <c r="N15" s="3"/>
      <c r="P15" s="3"/>
    </row>
    <row r="16" spans="1:17" ht="52.8" customHeight="1" x14ac:dyDescent="1.2">
      <c r="B16" s="3"/>
      <c r="D16" s="3"/>
      <c r="F16" s="3"/>
      <c r="H16" s="3"/>
      <c r="I16" s="16" t="s">
        <v>23</v>
      </c>
      <c r="J16" s="3"/>
      <c r="L16" s="3"/>
      <c r="N16" s="3"/>
      <c r="P16" s="3"/>
      <c r="Q16" s="18"/>
    </row>
    <row r="17" spans="2:17" x14ac:dyDescent="0.3">
      <c r="B17" s="3"/>
      <c r="D17" s="3"/>
      <c r="F17" s="3"/>
      <c r="H17" s="3"/>
      <c r="I17" s="20"/>
      <c r="J17" s="3"/>
      <c r="L17" s="3"/>
      <c r="N17" s="3"/>
      <c r="P17" s="3"/>
      <c r="Q17" s="21" t="s">
        <v>24</v>
      </c>
    </row>
    <row r="18" spans="2:17" x14ac:dyDescent="0.3">
      <c r="B18" s="3"/>
      <c r="D18" s="3"/>
      <c r="F18" s="3"/>
      <c r="H18" s="19"/>
      <c r="I18" s="17"/>
      <c r="J18" s="3"/>
      <c r="L18" s="3"/>
      <c r="N18" s="3"/>
      <c r="P18" s="3"/>
      <c r="Q18" s="22" t="s">
        <v>25</v>
      </c>
    </row>
    <row r="19" spans="2:17" x14ac:dyDescent="0.3">
      <c r="B19" s="3"/>
      <c r="D19" s="3"/>
      <c r="F19" s="3"/>
      <c r="H19" s="3"/>
      <c r="J19" s="3"/>
      <c r="L19" s="3"/>
      <c r="N19" s="3"/>
      <c r="P19" s="3"/>
    </row>
    <row r="20" spans="2:17" x14ac:dyDescent="0.3">
      <c r="B20" s="3"/>
      <c r="D20" s="3"/>
      <c r="F20" s="3"/>
      <c r="H20" s="3"/>
      <c r="J20" s="3"/>
      <c r="L20" s="3"/>
      <c r="N20" s="3"/>
      <c r="P20" s="3"/>
    </row>
    <row r="21" spans="2:17" x14ac:dyDescent="0.3">
      <c r="B21" s="3"/>
      <c r="D21" s="3"/>
      <c r="F21" s="3"/>
      <c r="H21" s="3"/>
      <c r="J21" s="3"/>
      <c r="L21" s="3"/>
      <c r="N21" s="3"/>
      <c r="P21" s="3"/>
    </row>
  </sheetData>
  <conditionalFormatting sqref="B4:P4">
    <cfRule type="containsText" dxfId="3" priority="3" operator="containsText" text=".9">
      <formula>NOT(ISERROR(SEARCH(".9",B4)))</formula>
    </cfRule>
    <cfRule type="endsWith" dxfId="2" priority="4" operator="endsWith" text=".1">
      <formula>RIGHT(B4,LEN(".1"))=".1"</formula>
    </cfRule>
  </conditionalFormatting>
  <conditionalFormatting sqref="I15:I16">
    <cfRule type="containsText" dxfId="1" priority="1" operator="containsText" text=".9">
      <formula>NOT(ISERROR(SEARCH(".9",I15)))</formula>
    </cfRule>
    <cfRule type="endsWith" dxfId="0" priority="2" operator="endsWith" text=".1">
      <formula>RIGHT(I15,LEN(".1"))=".1"</formula>
    </cfRule>
  </conditionalFormatting>
  <pageMargins left="0.7" right="0.7" top="0.75" bottom="0.75" header="0.3" footer="0.3"/>
  <ignoredErrors>
    <ignoredError sqref="I16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A9164-9026-4D0F-A493-B331152D62DE}">
  <dimension ref="A1:K33"/>
  <sheetViews>
    <sheetView zoomScale="310" zoomScaleNormal="310" workbookViewId="0">
      <selection activeCell="D7" sqref="D7"/>
    </sheetView>
  </sheetViews>
  <sheetFormatPr defaultRowHeight="14.4" x14ac:dyDescent="0.3"/>
  <cols>
    <col min="1" max="1" width="13.21875" style="1" customWidth="1"/>
    <col min="2" max="2" width="8" style="2" customWidth="1"/>
    <col min="3" max="11" width="4.88671875" style="1" customWidth="1"/>
    <col min="12" max="16384" width="8.88671875" style="1"/>
  </cols>
  <sheetData>
    <row r="1" spans="1:11" x14ac:dyDescent="0.3">
      <c r="A1" s="2" t="s">
        <v>1</v>
      </c>
      <c r="B1" s="2" t="s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</row>
    <row r="2" spans="1:11" x14ac:dyDescent="0.3">
      <c r="A2" s="1" t="s">
        <v>2</v>
      </c>
      <c r="B2" s="2">
        <f>SUM(C2:K2)</f>
        <v>59</v>
      </c>
      <c r="C2" s="1">
        <v>9</v>
      </c>
      <c r="D2" s="1">
        <v>9</v>
      </c>
      <c r="E2" s="1">
        <v>9</v>
      </c>
      <c r="F2" s="1">
        <v>3</v>
      </c>
      <c r="G2" s="1">
        <v>0</v>
      </c>
      <c r="H2" s="1">
        <v>0</v>
      </c>
      <c r="I2" s="1">
        <v>20</v>
      </c>
      <c r="J2" s="1">
        <v>0</v>
      </c>
      <c r="K2" s="1">
        <v>9</v>
      </c>
    </row>
    <row r="3" spans="1:11" x14ac:dyDescent="0.3">
      <c r="A3" s="1" t="s">
        <v>3</v>
      </c>
      <c r="B3" s="2">
        <f t="shared" ref="B3:B16" si="0">SUM(C3:K3)</f>
        <v>77</v>
      </c>
      <c r="C3" s="1">
        <v>9</v>
      </c>
      <c r="D3" s="1">
        <v>1</v>
      </c>
      <c r="E3" s="1">
        <v>18</v>
      </c>
      <c r="F3" s="1">
        <v>10</v>
      </c>
      <c r="G3" s="1">
        <v>5</v>
      </c>
      <c r="H3" s="1">
        <v>5</v>
      </c>
      <c r="I3" s="1">
        <v>13</v>
      </c>
      <c r="J3" s="1">
        <v>5</v>
      </c>
      <c r="K3" s="1">
        <v>11</v>
      </c>
    </row>
    <row r="4" spans="1:11" x14ac:dyDescent="0.3">
      <c r="A4" s="1" t="s">
        <v>4</v>
      </c>
      <c r="B4" s="2">
        <f t="shared" si="0"/>
        <v>67</v>
      </c>
      <c r="C4" s="1">
        <v>0</v>
      </c>
      <c r="D4" s="1">
        <v>5</v>
      </c>
      <c r="E4" s="1">
        <v>1</v>
      </c>
      <c r="F4" s="1">
        <v>9</v>
      </c>
      <c r="G4" s="1">
        <v>6</v>
      </c>
      <c r="H4" s="1">
        <v>9</v>
      </c>
      <c r="I4" s="1">
        <v>12</v>
      </c>
      <c r="J4" s="1">
        <v>16</v>
      </c>
      <c r="K4" s="1">
        <v>9</v>
      </c>
    </row>
    <row r="5" spans="1:11" x14ac:dyDescent="0.3">
      <c r="A5" s="1" t="s">
        <v>5</v>
      </c>
      <c r="B5" s="2">
        <f t="shared" si="0"/>
        <v>80</v>
      </c>
      <c r="C5" s="1">
        <v>11</v>
      </c>
      <c r="D5" s="1">
        <v>10</v>
      </c>
      <c r="E5" s="1">
        <v>8</v>
      </c>
      <c r="F5" s="1">
        <v>10</v>
      </c>
      <c r="G5" s="1">
        <v>0</v>
      </c>
      <c r="H5" s="1">
        <v>7</v>
      </c>
      <c r="I5" s="1">
        <v>13</v>
      </c>
      <c r="J5" s="1">
        <v>7</v>
      </c>
      <c r="K5" s="1">
        <v>14</v>
      </c>
    </row>
    <row r="6" spans="1:11" x14ac:dyDescent="0.3">
      <c r="A6" s="1" t="s">
        <v>6</v>
      </c>
      <c r="B6" s="2">
        <f t="shared" si="0"/>
        <v>63</v>
      </c>
      <c r="C6" s="1">
        <v>0</v>
      </c>
      <c r="D6" s="1">
        <v>9</v>
      </c>
      <c r="E6" s="1">
        <v>10</v>
      </c>
      <c r="F6" s="1">
        <v>7</v>
      </c>
      <c r="G6" s="1">
        <v>9</v>
      </c>
      <c r="H6" s="1">
        <v>1</v>
      </c>
      <c r="I6" s="1">
        <v>11</v>
      </c>
      <c r="J6" s="1">
        <v>9</v>
      </c>
      <c r="K6" s="1">
        <v>7</v>
      </c>
    </row>
    <row r="7" spans="1:11" x14ac:dyDescent="0.3">
      <c r="A7" s="1" t="s">
        <v>7</v>
      </c>
      <c r="B7" s="2">
        <f t="shared" si="0"/>
        <v>68</v>
      </c>
      <c r="C7" s="1">
        <v>7</v>
      </c>
      <c r="D7" s="1">
        <v>1</v>
      </c>
      <c r="E7" s="1">
        <v>9</v>
      </c>
      <c r="F7" s="1">
        <v>17</v>
      </c>
      <c r="G7" s="1">
        <v>14</v>
      </c>
      <c r="H7" s="1">
        <v>1</v>
      </c>
      <c r="I7" s="1">
        <v>9</v>
      </c>
      <c r="J7" s="1">
        <v>4</v>
      </c>
      <c r="K7" s="1">
        <v>6</v>
      </c>
    </row>
    <row r="8" spans="1:11" x14ac:dyDescent="0.3">
      <c r="A8" s="1" t="s">
        <v>8</v>
      </c>
      <c r="B8" s="2">
        <f t="shared" si="0"/>
        <v>62</v>
      </c>
      <c r="C8" s="1">
        <v>14</v>
      </c>
      <c r="D8" s="1">
        <v>15</v>
      </c>
      <c r="E8" s="1">
        <v>18</v>
      </c>
      <c r="F8" s="1">
        <v>8</v>
      </c>
      <c r="G8" s="1">
        <v>2</v>
      </c>
      <c r="H8" s="1">
        <v>-3</v>
      </c>
      <c r="I8" s="1">
        <v>2</v>
      </c>
      <c r="J8" s="1">
        <v>5</v>
      </c>
      <c r="K8" s="1">
        <v>1</v>
      </c>
    </row>
    <row r="9" spans="1:11" x14ac:dyDescent="0.3">
      <c r="A9" s="1" t="s">
        <v>9</v>
      </c>
      <c r="B9" s="2">
        <f t="shared" si="0"/>
        <v>92</v>
      </c>
      <c r="C9" s="1">
        <v>16</v>
      </c>
      <c r="D9" s="1">
        <v>8</v>
      </c>
      <c r="E9" s="1">
        <v>10</v>
      </c>
      <c r="F9" s="1">
        <v>11</v>
      </c>
      <c r="G9" s="1">
        <v>19</v>
      </c>
      <c r="H9" s="1">
        <v>-20</v>
      </c>
      <c r="I9" s="1">
        <v>17</v>
      </c>
      <c r="J9" s="1">
        <v>24</v>
      </c>
      <c r="K9" s="1">
        <v>7</v>
      </c>
    </row>
    <row r="10" spans="1:11" x14ac:dyDescent="0.3">
      <c r="A10" s="1" t="s">
        <v>10</v>
      </c>
      <c r="B10" s="2">
        <f t="shared" si="0"/>
        <v>91</v>
      </c>
      <c r="C10" s="1">
        <v>10</v>
      </c>
      <c r="D10" s="1">
        <v>26</v>
      </c>
      <c r="E10" s="1">
        <v>16</v>
      </c>
      <c r="F10" s="1">
        <v>0</v>
      </c>
      <c r="G10" s="1">
        <v>14</v>
      </c>
      <c r="H10" s="1">
        <v>7</v>
      </c>
      <c r="I10" s="1">
        <v>5</v>
      </c>
      <c r="J10" s="1">
        <v>8</v>
      </c>
      <c r="K10" s="1">
        <v>5</v>
      </c>
    </row>
    <row r="11" spans="1:11" x14ac:dyDescent="0.3">
      <c r="A11" s="1" t="s">
        <v>13</v>
      </c>
      <c r="B11" s="2">
        <f t="shared" si="0"/>
        <v>100</v>
      </c>
      <c r="C11" s="1">
        <v>12</v>
      </c>
      <c r="D11" s="1">
        <v>8</v>
      </c>
      <c r="E11" s="1">
        <v>9</v>
      </c>
      <c r="F11" s="1">
        <v>10</v>
      </c>
      <c r="G11" s="1">
        <v>11</v>
      </c>
      <c r="H11" s="1">
        <v>16</v>
      </c>
      <c r="I11" s="1">
        <v>12</v>
      </c>
      <c r="J11" s="1">
        <v>0</v>
      </c>
      <c r="K11" s="1">
        <v>22</v>
      </c>
    </row>
    <row r="12" spans="1:11" x14ac:dyDescent="0.3">
      <c r="A12" s="1" t="s">
        <v>11</v>
      </c>
      <c r="B12" s="2">
        <f t="shared" si="0"/>
        <v>87</v>
      </c>
      <c r="C12" s="1">
        <v>6</v>
      </c>
      <c r="D12" s="1">
        <v>14</v>
      </c>
      <c r="E12" s="1">
        <v>19</v>
      </c>
      <c r="F12" s="1">
        <v>17</v>
      </c>
      <c r="G12" s="1">
        <v>2</v>
      </c>
      <c r="H12" s="1">
        <v>1</v>
      </c>
      <c r="I12" s="1">
        <v>13</v>
      </c>
      <c r="J12" s="1">
        <v>6</v>
      </c>
      <c r="K12" s="1">
        <v>9</v>
      </c>
    </row>
    <row r="13" spans="1:11" x14ac:dyDescent="0.3">
      <c r="A13" s="1" t="s">
        <v>15</v>
      </c>
      <c r="B13" s="2">
        <f t="shared" si="0"/>
        <v>73</v>
      </c>
      <c r="C13" s="1">
        <v>12</v>
      </c>
      <c r="D13" s="1">
        <v>13</v>
      </c>
      <c r="E13" s="1">
        <v>11</v>
      </c>
      <c r="F13" s="1">
        <v>1</v>
      </c>
      <c r="G13" s="1">
        <v>6</v>
      </c>
      <c r="H13" s="1">
        <v>0</v>
      </c>
      <c r="I13" s="1">
        <v>8</v>
      </c>
      <c r="J13" s="1">
        <v>8</v>
      </c>
      <c r="K13" s="1">
        <v>14</v>
      </c>
    </row>
    <row r="14" spans="1:11" x14ac:dyDescent="0.3">
      <c r="A14" s="1" t="s">
        <v>12</v>
      </c>
      <c r="B14" s="2">
        <f t="shared" si="0"/>
        <v>76</v>
      </c>
      <c r="C14" s="1">
        <v>17</v>
      </c>
      <c r="D14" s="1">
        <v>18</v>
      </c>
      <c r="E14" s="1">
        <v>25</v>
      </c>
      <c r="F14" s="1">
        <v>10</v>
      </c>
      <c r="G14" s="1">
        <v>4</v>
      </c>
      <c r="H14" s="1">
        <v>0</v>
      </c>
      <c r="I14" s="1">
        <v>-23</v>
      </c>
      <c r="J14" s="1">
        <v>14</v>
      </c>
      <c r="K14" s="1">
        <v>11</v>
      </c>
    </row>
    <row r="15" spans="1:11" x14ac:dyDescent="0.3">
      <c r="A15" s="1" t="s">
        <v>16</v>
      </c>
      <c r="B15" s="2">
        <f t="shared" si="0"/>
        <v>77</v>
      </c>
      <c r="C15" s="1">
        <v>5</v>
      </c>
      <c r="D15" s="1">
        <v>4</v>
      </c>
      <c r="E15" s="1">
        <v>11</v>
      </c>
      <c r="F15" s="1">
        <v>7</v>
      </c>
      <c r="G15" s="1">
        <v>18</v>
      </c>
      <c r="H15" s="1">
        <v>0</v>
      </c>
      <c r="I15" s="1">
        <v>12</v>
      </c>
      <c r="J15" s="1">
        <v>9</v>
      </c>
      <c r="K15" s="1">
        <v>11</v>
      </c>
    </row>
    <row r="16" spans="1:11" x14ac:dyDescent="0.3">
      <c r="A16" s="1" t="s">
        <v>14</v>
      </c>
      <c r="B16" s="2">
        <f t="shared" si="0"/>
        <v>75</v>
      </c>
      <c r="C16" s="1">
        <v>5</v>
      </c>
      <c r="D16" s="1">
        <v>14</v>
      </c>
      <c r="E16" s="1">
        <v>0</v>
      </c>
      <c r="F16" s="1">
        <v>7</v>
      </c>
      <c r="G16" s="1">
        <v>15</v>
      </c>
      <c r="H16" s="1">
        <v>8</v>
      </c>
      <c r="I16" s="1">
        <v>0</v>
      </c>
      <c r="J16" s="1">
        <v>13</v>
      </c>
      <c r="K16" s="1">
        <v>13</v>
      </c>
    </row>
    <row r="19" spans="2:11" x14ac:dyDescent="0.3">
      <c r="B19" s="2">
        <v>0.45</v>
      </c>
      <c r="C19" s="1">
        <f ca="1">IF(RAND()&lt;0.02, -20, IF(RAND()&lt;$B$19,0,RANDBETWEEN(0,10)) + IF(RAND()&lt;$B$19,0,RANDBETWEEN(0,10))) + IF(RAND()&lt;0.07,-3,IF(RAND()&lt;$B$19,0,RANDBETWEEN(0,10)))</f>
        <v>0</v>
      </c>
      <c r="D19" s="1">
        <f t="shared" ref="D19:K33" ca="1" si="1">IF(RAND()&lt;0.02, -20, IF(RAND()&lt;$B$19,0,RANDBETWEEN(0,10)) + IF(RAND()&lt;$B$19,0,RANDBETWEEN(0,10))) + IF(RAND()&lt;0.07,-3,IF(RAND()&lt;$B$19,0,RANDBETWEEN(0,10)))</f>
        <v>10</v>
      </c>
      <c r="E19" s="1">
        <f t="shared" ca="1" si="1"/>
        <v>5</v>
      </c>
      <c r="F19" s="1">
        <f t="shared" ca="1" si="1"/>
        <v>6</v>
      </c>
      <c r="G19" s="1">
        <f t="shared" ca="1" si="1"/>
        <v>9</v>
      </c>
      <c r="H19" s="1">
        <f t="shared" ca="1" si="1"/>
        <v>7</v>
      </c>
      <c r="I19" s="1">
        <f t="shared" ca="1" si="1"/>
        <v>10</v>
      </c>
      <c r="J19" s="1">
        <f t="shared" ca="1" si="1"/>
        <v>11</v>
      </c>
      <c r="K19" s="1">
        <f t="shared" ca="1" si="1"/>
        <v>0</v>
      </c>
    </row>
    <row r="20" spans="2:11" x14ac:dyDescent="0.3">
      <c r="C20" s="1">
        <f ca="1">IF(RAND()&lt;0.02, -20, IF(RAND()&lt;$B$19,0,RANDBETWEEN(0,10)) + IF(RAND()&lt;$B$19,0,RANDBETWEEN(0,10))) + IF(RAND()&lt;0.07,-3,IF(RAND()&lt;$B$19,0,RANDBETWEEN(0,10)))</f>
        <v>12</v>
      </c>
      <c r="D20" s="1">
        <f t="shared" ca="1" si="1"/>
        <v>5</v>
      </c>
      <c r="E20" s="1">
        <f t="shared" ca="1" si="1"/>
        <v>4</v>
      </c>
      <c r="F20" s="1">
        <f t="shared" ca="1" si="1"/>
        <v>8</v>
      </c>
      <c r="G20" s="1">
        <f t="shared" ca="1" si="1"/>
        <v>16</v>
      </c>
      <c r="H20" s="1">
        <f t="shared" ca="1" si="1"/>
        <v>6</v>
      </c>
      <c r="I20" s="1">
        <f t="shared" ca="1" si="1"/>
        <v>0</v>
      </c>
      <c r="J20" s="1">
        <f t="shared" ca="1" si="1"/>
        <v>10</v>
      </c>
      <c r="K20" s="1">
        <f t="shared" ca="1" si="1"/>
        <v>0</v>
      </c>
    </row>
    <row r="21" spans="2:11" x14ac:dyDescent="0.3">
      <c r="C21" s="1">
        <f t="shared" ref="C21:C33" ca="1" si="2">IF(RAND()&lt;0.02, -20, IF(RAND()&lt;$B$19,0,RANDBETWEEN(0,10)) + IF(RAND()&lt;$B$19,0,RANDBETWEEN(0,10))) + IF(RAND()&lt;0.07,-3,IF(RAND()&lt;$B$19,0,RANDBETWEEN(0,10)))</f>
        <v>12</v>
      </c>
      <c r="D21" s="1">
        <f t="shared" ca="1" si="1"/>
        <v>3</v>
      </c>
      <c r="E21" s="1">
        <f t="shared" ca="1" si="1"/>
        <v>4</v>
      </c>
      <c r="F21" s="1">
        <f t="shared" ca="1" si="1"/>
        <v>7</v>
      </c>
      <c r="G21" s="1">
        <f t="shared" ca="1" si="1"/>
        <v>16</v>
      </c>
      <c r="H21" s="1">
        <f t="shared" ca="1" si="1"/>
        <v>-20</v>
      </c>
      <c r="I21" s="1">
        <f t="shared" ca="1" si="1"/>
        <v>0</v>
      </c>
      <c r="J21" s="1">
        <f t="shared" ca="1" si="1"/>
        <v>11</v>
      </c>
      <c r="K21" s="1">
        <f t="shared" ca="1" si="1"/>
        <v>0</v>
      </c>
    </row>
    <row r="22" spans="2:11" x14ac:dyDescent="0.3">
      <c r="C22" s="1">
        <f t="shared" ca="1" si="2"/>
        <v>23</v>
      </c>
      <c r="D22" s="1">
        <f t="shared" ca="1" si="1"/>
        <v>6</v>
      </c>
      <c r="E22" s="1">
        <f t="shared" ca="1" si="1"/>
        <v>9</v>
      </c>
      <c r="F22" s="1">
        <f t="shared" ca="1" si="1"/>
        <v>17</v>
      </c>
      <c r="G22" s="1">
        <f t="shared" ca="1" si="1"/>
        <v>24</v>
      </c>
      <c r="H22" s="1">
        <f t="shared" ca="1" si="1"/>
        <v>9</v>
      </c>
      <c r="I22" s="1">
        <f t="shared" ca="1" si="1"/>
        <v>10</v>
      </c>
      <c r="J22" s="1">
        <f t="shared" ca="1" si="1"/>
        <v>11</v>
      </c>
      <c r="K22" s="1">
        <f t="shared" ca="1" si="1"/>
        <v>8</v>
      </c>
    </row>
    <row r="23" spans="2:11" x14ac:dyDescent="0.3">
      <c r="C23" s="1">
        <f t="shared" ca="1" si="2"/>
        <v>13</v>
      </c>
      <c r="D23" s="1">
        <f t="shared" ca="1" si="1"/>
        <v>-20</v>
      </c>
      <c r="E23" s="1">
        <f t="shared" ca="1" si="1"/>
        <v>0</v>
      </c>
      <c r="F23" s="1">
        <f t="shared" ca="1" si="1"/>
        <v>0</v>
      </c>
      <c r="G23" s="1">
        <f t="shared" ca="1" si="1"/>
        <v>4</v>
      </c>
      <c r="H23" s="1">
        <f t="shared" ca="1" si="1"/>
        <v>5</v>
      </c>
      <c r="I23" s="1">
        <f t="shared" ca="1" si="1"/>
        <v>1</v>
      </c>
      <c r="J23" s="1">
        <f t="shared" ca="1" si="1"/>
        <v>12</v>
      </c>
      <c r="K23" s="1">
        <f t="shared" ca="1" si="1"/>
        <v>4</v>
      </c>
    </row>
    <row r="24" spans="2:11" x14ac:dyDescent="0.3">
      <c r="C24" s="1">
        <f t="shared" ca="1" si="2"/>
        <v>10</v>
      </c>
      <c r="D24" s="1">
        <f t="shared" ca="1" si="1"/>
        <v>8</v>
      </c>
      <c r="E24" s="1">
        <f t="shared" ca="1" si="1"/>
        <v>8</v>
      </c>
      <c r="F24" s="1">
        <f t="shared" ca="1" si="1"/>
        <v>14</v>
      </c>
      <c r="G24" s="1">
        <f t="shared" ca="1" si="1"/>
        <v>22</v>
      </c>
      <c r="H24" s="1">
        <f t="shared" ca="1" si="1"/>
        <v>0</v>
      </c>
      <c r="I24" s="1">
        <f t="shared" ca="1" si="1"/>
        <v>9</v>
      </c>
      <c r="J24" s="1">
        <f t="shared" ca="1" si="1"/>
        <v>6</v>
      </c>
      <c r="K24" s="1">
        <f t="shared" ca="1" si="1"/>
        <v>10</v>
      </c>
    </row>
    <row r="25" spans="2:11" x14ac:dyDescent="0.3">
      <c r="C25" s="1">
        <f t="shared" ca="1" si="2"/>
        <v>8</v>
      </c>
      <c r="D25" s="1">
        <f t="shared" ca="1" si="1"/>
        <v>-10</v>
      </c>
      <c r="E25" s="1">
        <f t="shared" ca="1" si="1"/>
        <v>16</v>
      </c>
      <c r="F25" s="1">
        <f t="shared" ca="1" si="1"/>
        <v>9</v>
      </c>
      <c r="G25" s="1">
        <f t="shared" ca="1" si="1"/>
        <v>-3</v>
      </c>
      <c r="H25" s="1">
        <f t="shared" ca="1" si="1"/>
        <v>9</v>
      </c>
      <c r="I25" s="1">
        <f t="shared" ca="1" si="1"/>
        <v>4</v>
      </c>
      <c r="J25" s="1">
        <f t="shared" ca="1" si="1"/>
        <v>2</v>
      </c>
      <c r="K25" s="1">
        <f t="shared" ca="1" si="1"/>
        <v>6</v>
      </c>
    </row>
    <row r="26" spans="2:11" x14ac:dyDescent="0.3">
      <c r="C26" s="1">
        <f t="shared" ca="1" si="2"/>
        <v>12</v>
      </c>
      <c r="D26" s="1">
        <f t="shared" ca="1" si="1"/>
        <v>8</v>
      </c>
      <c r="E26" s="1">
        <f t="shared" ca="1" si="1"/>
        <v>-20</v>
      </c>
      <c r="F26" s="1">
        <f t="shared" ca="1" si="1"/>
        <v>13</v>
      </c>
      <c r="G26" s="1">
        <f t="shared" ca="1" si="1"/>
        <v>7</v>
      </c>
      <c r="H26" s="1">
        <f t="shared" ca="1" si="1"/>
        <v>10</v>
      </c>
      <c r="I26" s="1">
        <f t="shared" ca="1" si="1"/>
        <v>11</v>
      </c>
      <c r="J26" s="1">
        <f t="shared" ca="1" si="1"/>
        <v>10</v>
      </c>
      <c r="K26" s="1">
        <f t="shared" ca="1" si="1"/>
        <v>4</v>
      </c>
    </row>
    <row r="27" spans="2:11" x14ac:dyDescent="0.3">
      <c r="C27" s="1">
        <f t="shared" ca="1" si="2"/>
        <v>21</v>
      </c>
      <c r="D27" s="1">
        <f t="shared" ca="1" si="1"/>
        <v>0</v>
      </c>
      <c r="E27" s="1">
        <f t="shared" ca="1" si="1"/>
        <v>14</v>
      </c>
      <c r="F27" s="1">
        <f t="shared" ca="1" si="1"/>
        <v>0</v>
      </c>
      <c r="G27" s="1">
        <f t="shared" ca="1" si="1"/>
        <v>-3</v>
      </c>
      <c r="H27" s="1">
        <f t="shared" ca="1" si="1"/>
        <v>2</v>
      </c>
      <c r="I27" s="1">
        <f t="shared" ca="1" si="1"/>
        <v>18</v>
      </c>
      <c r="J27" s="1">
        <f t="shared" ca="1" si="1"/>
        <v>12</v>
      </c>
      <c r="K27" s="1">
        <f t="shared" ca="1" si="1"/>
        <v>0</v>
      </c>
    </row>
    <row r="28" spans="2:11" x14ac:dyDescent="0.3">
      <c r="C28" s="1">
        <f t="shared" ca="1" si="2"/>
        <v>2</v>
      </c>
      <c r="D28" s="1">
        <f t="shared" ca="1" si="1"/>
        <v>10</v>
      </c>
      <c r="E28" s="1">
        <f t="shared" ca="1" si="1"/>
        <v>11</v>
      </c>
      <c r="F28" s="1">
        <f t="shared" ca="1" si="1"/>
        <v>3</v>
      </c>
      <c r="G28" s="1">
        <f t="shared" ca="1" si="1"/>
        <v>10</v>
      </c>
      <c r="H28" s="1">
        <f t="shared" ca="1" si="1"/>
        <v>11</v>
      </c>
      <c r="I28" s="1">
        <f t="shared" ca="1" si="1"/>
        <v>2</v>
      </c>
      <c r="J28" s="1">
        <f t="shared" ca="1" si="1"/>
        <v>16</v>
      </c>
      <c r="K28" s="1">
        <f t="shared" ca="1" si="1"/>
        <v>28</v>
      </c>
    </row>
    <row r="29" spans="2:11" x14ac:dyDescent="0.3">
      <c r="C29" s="1">
        <f t="shared" ca="1" si="2"/>
        <v>-3</v>
      </c>
      <c r="D29" s="1">
        <f t="shared" ca="1" si="1"/>
        <v>-1</v>
      </c>
      <c r="E29" s="1">
        <f t="shared" ca="1" si="1"/>
        <v>8</v>
      </c>
      <c r="F29" s="1">
        <f t="shared" ca="1" si="1"/>
        <v>8</v>
      </c>
      <c r="G29" s="1">
        <f t="shared" ca="1" si="1"/>
        <v>4</v>
      </c>
      <c r="H29" s="1">
        <f t="shared" ca="1" si="1"/>
        <v>6</v>
      </c>
      <c r="I29" s="1">
        <f t="shared" ca="1" si="1"/>
        <v>9</v>
      </c>
      <c r="J29" s="1">
        <f t="shared" ca="1" si="1"/>
        <v>2</v>
      </c>
      <c r="K29" s="1">
        <f t="shared" ca="1" si="1"/>
        <v>7</v>
      </c>
    </row>
    <row r="30" spans="2:11" x14ac:dyDescent="0.3">
      <c r="C30" s="1">
        <f t="shared" ca="1" si="2"/>
        <v>8</v>
      </c>
      <c r="D30" s="1">
        <f t="shared" ca="1" si="1"/>
        <v>-1</v>
      </c>
      <c r="E30" s="1">
        <f t="shared" ca="1" si="1"/>
        <v>2</v>
      </c>
      <c r="F30" s="1">
        <f t="shared" ca="1" si="1"/>
        <v>7</v>
      </c>
      <c r="G30" s="1">
        <f t="shared" ca="1" si="1"/>
        <v>10</v>
      </c>
      <c r="H30" s="1">
        <f t="shared" ca="1" si="1"/>
        <v>13</v>
      </c>
      <c r="I30" s="1">
        <f t="shared" ca="1" si="1"/>
        <v>7</v>
      </c>
      <c r="J30" s="1">
        <f t="shared" ca="1" si="1"/>
        <v>21</v>
      </c>
      <c r="K30" s="1">
        <f t="shared" ca="1" si="1"/>
        <v>0</v>
      </c>
    </row>
    <row r="31" spans="2:11" x14ac:dyDescent="0.3">
      <c r="C31" s="1">
        <f t="shared" ca="1" si="2"/>
        <v>16</v>
      </c>
      <c r="D31" s="1">
        <f t="shared" ca="1" si="1"/>
        <v>7</v>
      </c>
      <c r="E31" s="1">
        <f t="shared" ca="1" si="1"/>
        <v>2</v>
      </c>
      <c r="F31" s="1">
        <f t="shared" ca="1" si="1"/>
        <v>2</v>
      </c>
      <c r="G31" s="1">
        <f t="shared" ca="1" si="1"/>
        <v>23</v>
      </c>
      <c r="H31" s="1">
        <f t="shared" ca="1" si="1"/>
        <v>-3</v>
      </c>
      <c r="I31" s="1">
        <f t="shared" ca="1" si="1"/>
        <v>13</v>
      </c>
      <c r="J31" s="1">
        <f t="shared" ca="1" si="1"/>
        <v>6</v>
      </c>
      <c r="K31" s="1">
        <f t="shared" ca="1" si="1"/>
        <v>16</v>
      </c>
    </row>
    <row r="32" spans="2:11" x14ac:dyDescent="0.3">
      <c r="C32" s="1">
        <f t="shared" ca="1" si="2"/>
        <v>20</v>
      </c>
      <c r="D32" s="1">
        <f t="shared" ca="1" si="1"/>
        <v>12</v>
      </c>
      <c r="E32" s="1">
        <f t="shared" ca="1" si="1"/>
        <v>10</v>
      </c>
      <c r="F32" s="1">
        <f t="shared" ca="1" si="1"/>
        <v>9</v>
      </c>
      <c r="G32" s="1">
        <f t="shared" ca="1" si="1"/>
        <v>16</v>
      </c>
      <c r="H32" s="1">
        <f t="shared" ca="1" si="1"/>
        <v>12</v>
      </c>
      <c r="I32" s="1">
        <f t="shared" ca="1" si="1"/>
        <v>11</v>
      </c>
      <c r="J32" s="1">
        <f t="shared" ca="1" si="1"/>
        <v>-2</v>
      </c>
      <c r="K32" s="1">
        <f t="shared" ca="1" si="1"/>
        <v>18</v>
      </c>
    </row>
    <row r="33" spans="3:11" x14ac:dyDescent="0.3">
      <c r="C33" s="1">
        <f t="shared" ca="1" si="2"/>
        <v>8</v>
      </c>
      <c r="D33" s="1">
        <f t="shared" ca="1" si="1"/>
        <v>18</v>
      </c>
      <c r="E33" s="1">
        <f t="shared" ca="1" si="1"/>
        <v>6</v>
      </c>
      <c r="F33" s="1">
        <f t="shared" ca="1" si="1"/>
        <v>14</v>
      </c>
      <c r="G33" s="1">
        <f t="shared" ca="1" si="1"/>
        <v>0</v>
      </c>
      <c r="H33" s="1">
        <f t="shared" ca="1" si="1"/>
        <v>5</v>
      </c>
      <c r="I33" s="1">
        <f t="shared" ca="1" si="1"/>
        <v>5</v>
      </c>
      <c r="J33" s="1">
        <f t="shared" ca="1" si="1"/>
        <v>6</v>
      </c>
      <c r="K33" s="1">
        <f t="shared" ca="1" si="1"/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03948-42D6-4222-9E19-366B164A01A7}">
  <dimension ref="A1:U31"/>
  <sheetViews>
    <sheetView workbookViewId="0">
      <selection activeCell="P37" sqref="P37"/>
    </sheetView>
  </sheetViews>
  <sheetFormatPr defaultRowHeight="14.4" x14ac:dyDescent="0.3"/>
  <sheetData>
    <row r="1" spans="2:21" x14ac:dyDescent="0.3">
      <c r="B1" s="2" t="s">
        <v>17</v>
      </c>
      <c r="C1" s="1" t="s">
        <v>19</v>
      </c>
      <c r="D1" s="1"/>
      <c r="E1" s="2" t="s">
        <v>1</v>
      </c>
      <c r="F1" s="2" t="s">
        <v>0</v>
      </c>
      <c r="G1" s="2" t="s">
        <v>20</v>
      </c>
      <c r="H1" s="2" t="s">
        <v>21</v>
      </c>
      <c r="I1" s="2" t="s">
        <v>18</v>
      </c>
      <c r="J1" s="1"/>
      <c r="K1" s="1"/>
      <c r="M1">
        <v>1</v>
      </c>
      <c r="N1">
        <v>2</v>
      </c>
      <c r="O1">
        <v>3</v>
      </c>
      <c r="P1">
        <v>4</v>
      </c>
      <c r="Q1">
        <v>5</v>
      </c>
      <c r="R1">
        <v>6</v>
      </c>
      <c r="S1">
        <v>7</v>
      </c>
      <c r="T1">
        <v>8</v>
      </c>
      <c r="U1">
        <v>9</v>
      </c>
    </row>
    <row r="2" spans="2:21" x14ac:dyDescent="0.3">
      <c r="B2" s="1">
        <f t="shared" ref="B2:B16" si="0">RANK(F2,$F$2:$F$16)</f>
        <v>15</v>
      </c>
      <c r="C2" s="1">
        <v>0.01</v>
      </c>
      <c r="D2" s="1">
        <f t="shared" ref="D2:D16" si="1">B2+C2</f>
        <v>15.01</v>
      </c>
      <c r="E2" s="1" t="s">
        <v>2</v>
      </c>
      <c r="F2" s="2">
        <f>Scores!B2</f>
        <v>59</v>
      </c>
      <c r="G2" s="2">
        <f>9-COUNTBLANK(Scores!C2:K2)</f>
        <v>9</v>
      </c>
      <c r="H2" s="2" t="b">
        <f>(G2=$G$17)</f>
        <v>1</v>
      </c>
      <c r="I2" s="1" cm="1">
        <f t="array" ref="I2:I16">_xlfn._xlws.SORT(D2:D16,1,1)</f>
        <v>1.1000000000000001</v>
      </c>
      <c r="J2" s="2" t="str">
        <f>VLOOKUP(I2,$D$2:$F$16,2,FALSE)</f>
        <v>Michelle</v>
      </c>
      <c r="K2" s="1">
        <f>VLOOKUP(I2,$D$2:$F$16,3,FALSE)</f>
        <v>100</v>
      </c>
      <c r="L2" s="1" t="b">
        <f>VLOOKUP(I2,$D$2:$H$16,5,FALSE)</f>
        <v>1</v>
      </c>
      <c r="M2">
        <f>IF(ISBLANK(VLOOKUP($J2,Scores!$A$2:$K$16,2+M$1,FALSE)),"",VLOOKUP($J2,Scores!$A$2:$K$16,2+M$1,FALSE))</f>
        <v>12</v>
      </c>
      <c r="N2">
        <f>IF(ISBLANK(VLOOKUP($J2,Scores!$A$2:$K$16,2+N$1,FALSE)),"",VLOOKUP($J2,Scores!$A$2:$K$16,2+N$1,FALSE))</f>
        <v>8</v>
      </c>
      <c r="O2">
        <f>IF(ISBLANK(VLOOKUP($J2,Scores!$A$2:$K$16,2+O$1,FALSE)),"",VLOOKUP($J2,Scores!$A$2:$K$16,2+O$1,FALSE))</f>
        <v>9</v>
      </c>
      <c r="P2">
        <f>IF(ISBLANK(VLOOKUP($J2,Scores!$A$2:$K$16,2+P$1,FALSE)),"",VLOOKUP($J2,Scores!$A$2:$K$16,2+P$1,FALSE))</f>
        <v>10</v>
      </c>
      <c r="Q2">
        <f>IF(ISBLANK(VLOOKUP($J2,Scores!$A$2:$K$16,2+Q$1,FALSE)),"",VLOOKUP($J2,Scores!$A$2:$K$16,2+Q$1,FALSE))</f>
        <v>11</v>
      </c>
      <c r="R2">
        <f>IF(ISBLANK(VLOOKUP($J2,Scores!$A$2:$K$16,2+R$1,FALSE)),"",VLOOKUP($J2,Scores!$A$2:$K$16,2+R$1,FALSE))</f>
        <v>16</v>
      </c>
      <c r="S2">
        <f>IF(ISBLANK(VLOOKUP($J2,Scores!$A$2:$K$16,2+S$1,FALSE)),"",VLOOKUP($J2,Scores!$A$2:$K$16,2+S$1,FALSE))</f>
        <v>12</v>
      </c>
      <c r="T2">
        <f>IF(ISBLANK(VLOOKUP($J2,Scores!$A$2:$K$16,2+T$1,FALSE)),"",VLOOKUP($J2,Scores!$A$2:$K$16,2+T$1,FALSE))</f>
        <v>0</v>
      </c>
      <c r="U2">
        <f>IF(ISBLANK(VLOOKUP($J2,Scores!$A$2:$K$16,2+U$1,FALSE)),"",VLOOKUP($J2,Scores!$A$2:$K$16,2+U$1,FALSE))</f>
        <v>22</v>
      </c>
    </row>
    <row r="3" spans="2:21" x14ac:dyDescent="0.3">
      <c r="B3" s="1">
        <f t="shared" si="0"/>
        <v>6</v>
      </c>
      <c r="C3" s="1">
        <v>0.02</v>
      </c>
      <c r="D3" s="1">
        <f t="shared" si="1"/>
        <v>6.02</v>
      </c>
      <c r="E3" s="1" t="s">
        <v>3</v>
      </c>
      <c r="F3" s="2">
        <f>Scores!B3</f>
        <v>77</v>
      </c>
      <c r="G3" s="2">
        <f>9-COUNTBLANK(Scores!C3:K3)</f>
        <v>9</v>
      </c>
      <c r="H3" s="2" t="b">
        <f t="shared" ref="H3:H16" si="2">(G3=$G$17)</f>
        <v>1</v>
      </c>
      <c r="I3" s="1">
        <v>2.08</v>
      </c>
      <c r="J3" s="2" t="str">
        <f t="shared" ref="J3:J16" si="3">VLOOKUP(I3,$D$2:$F$16,2,FALSE)</f>
        <v>Lauren</v>
      </c>
      <c r="K3" s="1">
        <f t="shared" ref="K3:K16" si="4">VLOOKUP(I3,$D$2:$F$16,3,FALSE)</f>
        <v>92</v>
      </c>
      <c r="L3" s="1" t="b">
        <f t="shared" ref="L3:L16" si="5">VLOOKUP(I3,$D$2:$H$16,5,FALSE)</f>
        <v>1</v>
      </c>
      <c r="M3">
        <f>IF(ISBLANK(VLOOKUP($J3,Scores!$A$2:$K$16,2+M$1,FALSE)),"",VLOOKUP($J3,Scores!$A$2:$K$16,2+M$1,FALSE))</f>
        <v>16</v>
      </c>
      <c r="N3">
        <f>IF(ISBLANK(VLOOKUP($J3,Scores!$A$2:$K$16,2+N$1,FALSE)),"",VLOOKUP($J3,Scores!$A$2:$K$16,2+N$1,FALSE))</f>
        <v>8</v>
      </c>
      <c r="O3">
        <f>IF(ISBLANK(VLOOKUP($J3,Scores!$A$2:$K$16,2+O$1,FALSE)),"",VLOOKUP($J3,Scores!$A$2:$K$16,2+O$1,FALSE))</f>
        <v>10</v>
      </c>
      <c r="P3">
        <f>IF(ISBLANK(VLOOKUP($J3,Scores!$A$2:$K$16,2+P$1,FALSE)),"",VLOOKUP($J3,Scores!$A$2:$K$16,2+P$1,FALSE))</f>
        <v>11</v>
      </c>
      <c r="Q3">
        <f>IF(ISBLANK(VLOOKUP($J3,Scores!$A$2:$K$16,2+Q$1,FALSE)),"",VLOOKUP($J3,Scores!$A$2:$K$16,2+Q$1,FALSE))</f>
        <v>19</v>
      </c>
      <c r="R3">
        <f>IF(ISBLANK(VLOOKUP($J3,Scores!$A$2:$K$16,2+R$1,FALSE)),"",VLOOKUP($J3,Scores!$A$2:$K$16,2+R$1,FALSE))</f>
        <v>-20</v>
      </c>
      <c r="S3">
        <f>IF(ISBLANK(VLOOKUP($J3,Scores!$A$2:$K$16,2+S$1,FALSE)),"",VLOOKUP($J3,Scores!$A$2:$K$16,2+S$1,FALSE))</f>
        <v>17</v>
      </c>
      <c r="T3">
        <f>IF(ISBLANK(VLOOKUP($J3,Scores!$A$2:$K$16,2+T$1,FALSE)),"",VLOOKUP($J3,Scores!$A$2:$K$16,2+T$1,FALSE))</f>
        <v>24</v>
      </c>
      <c r="U3">
        <f>IF(ISBLANK(VLOOKUP($J3,Scores!$A$2:$K$16,2+U$1,FALSE)),"",VLOOKUP($J3,Scores!$A$2:$K$16,2+U$1,FALSE))</f>
        <v>7</v>
      </c>
    </row>
    <row r="4" spans="2:21" x14ac:dyDescent="0.3">
      <c r="B4" s="1">
        <f t="shared" si="0"/>
        <v>12</v>
      </c>
      <c r="C4" s="1">
        <v>0.03</v>
      </c>
      <c r="D4" s="1">
        <f t="shared" si="1"/>
        <v>12.03</v>
      </c>
      <c r="E4" s="1" t="s">
        <v>4</v>
      </c>
      <c r="F4" s="2">
        <f>Scores!B4</f>
        <v>67</v>
      </c>
      <c r="G4" s="2">
        <f>9-COUNTBLANK(Scores!C4:K4)</f>
        <v>9</v>
      </c>
      <c r="H4" s="2" t="b">
        <f t="shared" si="2"/>
        <v>1</v>
      </c>
      <c r="I4" s="1">
        <v>3.09</v>
      </c>
      <c r="J4" s="2" t="str">
        <f t="shared" si="3"/>
        <v>Michael</v>
      </c>
      <c r="K4" s="1">
        <f t="shared" si="4"/>
        <v>91</v>
      </c>
      <c r="L4" s="1" t="b">
        <f t="shared" si="5"/>
        <v>1</v>
      </c>
      <c r="M4">
        <f>IF(ISBLANK(VLOOKUP($J4,Scores!$A$2:$K$16,2+M$1,FALSE)),"",VLOOKUP($J4,Scores!$A$2:$K$16,2+M$1,FALSE))</f>
        <v>10</v>
      </c>
      <c r="N4">
        <f>IF(ISBLANK(VLOOKUP($J4,Scores!$A$2:$K$16,2+N$1,FALSE)),"",VLOOKUP($J4,Scores!$A$2:$K$16,2+N$1,FALSE))</f>
        <v>26</v>
      </c>
      <c r="O4">
        <f>IF(ISBLANK(VLOOKUP($J4,Scores!$A$2:$K$16,2+O$1,FALSE)),"",VLOOKUP($J4,Scores!$A$2:$K$16,2+O$1,FALSE))</f>
        <v>16</v>
      </c>
      <c r="P4">
        <f>IF(ISBLANK(VLOOKUP($J4,Scores!$A$2:$K$16,2+P$1,FALSE)),"",VLOOKUP($J4,Scores!$A$2:$K$16,2+P$1,FALSE))</f>
        <v>0</v>
      </c>
      <c r="Q4">
        <f>IF(ISBLANK(VLOOKUP($J4,Scores!$A$2:$K$16,2+Q$1,FALSE)),"",VLOOKUP($J4,Scores!$A$2:$K$16,2+Q$1,FALSE))</f>
        <v>14</v>
      </c>
      <c r="R4">
        <f>IF(ISBLANK(VLOOKUP($J4,Scores!$A$2:$K$16,2+R$1,FALSE)),"",VLOOKUP($J4,Scores!$A$2:$K$16,2+R$1,FALSE))</f>
        <v>7</v>
      </c>
      <c r="S4">
        <f>IF(ISBLANK(VLOOKUP($J4,Scores!$A$2:$K$16,2+S$1,FALSE)),"",VLOOKUP($J4,Scores!$A$2:$K$16,2+S$1,FALSE))</f>
        <v>5</v>
      </c>
      <c r="T4">
        <f>IF(ISBLANK(VLOOKUP($J4,Scores!$A$2:$K$16,2+T$1,FALSE)),"",VLOOKUP($J4,Scores!$A$2:$K$16,2+T$1,FALSE))</f>
        <v>8</v>
      </c>
      <c r="U4">
        <f>IF(ISBLANK(VLOOKUP($J4,Scores!$A$2:$K$16,2+U$1,FALSE)),"",VLOOKUP($J4,Scores!$A$2:$K$16,2+U$1,FALSE))</f>
        <v>5</v>
      </c>
    </row>
    <row r="5" spans="2:21" x14ac:dyDescent="0.3">
      <c r="B5" s="1">
        <f t="shared" si="0"/>
        <v>5</v>
      </c>
      <c r="C5" s="1">
        <v>0.04</v>
      </c>
      <c r="D5" s="1">
        <f t="shared" si="1"/>
        <v>5.04</v>
      </c>
      <c r="E5" s="1" t="s">
        <v>5</v>
      </c>
      <c r="F5" s="2">
        <f>Scores!B5</f>
        <v>80</v>
      </c>
      <c r="G5" s="2">
        <f>9-COUNTBLANK(Scores!C5:K5)</f>
        <v>9</v>
      </c>
      <c r="H5" s="2" t="b">
        <f t="shared" si="2"/>
        <v>1</v>
      </c>
      <c r="I5" s="1">
        <v>4.1100000000000003</v>
      </c>
      <c r="J5" s="2" t="str">
        <f t="shared" si="3"/>
        <v>Nicholas</v>
      </c>
      <c r="K5" s="1">
        <f t="shared" si="4"/>
        <v>87</v>
      </c>
      <c r="L5" s="1" t="b">
        <f t="shared" si="5"/>
        <v>1</v>
      </c>
      <c r="M5">
        <f>IF(ISBLANK(VLOOKUP($J5,Scores!$A$2:$K$16,2+M$1,FALSE)),"",VLOOKUP($J5,Scores!$A$2:$K$16,2+M$1,FALSE))</f>
        <v>6</v>
      </c>
      <c r="N5">
        <f>IF(ISBLANK(VLOOKUP($J5,Scores!$A$2:$K$16,2+N$1,FALSE)),"",VLOOKUP($J5,Scores!$A$2:$K$16,2+N$1,FALSE))</f>
        <v>14</v>
      </c>
      <c r="O5">
        <f>IF(ISBLANK(VLOOKUP($J5,Scores!$A$2:$K$16,2+O$1,FALSE)),"",VLOOKUP($J5,Scores!$A$2:$K$16,2+O$1,FALSE))</f>
        <v>19</v>
      </c>
      <c r="P5">
        <f>IF(ISBLANK(VLOOKUP($J5,Scores!$A$2:$K$16,2+P$1,FALSE)),"",VLOOKUP($J5,Scores!$A$2:$K$16,2+P$1,FALSE))</f>
        <v>17</v>
      </c>
      <c r="Q5">
        <f>IF(ISBLANK(VLOOKUP($J5,Scores!$A$2:$K$16,2+Q$1,FALSE)),"",VLOOKUP($J5,Scores!$A$2:$K$16,2+Q$1,FALSE))</f>
        <v>2</v>
      </c>
      <c r="R5">
        <f>IF(ISBLANK(VLOOKUP($J5,Scores!$A$2:$K$16,2+R$1,FALSE)),"",VLOOKUP($J5,Scores!$A$2:$K$16,2+R$1,FALSE))</f>
        <v>1</v>
      </c>
      <c r="S5">
        <f>IF(ISBLANK(VLOOKUP($J5,Scores!$A$2:$K$16,2+S$1,FALSE)),"",VLOOKUP($J5,Scores!$A$2:$K$16,2+S$1,FALSE))</f>
        <v>13</v>
      </c>
      <c r="T5">
        <f>IF(ISBLANK(VLOOKUP($J5,Scores!$A$2:$K$16,2+T$1,FALSE)),"",VLOOKUP($J5,Scores!$A$2:$K$16,2+T$1,FALSE))</f>
        <v>6</v>
      </c>
      <c r="U5">
        <f>IF(ISBLANK(VLOOKUP($J5,Scores!$A$2:$K$16,2+U$1,FALSE)),"",VLOOKUP($J5,Scores!$A$2:$K$16,2+U$1,FALSE))</f>
        <v>9</v>
      </c>
    </row>
    <row r="6" spans="2:21" x14ac:dyDescent="0.3">
      <c r="B6" s="1">
        <f t="shared" si="0"/>
        <v>13</v>
      </c>
      <c r="C6" s="1">
        <v>0.05</v>
      </c>
      <c r="D6" s="1">
        <f t="shared" si="1"/>
        <v>13.05</v>
      </c>
      <c r="E6" s="1" t="s">
        <v>6</v>
      </c>
      <c r="F6" s="2">
        <f>Scores!B6</f>
        <v>63</v>
      </c>
      <c r="G6" s="2">
        <f>9-COUNTBLANK(Scores!C6:K6)</f>
        <v>9</v>
      </c>
      <c r="H6" s="2" t="b">
        <f t="shared" si="2"/>
        <v>1</v>
      </c>
      <c r="I6" s="1">
        <v>5.04</v>
      </c>
      <c r="J6" s="2" t="str">
        <f t="shared" si="3"/>
        <v>Diane</v>
      </c>
      <c r="K6" s="1">
        <f t="shared" si="4"/>
        <v>80</v>
      </c>
      <c r="L6" s="1" t="b">
        <f t="shared" si="5"/>
        <v>1</v>
      </c>
      <c r="M6">
        <f>IF(ISBLANK(VLOOKUP($J6,Scores!$A$2:$K$16,2+M$1,FALSE)),"",VLOOKUP($J6,Scores!$A$2:$K$16,2+M$1,FALSE))</f>
        <v>11</v>
      </c>
      <c r="N6">
        <f>IF(ISBLANK(VLOOKUP($J6,Scores!$A$2:$K$16,2+N$1,FALSE)),"",VLOOKUP($J6,Scores!$A$2:$K$16,2+N$1,FALSE))</f>
        <v>10</v>
      </c>
      <c r="O6">
        <f>IF(ISBLANK(VLOOKUP($J6,Scores!$A$2:$K$16,2+O$1,FALSE)),"",VLOOKUP($J6,Scores!$A$2:$K$16,2+O$1,FALSE))</f>
        <v>8</v>
      </c>
      <c r="P6">
        <f>IF(ISBLANK(VLOOKUP($J6,Scores!$A$2:$K$16,2+P$1,FALSE)),"",VLOOKUP($J6,Scores!$A$2:$K$16,2+P$1,FALSE))</f>
        <v>10</v>
      </c>
      <c r="Q6">
        <f>IF(ISBLANK(VLOOKUP($J6,Scores!$A$2:$K$16,2+Q$1,FALSE)),"",VLOOKUP($J6,Scores!$A$2:$K$16,2+Q$1,FALSE))</f>
        <v>0</v>
      </c>
      <c r="R6">
        <f>IF(ISBLANK(VLOOKUP($J6,Scores!$A$2:$K$16,2+R$1,FALSE)),"",VLOOKUP($J6,Scores!$A$2:$K$16,2+R$1,FALSE))</f>
        <v>7</v>
      </c>
      <c r="S6">
        <f>IF(ISBLANK(VLOOKUP($J6,Scores!$A$2:$K$16,2+S$1,FALSE)),"",VLOOKUP($J6,Scores!$A$2:$K$16,2+S$1,FALSE))</f>
        <v>13</v>
      </c>
      <c r="T6">
        <f>IF(ISBLANK(VLOOKUP($J6,Scores!$A$2:$K$16,2+T$1,FALSE)),"",VLOOKUP($J6,Scores!$A$2:$K$16,2+T$1,FALSE))</f>
        <v>7</v>
      </c>
      <c r="U6">
        <f>IF(ISBLANK(VLOOKUP($J6,Scores!$A$2:$K$16,2+U$1,FALSE)),"",VLOOKUP($J6,Scores!$A$2:$K$16,2+U$1,FALSE))</f>
        <v>14</v>
      </c>
    </row>
    <row r="7" spans="2:21" x14ac:dyDescent="0.3">
      <c r="B7" s="1">
        <f t="shared" si="0"/>
        <v>11</v>
      </c>
      <c r="C7" s="1">
        <v>0.06</v>
      </c>
      <c r="D7" s="1">
        <f t="shared" si="1"/>
        <v>11.06</v>
      </c>
      <c r="E7" s="1" t="s">
        <v>7</v>
      </c>
      <c r="F7" s="2">
        <f>Scores!B7</f>
        <v>68</v>
      </c>
      <c r="G7" s="2">
        <f>9-COUNTBLANK(Scores!C7:K7)</f>
        <v>9</v>
      </c>
      <c r="H7" s="2" t="b">
        <f t="shared" si="2"/>
        <v>1</v>
      </c>
      <c r="I7" s="1">
        <v>6.02</v>
      </c>
      <c r="J7" s="2" t="str">
        <f t="shared" si="3"/>
        <v>Dari</v>
      </c>
      <c r="K7" s="1">
        <f t="shared" si="4"/>
        <v>77</v>
      </c>
      <c r="L7" s="1" t="b">
        <f t="shared" si="5"/>
        <v>1</v>
      </c>
      <c r="M7">
        <f>IF(ISBLANK(VLOOKUP($J7,Scores!$A$2:$K$16,2+M$1,FALSE)),"",VLOOKUP($J7,Scores!$A$2:$K$16,2+M$1,FALSE))</f>
        <v>9</v>
      </c>
      <c r="N7">
        <f>IF(ISBLANK(VLOOKUP($J7,Scores!$A$2:$K$16,2+N$1,FALSE)),"",VLOOKUP($J7,Scores!$A$2:$K$16,2+N$1,FALSE))</f>
        <v>1</v>
      </c>
      <c r="O7">
        <f>IF(ISBLANK(VLOOKUP($J7,Scores!$A$2:$K$16,2+O$1,FALSE)),"",VLOOKUP($J7,Scores!$A$2:$K$16,2+O$1,FALSE))</f>
        <v>18</v>
      </c>
      <c r="P7">
        <f>IF(ISBLANK(VLOOKUP($J7,Scores!$A$2:$K$16,2+P$1,FALSE)),"",VLOOKUP($J7,Scores!$A$2:$K$16,2+P$1,FALSE))</f>
        <v>10</v>
      </c>
      <c r="Q7">
        <f>IF(ISBLANK(VLOOKUP($J7,Scores!$A$2:$K$16,2+Q$1,FALSE)),"",VLOOKUP($J7,Scores!$A$2:$K$16,2+Q$1,FALSE))</f>
        <v>5</v>
      </c>
      <c r="R7">
        <f>IF(ISBLANK(VLOOKUP($J7,Scores!$A$2:$K$16,2+R$1,FALSE)),"",VLOOKUP($J7,Scores!$A$2:$K$16,2+R$1,FALSE))</f>
        <v>5</v>
      </c>
      <c r="S7">
        <f>IF(ISBLANK(VLOOKUP($J7,Scores!$A$2:$K$16,2+S$1,FALSE)),"",VLOOKUP($J7,Scores!$A$2:$K$16,2+S$1,FALSE))</f>
        <v>13</v>
      </c>
      <c r="T7">
        <f>IF(ISBLANK(VLOOKUP($J7,Scores!$A$2:$K$16,2+T$1,FALSE)),"",VLOOKUP($J7,Scores!$A$2:$K$16,2+T$1,FALSE))</f>
        <v>5</v>
      </c>
      <c r="U7">
        <f>IF(ISBLANK(VLOOKUP($J7,Scores!$A$2:$K$16,2+U$1,FALSE)),"",VLOOKUP($J7,Scores!$A$2:$K$16,2+U$1,FALSE))</f>
        <v>11</v>
      </c>
    </row>
    <row r="8" spans="2:21" x14ac:dyDescent="0.3">
      <c r="B8" s="1">
        <f t="shared" si="0"/>
        <v>14</v>
      </c>
      <c r="C8" s="1">
        <v>7.0000000000000007E-2</v>
      </c>
      <c r="D8" s="1">
        <f t="shared" si="1"/>
        <v>14.07</v>
      </c>
      <c r="E8" s="1" t="s">
        <v>8</v>
      </c>
      <c r="F8" s="2">
        <f>Scores!B8</f>
        <v>62</v>
      </c>
      <c r="G8" s="2">
        <f>9-COUNTBLANK(Scores!C8:K8)</f>
        <v>9</v>
      </c>
      <c r="H8" s="2" t="b">
        <f t="shared" si="2"/>
        <v>1</v>
      </c>
      <c r="I8" s="1">
        <v>6.14</v>
      </c>
      <c r="J8" s="2" t="str">
        <f t="shared" si="3"/>
        <v>Samantha</v>
      </c>
      <c r="K8" s="1">
        <f t="shared" si="4"/>
        <v>77</v>
      </c>
      <c r="L8" s="1" t="b">
        <f t="shared" si="5"/>
        <v>1</v>
      </c>
      <c r="M8">
        <f>IF(ISBLANK(VLOOKUP($J8,Scores!$A$2:$K$16,2+M$1,FALSE)),"",VLOOKUP($J8,Scores!$A$2:$K$16,2+M$1,FALSE))</f>
        <v>5</v>
      </c>
      <c r="N8">
        <f>IF(ISBLANK(VLOOKUP($J8,Scores!$A$2:$K$16,2+N$1,FALSE)),"",VLOOKUP($J8,Scores!$A$2:$K$16,2+N$1,FALSE))</f>
        <v>4</v>
      </c>
      <c r="O8">
        <f>IF(ISBLANK(VLOOKUP($J8,Scores!$A$2:$K$16,2+O$1,FALSE)),"",VLOOKUP($J8,Scores!$A$2:$K$16,2+O$1,FALSE))</f>
        <v>11</v>
      </c>
      <c r="P8">
        <f>IF(ISBLANK(VLOOKUP($J8,Scores!$A$2:$K$16,2+P$1,FALSE)),"",VLOOKUP($J8,Scores!$A$2:$K$16,2+P$1,FALSE))</f>
        <v>7</v>
      </c>
      <c r="Q8">
        <f>IF(ISBLANK(VLOOKUP($J8,Scores!$A$2:$K$16,2+Q$1,FALSE)),"",VLOOKUP($J8,Scores!$A$2:$K$16,2+Q$1,FALSE))</f>
        <v>18</v>
      </c>
      <c r="R8">
        <f>IF(ISBLANK(VLOOKUP($J8,Scores!$A$2:$K$16,2+R$1,FALSE)),"",VLOOKUP($J8,Scores!$A$2:$K$16,2+R$1,FALSE))</f>
        <v>0</v>
      </c>
      <c r="S8">
        <f>IF(ISBLANK(VLOOKUP($J8,Scores!$A$2:$K$16,2+S$1,FALSE)),"",VLOOKUP($J8,Scores!$A$2:$K$16,2+S$1,FALSE))</f>
        <v>12</v>
      </c>
      <c r="T8">
        <f>IF(ISBLANK(VLOOKUP($J8,Scores!$A$2:$K$16,2+T$1,FALSE)),"",VLOOKUP($J8,Scores!$A$2:$K$16,2+T$1,FALSE))</f>
        <v>9</v>
      </c>
      <c r="U8">
        <f>IF(ISBLANK(VLOOKUP($J8,Scores!$A$2:$K$16,2+U$1,FALSE)),"",VLOOKUP($J8,Scores!$A$2:$K$16,2+U$1,FALSE))</f>
        <v>11</v>
      </c>
    </row>
    <row r="9" spans="2:21" x14ac:dyDescent="0.3">
      <c r="B9" s="1">
        <f t="shared" si="0"/>
        <v>2</v>
      </c>
      <c r="C9" s="1">
        <v>0.08</v>
      </c>
      <c r="D9" s="1">
        <f t="shared" si="1"/>
        <v>2.08</v>
      </c>
      <c r="E9" s="1" t="s">
        <v>9</v>
      </c>
      <c r="F9" s="2">
        <f>Scores!B9</f>
        <v>92</v>
      </c>
      <c r="G9" s="2">
        <f>9-COUNTBLANK(Scores!C9:K9)</f>
        <v>9</v>
      </c>
      <c r="H9" s="2" t="b">
        <f t="shared" si="2"/>
        <v>1</v>
      </c>
      <c r="I9" s="1">
        <v>8.1300000000000008</v>
      </c>
      <c r="J9" s="2" t="str">
        <f t="shared" si="3"/>
        <v>Ray</v>
      </c>
      <c r="K9" s="1">
        <f t="shared" si="4"/>
        <v>76</v>
      </c>
      <c r="L9" s="1" t="b">
        <f t="shared" si="5"/>
        <v>1</v>
      </c>
      <c r="M9">
        <f>IF(ISBLANK(VLOOKUP($J9,Scores!$A$2:$K$16,2+M$1,FALSE)),"",VLOOKUP($J9,Scores!$A$2:$K$16,2+M$1,FALSE))</f>
        <v>17</v>
      </c>
      <c r="N9">
        <f>IF(ISBLANK(VLOOKUP($J9,Scores!$A$2:$K$16,2+N$1,FALSE)),"",VLOOKUP($J9,Scores!$A$2:$K$16,2+N$1,FALSE))</f>
        <v>18</v>
      </c>
      <c r="O9">
        <f>IF(ISBLANK(VLOOKUP($J9,Scores!$A$2:$K$16,2+O$1,FALSE)),"",VLOOKUP($J9,Scores!$A$2:$K$16,2+O$1,FALSE))</f>
        <v>25</v>
      </c>
      <c r="P9">
        <f>IF(ISBLANK(VLOOKUP($J9,Scores!$A$2:$K$16,2+P$1,FALSE)),"",VLOOKUP($J9,Scores!$A$2:$K$16,2+P$1,FALSE))</f>
        <v>10</v>
      </c>
      <c r="Q9">
        <f>IF(ISBLANK(VLOOKUP($J9,Scores!$A$2:$K$16,2+Q$1,FALSE)),"",VLOOKUP($J9,Scores!$A$2:$K$16,2+Q$1,FALSE))</f>
        <v>4</v>
      </c>
      <c r="R9">
        <f>IF(ISBLANK(VLOOKUP($J9,Scores!$A$2:$K$16,2+R$1,FALSE)),"",VLOOKUP($J9,Scores!$A$2:$K$16,2+R$1,FALSE))</f>
        <v>0</v>
      </c>
      <c r="S9">
        <f>IF(ISBLANK(VLOOKUP($J9,Scores!$A$2:$K$16,2+S$1,FALSE)),"",VLOOKUP($J9,Scores!$A$2:$K$16,2+S$1,FALSE))</f>
        <v>-23</v>
      </c>
      <c r="T9">
        <f>IF(ISBLANK(VLOOKUP($J9,Scores!$A$2:$K$16,2+T$1,FALSE)),"",VLOOKUP($J9,Scores!$A$2:$K$16,2+T$1,FALSE))</f>
        <v>14</v>
      </c>
      <c r="U9">
        <f>IF(ISBLANK(VLOOKUP($J9,Scores!$A$2:$K$16,2+U$1,FALSE)),"",VLOOKUP($J9,Scores!$A$2:$K$16,2+U$1,FALSE))</f>
        <v>11</v>
      </c>
    </row>
    <row r="10" spans="2:21" x14ac:dyDescent="0.3">
      <c r="B10" s="1">
        <f t="shared" si="0"/>
        <v>3</v>
      </c>
      <c r="C10" s="1">
        <v>0.09</v>
      </c>
      <c r="D10" s="1">
        <f t="shared" si="1"/>
        <v>3.09</v>
      </c>
      <c r="E10" s="1" t="s">
        <v>10</v>
      </c>
      <c r="F10" s="2">
        <f>Scores!B10</f>
        <v>91</v>
      </c>
      <c r="G10" s="2">
        <f>9-COUNTBLANK(Scores!C10:K10)</f>
        <v>9</v>
      </c>
      <c r="H10" s="2" t="b">
        <f t="shared" si="2"/>
        <v>1</v>
      </c>
      <c r="I10" s="1">
        <v>9.15</v>
      </c>
      <c r="J10" s="2" t="str">
        <f t="shared" si="3"/>
        <v>Tracy</v>
      </c>
      <c r="K10" s="1">
        <f t="shared" si="4"/>
        <v>75</v>
      </c>
      <c r="L10" s="1" t="b">
        <f t="shared" si="5"/>
        <v>1</v>
      </c>
      <c r="M10">
        <f>IF(ISBLANK(VLOOKUP($J10,Scores!$A$2:$K$16,2+M$1,FALSE)),"",VLOOKUP($J10,Scores!$A$2:$K$16,2+M$1,FALSE))</f>
        <v>5</v>
      </c>
      <c r="N10">
        <f>IF(ISBLANK(VLOOKUP($J10,Scores!$A$2:$K$16,2+N$1,FALSE)),"",VLOOKUP($J10,Scores!$A$2:$K$16,2+N$1,FALSE))</f>
        <v>14</v>
      </c>
      <c r="O10">
        <f>IF(ISBLANK(VLOOKUP($J10,Scores!$A$2:$K$16,2+O$1,FALSE)),"",VLOOKUP($J10,Scores!$A$2:$K$16,2+O$1,FALSE))</f>
        <v>0</v>
      </c>
      <c r="P10">
        <f>IF(ISBLANK(VLOOKUP($J10,Scores!$A$2:$K$16,2+P$1,FALSE)),"",VLOOKUP($J10,Scores!$A$2:$K$16,2+P$1,FALSE))</f>
        <v>7</v>
      </c>
      <c r="Q10">
        <f>IF(ISBLANK(VLOOKUP($J10,Scores!$A$2:$K$16,2+Q$1,FALSE)),"",VLOOKUP($J10,Scores!$A$2:$K$16,2+Q$1,FALSE))</f>
        <v>15</v>
      </c>
      <c r="R10">
        <f>IF(ISBLANK(VLOOKUP($J10,Scores!$A$2:$K$16,2+R$1,FALSE)),"",VLOOKUP($J10,Scores!$A$2:$K$16,2+R$1,FALSE))</f>
        <v>8</v>
      </c>
      <c r="S10">
        <f>IF(ISBLANK(VLOOKUP($J10,Scores!$A$2:$K$16,2+S$1,FALSE)),"",VLOOKUP($J10,Scores!$A$2:$K$16,2+S$1,FALSE))</f>
        <v>0</v>
      </c>
      <c r="T10">
        <f>IF(ISBLANK(VLOOKUP($J10,Scores!$A$2:$K$16,2+T$1,FALSE)),"",VLOOKUP($J10,Scores!$A$2:$K$16,2+T$1,FALSE))</f>
        <v>13</v>
      </c>
      <c r="U10">
        <f>IF(ISBLANK(VLOOKUP($J10,Scores!$A$2:$K$16,2+U$1,FALSE)),"",VLOOKUP($J10,Scores!$A$2:$K$16,2+U$1,FALSE))</f>
        <v>13</v>
      </c>
    </row>
    <row r="11" spans="2:21" x14ac:dyDescent="0.3">
      <c r="B11" s="1">
        <f t="shared" si="0"/>
        <v>1</v>
      </c>
      <c r="C11" s="1">
        <v>0.1</v>
      </c>
      <c r="D11" s="1">
        <f t="shared" si="1"/>
        <v>1.1000000000000001</v>
      </c>
      <c r="E11" s="1" t="s">
        <v>13</v>
      </c>
      <c r="F11" s="2">
        <f>Scores!B11</f>
        <v>100</v>
      </c>
      <c r="G11" s="2">
        <f>9-COUNTBLANK(Scores!C11:K11)</f>
        <v>9</v>
      </c>
      <c r="H11" s="2" t="b">
        <f t="shared" si="2"/>
        <v>1</v>
      </c>
      <c r="I11" s="1">
        <v>10.119999999999999</v>
      </c>
      <c r="J11" s="2" t="str">
        <f t="shared" si="3"/>
        <v>Nicole</v>
      </c>
      <c r="K11" s="1">
        <f t="shared" si="4"/>
        <v>73</v>
      </c>
      <c r="L11" s="1" t="b">
        <f t="shared" si="5"/>
        <v>1</v>
      </c>
      <c r="M11">
        <f>IF(ISBLANK(VLOOKUP($J11,Scores!$A$2:$K$16,2+M$1,FALSE)),"",VLOOKUP($J11,Scores!$A$2:$K$16,2+M$1,FALSE))</f>
        <v>12</v>
      </c>
      <c r="N11">
        <f>IF(ISBLANK(VLOOKUP($J11,Scores!$A$2:$K$16,2+N$1,FALSE)),"",VLOOKUP($J11,Scores!$A$2:$K$16,2+N$1,FALSE))</f>
        <v>13</v>
      </c>
      <c r="O11">
        <f>IF(ISBLANK(VLOOKUP($J11,Scores!$A$2:$K$16,2+O$1,FALSE)),"",VLOOKUP($J11,Scores!$A$2:$K$16,2+O$1,FALSE))</f>
        <v>11</v>
      </c>
      <c r="P11">
        <f>IF(ISBLANK(VLOOKUP($J11,Scores!$A$2:$K$16,2+P$1,FALSE)),"",VLOOKUP($J11,Scores!$A$2:$K$16,2+P$1,FALSE))</f>
        <v>1</v>
      </c>
      <c r="Q11">
        <f>IF(ISBLANK(VLOOKUP($J11,Scores!$A$2:$K$16,2+Q$1,FALSE)),"",VLOOKUP($J11,Scores!$A$2:$K$16,2+Q$1,FALSE))</f>
        <v>6</v>
      </c>
      <c r="R11">
        <f>IF(ISBLANK(VLOOKUP($J11,Scores!$A$2:$K$16,2+R$1,FALSE)),"",VLOOKUP($J11,Scores!$A$2:$K$16,2+R$1,FALSE))</f>
        <v>0</v>
      </c>
      <c r="S11">
        <f>IF(ISBLANK(VLOOKUP($J11,Scores!$A$2:$K$16,2+S$1,FALSE)),"",VLOOKUP($J11,Scores!$A$2:$K$16,2+S$1,FALSE))</f>
        <v>8</v>
      </c>
      <c r="T11">
        <f>IF(ISBLANK(VLOOKUP($J11,Scores!$A$2:$K$16,2+T$1,FALSE)),"",VLOOKUP($J11,Scores!$A$2:$K$16,2+T$1,FALSE))</f>
        <v>8</v>
      </c>
      <c r="U11">
        <f>IF(ISBLANK(VLOOKUP($J11,Scores!$A$2:$K$16,2+U$1,FALSE)),"",VLOOKUP($J11,Scores!$A$2:$K$16,2+U$1,FALSE))</f>
        <v>14</v>
      </c>
    </row>
    <row r="12" spans="2:21" x14ac:dyDescent="0.3">
      <c r="B12" s="1">
        <f t="shared" si="0"/>
        <v>4</v>
      </c>
      <c r="C12" s="1">
        <v>0.11</v>
      </c>
      <c r="D12" s="1">
        <f t="shared" si="1"/>
        <v>4.1100000000000003</v>
      </c>
      <c r="E12" s="1" t="s">
        <v>11</v>
      </c>
      <c r="F12" s="2">
        <f>Scores!B12</f>
        <v>87</v>
      </c>
      <c r="G12" s="2">
        <f>9-COUNTBLANK(Scores!C12:K12)</f>
        <v>9</v>
      </c>
      <c r="H12" s="2" t="b">
        <f t="shared" si="2"/>
        <v>1</v>
      </c>
      <c r="I12" s="1">
        <v>11.06</v>
      </c>
      <c r="J12" s="2" t="str">
        <f t="shared" si="3"/>
        <v>Jeff</v>
      </c>
      <c r="K12" s="1">
        <f t="shared" si="4"/>
        <v>68</v>
      </c>
      <c r="L12" s="1" t="b">
        <f t="shared" si="5"/>
        <v>1</v>
      </c>
      <c r="M12">
        <f>IF(ISBLANK(VLOOKUP($J12,Scores!$A$2:$K$16,2+M$1,FALSE)),"",VLOOKUP($J12,Scores!$A$2:$K$16,2+M$1,FALSE))</f>
        <v>7</v>
      </c>
      <c r="N12">
        <f>IF(ISBLANK(VLOOKUP($J12,Scores!$A$2:$K$16,2+N$1,FALSE)),"",VLOOKUP($J12,Scores!$A$2:$K$16,2+N$1,FALSE))</f>
        <v>1</v>
      </c>
      <c r="O12">
        <f>IF(ISBLANK(VLOOKUP($J12,Scores!$A$2:$K$16,2+O$1,FALSE)),"",VLOOKUP($J12,Scores!$A$2:$K$16,2+O$1,FALSE))</f>
        <v>9</v>
      </c>
      <c r="P12">
        <f>IF(ISBLANK(VLOOKUP($J12,Scores!$A$2:$K$16,2+P$1,FALSE)),"",VLOOKUP($J12,Scores!$A$2:$K$16,2+P$1,FALSE))</f>
        <v>17</v>
      </c>
      <c r="Q12">
        <f>IF(ISBLANK(VLOOKUP($J12,Scores!$A$2:$K$16,2+Q$1,FALSE)),"",VLOOKUP($J12,Scores!$A$2:$K$16,2+Q$1,FALSE))</f>
        <v>14</v>
      </c>
      <c r="R12">
        <f>IF(ISBLANK(VLOOKUP($J12,Scores!$A$2:$K$16,2+R$1,FALSE)),"",VLOOKUP($J12,Scores!$A$2:$K$16,2+R$1,FALSE))</f>
        <v>1</v>
      </c>
      <c r="S12">
        <f>IF(ISBLANK(VLOOKUP($J12,Scores!$A$2:$K$16,2+S$1,FALSE)),"",VLOOKUP($J12,Scores!$A$2:$K$16,2+S$1,FALSE))</f>
        <v>9</v>
      </c>
      <c r="T12">
        <f>IF(ISBLANK(VLOOKUP($J12,Scores!$A$2:$K$16,2+T$1,FALSE)),"",VLOOKUP($J12,Scores!$A$2:$K$16,2+T$1,FALSE))</f>
        <v>4</v>
      </c>
      <c r="U12">
        <f>IF(ISBLANK(VLOOKUP($J12,Scores!$A$2:$K$16,2+U$1,FALSE)),"",VLOOKUP($J12,Scores!$A$2:$K$16,2+U$1,FALSE))</f>
        <v>6</v>
      </c>
    </row>
    <row r="13" spans="2:21" x14ac:dyDescent="0.3">
      <c r="B13" s="1">
        <f t="shared" si="0"/>
        <v>10</v>
      </c>
      <c r="C13" s="1">
        <v>0.12</v>
      </c>
      <c r="D13" s="1">
        <f t="shared" si="1"/>
        <v>10.119999999999999</v>
      </c>
      <c r="E13" s="1" t="s">
        <v>15</v>
      </c>
      <c r="F13" s="2">
        <f>Scores!B13</f>
        <v>73</v>
      </c>
      <c r="G13" s="2">
        <f>9-COUNTBLANK(Scores!C13:K13)</f>
        <v>9</v>
      </c>
      <c r="H13" s="2" t="b">
        <f t="shared" si="2"/>
        <v>1</v>
      </c>
      <c r="I13" s="1">
        <v>12.03</v>
      </c>
      <c r="J13" s="2" t="str">
        <f t="shared" si="3"/>
        <v>David</v>
      </c>
      <c r="K13" s="1">
        <f t="shared" si="4"/>
        <v>67</v>
      </c>
      <c r="L13" s="1" t="b">
        <f t="shared" si="5"/>
        <v>1</v>
      </c>
      <c r="M13">
        <f>IF(ISBLANK(VLOOKUP($J13,Scores!$A$2:$K$16,2+M$1,FALSE)),"",VLOOKUP($J13,Scores!$A$2:$K$16,2+M$1,FALSE))</f>
        <v>0</v>
      </c>
      <c r="N13">
        <f>IF(ISBLANK(VLOOKUP($J13,Scores!$A$2:$K$16,2+N$1,FALSE)),"",VLOOKUP($J13,Scores!$A$2:$K$16,2+N$1,FALSE))</f>
        <v>5</v>
      </c>
      <c r="O13">
        <f>IF(ISBLANK(VLOOKUP($J13,Scores!$A$2:$K$16,2+O$1,FALSE)),"",VLOOKUP($J13,Scores!$A$2:$K$16,2+O$1,FALSE))</f>
        <v>1</v>
      </c>
      <c r="P13">
        <f>IF(ISBLANK(VLOOKUP($J13,Scores!$A$2:$K$16,2+P$1,FALSE)),"",VLOOKUP($J13,Scores!$A$2:$K$16,2+P$1,FALSE))</f>
        <v>9</v>
      </c>
      <c r="Q13">
        <f>IF(ISBLANK(VLOOKUP($J13,Scores!$A$2:$K$16,2+Q$1,FALSE)),"",VLOOKUP($J13,Scores!$A$2:$K$16,2+Q$1,FALSE))</f>
        <v>6</v>
      </c>
      <c r="R13">
        <f>IF(ISBLANK(VLOOKUP($J13,Scores!$A$2:$K$16,2+R$1,FALSE)),"",VLOOKUP($J13,Scores!$A$2:$K$16,2+R$1,FALSE))</f>
        <v>9</v>
      </c>
      <c r="S13">
        <f>IF(ISBLANK(VLOOKUP($J13,Scores!$A$2:$K$16,2+S$1,FALSE)),"",VLOOKUP($J13,Scores!$A$2:$K$16,2+S$1,FALSE))</f>
        <v>12</v>
      </c>
      <c r="T13">
        <f>IF(ISBLANK(VLOOKUP($J13,Scores!$A$2:$K$16,2+T$1,FALSE)),"",VLOOKUP($J13,Scores!$A$2:$K$16,2+T$1,FALSE))</f>
        <v>16</v>
      </c>
      <c r="U13">
        <f>IF(ISBLANK(VLOOKUP($J13,Scores!$A$2:$K$16,2+U$1,FALSE)),"",VLOOKUP($J13,Scores!$A$2:$K$16,2+U$1,FALSE))</f>
        <v>9</v>
      </c>
    </row>
    <row r="14" spans="2:21" x14ac:dyDescent="0.3">
      <c r="B14" s="1">
        <f t="shared" si="0"/>
        <v>8</v>
      </c>
      <c r="C14" s="1">
        <v>0.13</v>
      </c>
      <c r="D14" s="1">
        <f t="shared" si="1"/>
        <v>8.1300000000000008</v>
      </c>
      <c r="E14" s="1" t="s">
        <v>12</v>
      </c>
      <c r="F14" s="2">
        <f>Scores!B14</f>
        <v>76</v>
      </c>
      <c r="G14" s="2">
        <f>9-COUNTBLANK(Scores!C14:K14)</f>
        <v>9</v>
      </c>
      <c r="H14" s="2" t="b">
        <f t="shared" si="2"/>
        <v>1</v>
      </c>
      <c r="I14" s="1">
        <v>13.05</v>
      </c>
      <c r="J14" s="2" t="str">
        <f t="shared" si="3"/>
        <v>Elizabeth</v>
      </c>
      <c r="K14" s="1">
        <f t="shared" si="4"/>
        <v>63</v>
      </c>
      <c r="L14" s="1" t="b">
        <f t="shared" si="5"/>
        <v>1</v>
      </c>
      <c r="M14">
        <f>IF(ISBLANK(VLOOKUP($J14,Scores!$A$2:$K$16,2+M$1,FALSE)),"",VLOOKUP($J14,Scores!$A$2:$K$16,2+M$1,FALSE))</f>
        <v>0</v>
      </c>
      <c r="N14">
        <f>IF(ISBLANK(VLOOKUP($J14,Scores!$A$2:$K$16,2+N$1,FALSE)),"",VLOOKUP($J14,Scores!$A$2:$K$16,2+N$1,FALSE))</f>
        <v>9</v>
      </c>
      <c r="O14">
        <f>IF(ISBLANK(VLOOKUP($J14,Scores!$A$2:$K$16,2+O$1,FALSE)),"",VLOOKUP($J14,Scores!$A$2:$K$16,2+O$1,FALSE))</f>
        <v>10</v>
      </c>
      <c r="P14">
        <f>IF(ISBLANK(VLOOKUP($J14,Scores!$A$2:$K$16,2+P$1,FALSE)),"",VLOOKUP($J14,Scores!$A$2:$K$16,2+P$1,FALSE))</f>
        <v>7</v>
      </c>
      <c r="Q14">
        <f>IF(ISBLANK(VLOOKUP($J14,Scores!$A$2:$K$16,2+Q$1,FALSE)),"",VLOOKUP($J14,Scores!$A$2:$K$16,2+Q$1,FALSE))</f>
        <v>9</v>
      </c>
      <c r="R14">
        <f>IF(ISBLANK(VLOOKUP($J14,Scores!$A$2:$K$16,2+R$1,FALSE)),"",VLOOKUP($J14,Scores!$A$2:$K$16,2+R$1,FALSE))</f>
        <v>1</v>
      </c>
      <c r="S14">
        <f>IF(ISBLANK(VLOOKUP($J14,Scores!$A$2:$K$16,2+S$1,FALSE)),"",VLOOKUP($J14,Scores!$A$2:$K$16,2+S$1,FALSE))</f>
        <v>11</v>
      </c>
      <c r="T14">
        <f>IF(ISBLANK(VLOOKUP($J14,Scores!$A$2:$K$16,2+T$1,FALSE)),"",VLOOKUP($J14,Scores!$A$2:$K$16,2+T$1,FALSE))</f>
        <v>9</v>
      </c>
      <c r="U14">
        <f>IF(ISBLANK(VLOOKUP($J14,Scores!$A$2:$K$16,2+U$1,FALSE)),"",VLOOKUP($J14,Scores!$A$2:$K$16,2+U$1,FALSE))</f>
        <v>7</v>
      </c>
    </row>
    <row r="15" spans="2:21" x14ac:dyDescent="0.3">
      <c r="B15" s="1">
        <f t="shared" si="0"/>
        <v>6</v>
      </c>
      <c r="C15" s="1">
        <v>0.14000000000000001</v>
      </c>
      <c r="D15" s="1">
        <f t="shared" si="1"/>
        <v>6.14</v>
      </c>
      <c r="E15" s="1" t="s">
        <v>16</v>
      </c>
      <c r="F15" s="2">
        <f>Scores!B15</f>
        <v>77</v>
      </c>
      <c r="G15" s="2">
        <f>9-COUNTBLANK(Scores!C15:K15)</f>
        <v>9</v>
      </c>
      <c r="H15" s="2" t="b">
        <f t="shared" si="2"/>
        <v>1</v>
      </c>
      <c r="I15" s="1">
        <v>14.07</v>
      </c>
      <c r="J15" s="2" t="str">
        <f t="shared" si="3"/>
        <v>Justin</v>
      </c>
      <c r="K15" s="1">
        <f t="shared" si="4"/>
        <v>62</v>
      </c>
      <c r="L15" s="1" t="b">
        <f t="shared" si="5"/>
        <v>1</v>
      </c>
      <c r="M15">
        <f>IF(ISBLANK(VLOOKUP($J15,Scores!$A$2:$K$16,2+M$1,FALSE)),"",VLOOKUP($J15,Scores!$A$2:$K$16,2+M$1,FALSE))</f>
        <v>14</v>
      </c>
      <c r="N15">
        <f>IF(ISBLANK(VLOOKUP($J15,Scores!$A$2:$K$16,2+N$1,FALSE)),"",VLOOKUP($J15,Scores!$A$2:$K$16,2+N$1,FALSE))</f>
        <v>15</v>
      </c>
      <c r="O15">
        <f>IF(ISBLANK(VLOOKUP($J15,Scores!$A$2:$K$16,2+O$1,FALSE)),"",VLOOKUP($J15,Scores!$A$2:$K$16,2+O$1,FALSE))</f>
        <v>18</v>
      </c>
      <c r="P15">
        <f>IF(ISBLANK(VLOOKUP($J15,Scores!$A$2:$K$16,2+P$1,FALSE)),"",VLOOKUP($J15,Scores!$A$2:$K$16,2+P$1,FALSE))</f>
        <v>8</v>
      </c>
      <c r="Q15">
        <f>IF(ISBLANK(VLOOKUP($J15,Scores!$A$2:$K$16,2+Q$1,FALSE)),"",VLOOKUP($J15,Scores!$A$2:$K$16,2+Q$1,FALSE))</f>
        <v>2</v>
      </c>
      <c r="R15">
        <f>IF(ISBLANK(VLOOKUP($J15,Scores!$A$2:$K$16,2+R$1,FALSE)),"",VLOOKUP($J15,Scores!$A$2:$K$16,2+R$1,FALSE))</f>
        <v>-3</v>
      </c>
      <c r="S15">
        <f>IF(ISBLANK(VLOOKUP($J15,Scores!$A$2:$K$16,2+S$1,FALSE)),"",VLOOKUP($J15,Scores!$A$2:$K$16,2+S$1,FALSE))</f>
        <v>2</v>
      </c>
      <c r="T15">
        <f>IF(ISBLANK(VLOOKUP($J15,Scores!$A$2:$K$16,2+T$1,FALSE)),"",VLOOKUP($J15,Scores!$A$2:$K$16,2+T$1,FALSE))</f>
        <v>5</v>
      </c>
      <c r="U15">
        <f>IF(ISBLANK(VLOOKUP($J15,Scores!$A$2:$K$16,2+U$1,FALSE)),"",VLOOKUP($J15,Scores!$A$2:$K$16,2+U$1,FALSE))</f>
        <v>1</v>
      </c>
    </row>
    <row r="16" spans="2:21" x14ac:dyDescent="0.3">
      <c r="B16" s="1">
        <f t="shared" si="0"/>
        <v>9</v>
      </c>
      <c r="C16" s="1">
        <v>0.15</v>
      </c>
      <c r="D16" s="1">
        <f t="shared" si="1"/>
        <v>9.15</v>
      </c>
      <c r="E16" s="1" t="s">
        <v>14</v>
      </c>
      <c r="F16" s="2">
        <f>Scores!B16</f>
        <v>75</v>
      </c>
      <c r="G16" s="2">
        <f>9-COUNTBLANK(Scores!C16:K16)</f>
        <v>9</v>
      </c>
      <c r="H16" s="2" t="b">
        <f t="shared" si="2"/>
        <v>1</v>
      </c>
      <c r="I16" s="1">
        <v>15.01</v>
      </c>
      <c r="J16" s="2" t="str">
        <f t="shared" si="3"/>
        <v>Angela</v>
      </c>
      <c r="K16" s="1">
        <f t="shared" si="4"/>
        <v>59</v>
      </c>
      <c r="L16" s="1" t="b">
        <f t="shared" si="5"/>
        <v>1</v>
      </c>
      <c r="M16">
        <f>IF(ISBLANK(VLOOKUP($J16,Scores!$A$2:$K$16,2+M$1,FALSE)),"",VLOOKUP($J16,Scores!$A$2:$K$16,2+M$1,FALSE))</f>
        <v>9</v>
      </c>
      <c r="N16">
        <f>IF(ISBLANK(VLOOKUP($J16,Scores!$A$2:$K$16,2+N$1,FALSE)),"",VLOOKUP($J16,Scores!$A$2:$K$16,2+N$1,FALSE))</f>
        <v>9</v>
      </c>
      <c r="O16">
        <f>IF(ISBLANK(VLOOKUP($J16,Scores!$A$2:$K$16,2+O$1,FALSE)),"",VLOOKUP($J16,Scores!$A$2:$K$16,2+O$1,FALSE))</f>
        <v>9</v>
      </c>
      <c r="P16">
        <f>IF(ISBLANK(VLOOKUP($J16,Scores!$A$2:$K$16,2+P$1,FALSE)),"",VLOOKUP($J16,Scores!$A$2:$K$16,2+P$1,FALSE))</f>
        <v>3</v>
      </c>
      <c r="Q16">
        <f>IF(ISBLANK(VLOOKUP($J16,Scores!$A$2:$K$16,2+Q$1,FALSE)),"",VLOOKUP($J16,Scores!$A$2:$K$16,2+Q$1,FALSE))</f>
        <v>0</v>
      </c>
      <c r="R16">
        <f>IF(ISBLANK(VLOOKUP($J16,Scores!$A$2:$K$16,2+R$1,FALSE)),"",VLOOKUP($J16,Scores!$A$2:$K$16,2+R$1,FALSE))</f>
        <v>0</v>
      </c>
      <c r="S16">
        <f>IF(ISBLANK(VLOOKUP($J16,Scores!$A$2:$K$16,2+S$1,FALSE)),"",VLOOKUP($J16,Scores!$A$2:$K$16,2+S$1,FALSE))</f>
        <v>20</v>
      </c>
      <c r="T16">
        <f>IF(ISBLANK(VLOOKUP($J16,Scores!$A$2:$K$16,2+T$1,FALSE)),"",VLOOKUP($J16,Scores!$A$2:$K$16,2+T$1,FALSE))</f>
        <v>0</v>
      </c>
      <c r="U16">
        <f>IF(ISBLANK(VLOOKUP($J16,Scores!$A$2:$K$16,2+U$1,FALSE)),"",VLOOKUP($J16,Scores!$A$2:$K$16,2+U$1,FALSE))</f>
        <v>9</v>
      </c>
    </row>
    <row r="17" spans="1:16" x14ac:dyDescent="0.3">
      <c r="G17">
        <f>MAX(G2:G16)</f>
        <v>9</v>
      </c>
    </row>
    <row r="19" spans="1:16" x14ac:dyDescent="0.3">
      <c r="B19">
        <v>1</v>
      </c>
      <c r="C19" s="1">
        <v>2</v>
      </c>
      <c r="D19">
        <v>3</v>
      </c>
      <c r="E19">
        <v>4</v>
      </c>
      <c r="F19" s="2">
        <v>5</v>
      </c>
      <c r="G19">
        <v>6</v>
      </c>
      <c r="H19">
        <v>7</v>
      </c>
      <c r="I19">
        <v>8</v>
      </c>
      <c r="J19">
        <v>9</v>
      </c>
      <c r="K19">
        <v>10</v>
      </c>
      <c r="L19">
        <v>11</v>
      </c>
      <c r="M19">
        <v>12</v>
      </c>
      <c r="N19">
        <v>13</v>
      </c>
      <c r="O19">
        <v>14</v>
      </c>
      <c r="P19">
        <v>15</v>
      </c>
    </row>
    <row r="20" spans="1:16" x14ac:dyDescent="0.3">
      <c r="B20" t="str" cm="1">
        <f t="array" ref="B20">INDEX($J$2:$L$16,B$19,1)</f>
        <v>Michelle</v>
      </c>
      <c r="C20" t="str" cm="1">
        <f t="array" ref="C20">INDEX($J$2:$L$16,C$19,1)</f>
        <v>Lauren</v>
      </c>
      <c r="D20" t="str" cm="1">
        <f t="array" ref="D20">INDEX($J$2:$L$16,D$19,1)</f>
        <v>Michael</v>
      </c>
      <c r="E20" t="str" cm="1">
        <f t="array" ref="E20">INDEX($J$2:$L$16,E$19,1)</f>
        <v>Nicholas</v>
      </c>
      <c r="F20" t="str" cm="1">
        <f t="array" ref="F20">INDEX($J$2:$L$16,F$19,1)</f>
        <v>Diane</v>
      </c>
      <c r="G20" t="str" cm="1">
        <f t="array" ref="G20">INDEX($J$2:$L$16,G$19,1)</f>
        <v>Dari</v>
      </c>
      <c r="H20" t="str" cm="1">
        <f t="array" ref="H20">INDEX($J$2:$L$16,H$19,1)</f>
        <v>Samantha</v>
      </c>
      <c r="I20" t="str" cm="1">
        <f t="array" ref="I20">INDEX($J$2:$L$16,I$19,1)</f>
        <v>Ray</v>
      </c>
      <c r="J20" t="str" cm="1">
        <f t="array" ref="J20">INDEX($J$2:$L$16,J$19,1)</f>
        <v>Tracy</v>
      </c>
      <c r="K20" t="str" cm="1">
        <f t="array" ref="K20">INDEX($J$2:$L$16,K$19,1)</f>
        <v>Nicole</v>
      </c>
      <c r="L20" t="str" cm="1">
        <f t="array" ref="L20">INDEX($J$2:$L$16,L$19,1)</f>
        <v>Jeff</v>
      </c>
      <c r="M20" t="str" cm="1">
        <f t="array" ref="M20">INDEX($J$2:$L$16,M$19,1)</f>
        <v>David</v>
      </c>
      <c r="N20" t="str" cm="1">
        <f t="array" ref="N20">INDEX($J$2:$L$16,N$19,1)</f>
        <v>Elizabeth</v>
      </c>
      <c r="O20" t="str" cm="1">
        <f t="array" ref="O20">INDEX($J$2:$L$16,O$19,1)</f>
        <v>Justin</v>
      </c>
      <c r="P20" t="str" cm="1">
        <f t="array" ref="P20">INDEX($J$2:$L$16,P$19,1)</f>
        <v>Angela</v>
      </c>
    </row>
    <row r="21" spans="1:16" x14ac:dyDescent="0.3">
      <c r="B21" cm="1">
        <f t="array" ref="B21">INDEX($J$2:$L$16,B$19,2) + IF(B22,0,0.1)</f>
        <v>100</v>
      </c>
      <c r="C21" cm="1">
        <f t="array" ref="C21">INDEX($J$2:$L$16,C$19,2) + IF(C22,0,0.1)</f>
        <v>92</v>
      </c>
      <c r="D21" cm="1">
        <f t="array" ref="D21">INDEX($J$2:$L$16,D$19,2) + IF(D22,0,0.1)</f>
        <v>91</v>
      </c>
      <c r="E21" cm="1">
        <f t="array" ref="E21">INDEX($J$2:$L$16,E$19,2) + IF(E22,0,0.1)</f>
        <v>87</v>
      </c>
      <c r="F21" cm="1">
        <f t="array" ref="F21">INDEX($J$2:$L$16,F$19,2) + IF(F22,0,0.1)</f>
        <v>80</v>
      </c>
      <c r="G21" cm="1">
        <f t="array" ref="G21">INDEX($J$2:$L$16,G$19,2) + IF(G22,0,0.1)</f>
        <v>77</v>
      </c>
      <c r="H21" cm="1">
        <f t="array" ref="H21">INDEX($J$2:$L$16,H$19,2) + IF(H22,0,0.1)</f>
        <v>77</v>
      </c>
      <c r="I21" cm="1">
        <f t="array" ref="I21">INDEX($J$2:$L$16,I$19,2) + IF(I22,0,0.1)</f>
        <v>76</v>
      </c>
      <c r="J21" cm="1">
        <f t="array" ref="J21">INDEX($J$2:$L$16,J$19,2) + IF(J22,0,0.1)</f>
        <v>75</v>
      </c>
      <c r="K21" cm="1">
        <f t="array" ref="K21">INDEX($J$2:$L$16,K$19,2) + IF(K22,0,0.1)</f>
        <v>73</v>
      </c>
      <c r="L21" cm="1">
        <f t="array" ref="L21">INDEX($J$2:$L$16,L$19,2) + IF(L22,0,0.1)</f>
        <v>68</v>
      </c>
      <c r="M21" cm="1">
        <f t="array" ref="M21">INDEX($J$2:$L$16,M$19,2) + IF(M22,0,0.1)</f>
        <v>67</v>
      </c>
      <c r="N21" cm="1">
        <f t="array" ref="N21">INDEX($J$2:$L$16,N$19,2) + IF(N22,0,0.1)</f>
        <v>63</v>
      </c>
      <c r="O21" cm="1">
        <f t="array" ref="O21">INDEX($J$2:$L$16,O$19,2) + IF(O22,0,0.1)</f>
        <v>62</v>
      </c>
      <c r="P21" cm="1">
        <f t="array" ref="P21">INDEX($J$2:$L$16,P$19,2) + IF(P22,0,0.1)</f>
        <v>59</v>
      </c>
    </row>
    <row r="22" spans="1:16" x14ac:dyDescent="0.3">
      <c r="B22" t="b" cm="1">
        <f t="array" ref="B22">INDEX($J$2:$L$16,B$19,3)</f>
        <v>1</v>
      </c>
      <c r="C22" t="b" cm="1">
        <f t="array" ref="C22">INDEX($J$2:$L$16,C$19,3)</f>
        <v>1</v>
      </c>
      <c r="D22" t="b" cm="1">
        <f t="array" ref="D22">INDEX($J$2:$L$16,D$19,3)</f>
        <v>1</v>
      </c>
      <c r="E22" t="b" cm="1">
        <f t="array" ref="E22">INDEX($J$2:$L$16,E$19,3)</f>
        <v>1</v>
      </c>
      <c r="F22" t="b" cm="1">
        <f t="array" ref="F22">INDEX($J$2:$L$16,F$19,3)</f>
        <v>1</v>
      </c>
      <c r="G22" t="b" cm="1">
        <f t="array" ref="G22">INDEX($J$2:$L$16,G$19,3)</f>
        <v>1</v>
      </c>
      <c r="H22" t="b" cm="1">
        <f t="array" ref="H22">INDEX($J$2:$L$16,H$19,3)</f>
        <v>1</v>
      </c>
      <c r="I22" t="b" cm="1">
        <f t="array" ref="I22">INDEX($J$2:$L$16,I$19,3)</f>
        <v>1</v>
      </c>
      <c r="J22" t="b" cm="1">
        <f t="array" ref="J22">INDEX($J$2:$L$16,J$19,3)</f>
        <v>1</v>
      </c>
      <c r="K22" t="b" cm="1">
        <f t="array" ref="K22">INDEX($J$2:$L$16,K$19,3)</f>
        <v>1</v>
      </c>
      <c r="L22" t="b" cm="1">
        <f t="array" ref="L22">INDEX($J$2:$L$16,L$19,3)</f>
        <v>1</v>
      </c>
      <c r="M22" t="b" cm="1">
        <f t="array" ref="M22">INDEX($J$2:$L$16,M$19,3)</f>
        <v>1</v>
      </c>
      <c r="N22" t="b" cm="1">
        <f t="array" ref="N22">INDEX($J$2:$L$16,N$19,3)</f>
        <v>1</v>
      </c>
      <c r="O22" t="b" cm="1">
        <f t="array" ref="O22">INDEX($J$2:$L$16,O$19,3)</f>
        <v>1</v>
      </c>
      <c r="P22" t="b" cm="1">
        <f t="array" ref="P22">INDEX($J$2:$L$16,P$19,3)</f>
        <v>1</v>
      </c>
    </row>
    <row r="23" spans="1:16" x14ac:dyDescent="0.3">
      <c r="A23">
        <v>1</v>
      </c>
      <c r="B23" cm="1">
        <f t="array" ref="B23">IF(ISBLANK(INDEX($J$2:$U$16,B$19,$A23+3)),"",INDEX($J$2:$U$16,B$19,$A23+3))</f>
        <v>12</v>
      </c>
      <c r="C23" cm="1">
        <f t="array" ref="C23">IF(ISBLANK(INDEX($J$2:$U$16,C$19,$A23+3)),"",INDEX($J$2:$U$16,C$19,$A23+3))</f>
        <v>16</v>
      </c>
      <c r="D23" cm="1">
        <f t="array" ref="D23">IF(ISBLANK(INDEX($J$2:$U$16,D$19,$A23+3)),"",INDEX($J$2:$U$16,D$19,$A23+3))</f>
        <v>10</v>
      </c>
      <c r="E23" cm="1">
        <f t="array" ref="E23">IF(ISBLANK(INDEX($J$2:$U$16,E$19,$A23+3)),"",INDEX($J$2:$U$16,E$19,$A23+3))</f>
        <v>6</v>
      </c>
      <c r="F23" cm="1">
        <f t="array" ref="F23">IF(ISBLANK(INDEX($J$2:$U$16,F$19,$A23+3)),"",INDEX($J$2:$U$16,F$19,$A23+3))</f>
        <v>11</v>
      </c>
      <c r="G23" cm="1">
        <f t="array" ref="G23">IF(ISBLANK(INDEX($J$2:$U$16,G$19,$A23+3)),"",INDEX($J$2:$U$16,G$19,$A23+3))</f>
        <v>9</v>
      </c>
      <c r="H23" cm="1">
        <f t="array" ref="H23">IF(ISBLANK(INDEX($J$2:$U$16,H$19,$A23+3)),"",INDEX($J$2:$U$16,H$19,$A23+3))</f>
        <v>5</v>
      </c>
      <c r="I23" cm="1">
        <f t="array" ref="I23">IF(ISBLANK(INDEX($J$2:$U$16,I$19,$A23+3)),"",INDEX($J$2:$U$16,I$19,$A23+3))</f>
        <v>17</v>
      </c>
      <c r="J23" cm="1">
        <f t="array" ref="J23">IF(ISBLANK(INDEX($J$2:$U$16,J$19,$A23+3)),"",INDEX($J$2:$U$16,J$19,$A23+3))</f>
        <v>5</v>
      </c>
      <c r="K23" cm="1">
        <f t="array" ref="K23">IF(ISBLANK(INDEX($J$2:$U$16,K$19,$A23+3)),"",INDEX($J$2:$U$16,K$19,$A23+3))</f>
        <v>12</v>
      </c>
      <c r="L23" cm="1">
        <f t="array" ref="L23">IF(ISBLANK(INDEX($J$2:$U$16,L$19,$A23+3)),"",INDEX($J$2:$U$16,L$19,$A23+3))</f>
        <v>7</v>
      </c>
      <c r="M23" cm="1">
        <f t="array" ref="M23">IF(ISBLANK(INDEX($J$2:$U$16,M$19,$A23+3)),"",INDEX($J$2:$U$16,M$19,$A23+3))</f>
        <v>0</v>
      </c>
      <c r="N23" cm="1">
        <f t="array" ref="N23">IF(ISBLANK(INDEX($J$2:$U$16,N$19,$A23+3)),"",INDEX($J$2:$U$16,N$19,$A23+3))</f>
        <v>0</v>
      </c>
      <c r="O23" cm="1">
        <f t="array" ref="O23">IF(ISBLANK(INDEX($J$2:$U$16,O$19,$A23+3)),"",INDEX($J$2:$U$16,O$19,$A23+3))</f>
        <v>14</v>
      </c>
      <c r="P23" cm="1">
        <f t="array" ref="P23">IF(ISBLANK(INDEX($J$2:$U$16,P$19,$A23+3)),"",INDEX($J$2:$U$16,P$19,$A23+3))</f>
        <v>9</v>
      </c>
    </row>
    <row r="24" spans="1:16" x14ac:dyDescent="0.3">
      <c r="A24">
        <v>2</v>
      </c>
      <c r="B24" cm="1">
        <f t="array" ref="B24">IF(ISBLANK(INDEX($J$2:$U$16,B$19,$A24+3)),"",INDEX($J$2:$U$16,B$19,$A24+3))</f>
        <v>8</v>
      </c>
      <c r="C24" cm="1">
        <f t="array" ref="C24">IF(ISBLANK(INDEX($J$2:$U$16,C$19,$A24+3)),"",INDEX($J$2:$U$16,C$19,$A24+3))</f>
        <v>8</v>
      </c>
      <c r="D24" cm="1">
        <f t="array" ref="D24">IF(ISBLANK(INDEX($J$2:$U$16,D$19,$A24+3)),"",INDEX($J$2:$U$16,D$19,$A24+3))</f>
        <v>26</v>
      </c>
      <c r="E24" cm="1">
        <f t="array" ref="E24">IF(ISBLANK(INDEX($J$2:$U$16,E$19,$A24+3)),"",INDEX($J$2:$U$16,E$19,$A24+3))</f>
        <v>14</v>
      </c>
      <c r="F24" cm="1">
        <f t="array" ref="F24">IF(ISBLANK(INDEX($J$2:$U$16,F$19,$A24+3)),"",INDEX($J$2:$U$16,F$19,$A24+3))</f>
        <v>10</v>
      </c>
      <c r="G24" cm="1">
        <f t="array" ref="G24">IF(ISBLANK(INDEX($J$2:$U$16,G$19,$A24+3)),"",INDEX($J$2:$U$16,G$19,$A24+3))</f>
        <v>1</v>
      </c>
      <c r="H24" cm="1">
        <f t="array" ref="H24">IF(ISBLANK(INDEX($J$2:$U$16,H$19,$A24+3)),"",INDEX($J$2:$U$16,H$19,$A24+3))</f>
        <v>4</v>
      </c>
      <c r="I24" cm="1">
        <f t="array" ref="I24">IF(ISBLANK(INDEX($J$2:$U$16,I$19,$A24+3)),"",INDEX($J$2:$U$16,I$19,$A24+3))</f>
        <v>18</v>
      </c>
      <c r="J24" cm="1">
        <f t="array" ref="J24">IF(ISBLANK(INDEX($J$2:$U$16,J$19,$A24+3)),"",INDEX($J$2:$U$16,J$19,$A24+3))</f>
        <v>14</v>
      </c>
      <c r="K24" cm="1">
        <f t="array" ref="K24">IF(ISBLANK(INDEX($J$2:$U$16,K$19,$A24+3)),"",INDEX($J$2:$U$16,K$19,$A24+3))</f>
        <v>13</v>
      </c>
      <c r="L24" cm="1">
        <f t="array" ref="L24">IF(ISBLANK(INDEX($J$2:$U$16,L$19,$A24+3)),"",INDEX($J$2:$U$16,L$19,$A24+3))</f>
        <v>1</v>
      </c>
      <c r="M24" cm="1">
        <f t="array" ref="M24">IF(ISBLANK(INDEX($J$2:$U$16,M$19,$A24+3)),"",INDEX($J$2:$U$16,M$19,$A24+3))</f>
        <v>5</v>
      </c>
      <c r="N24" cm="1">
        <f t="array" ref="N24">IF(ISBLANK(INDEX($J$2:$U$16,N$19,$A24+3)),"",INDEX($J$2:$U$16,N$19,$A24+3))</f>
        <v>9</v>
      </c>
      <c r="O24" cm="1">
        <f t="array" ref="O24">IF(ISBLANK(INDEX($J$2:$U$16,O$19,$A24+3)),"",INDEX($J$2:$U$16,O$19,$A24+3))</f>
        <v>15</v>
      </c>
      <c r="P24" cm="1">
        <f t="array" ref="P24">IF(ISBLANK(INDEX($J$2:$U$16,P$19,$A24+3)),"",INDEX($J$2:$U$16,P$19,$A24+3))</f>
        <v>9</v>
      </c>
    </row>
    <row r="25" spans="1:16" x14ac:dyDescent="0.3">
      <c r="A25">
        <v>3</v>
      </c>
      <c r="B25" cm="1">
        <f t="array" ref="B25">IF(ISBLANK(INDEX($J$2:$U$16,B$19,$A25+3)),"",INDEX($J$2:$U$16,B$19,$A25+3))</f>
        <v>9</v>
      </c>
      <c r="C25" cm="1">
        <f t="array" ref="C25">IF(ISBLANK(INDEX($J$2:$U$16,C$19,$A25+3)),"",INDEX($J$2:$U$16,C$19,$A25+3))</f>
        <v>10</v>
      </c>
      <c r="D25" cm="1">
        <f t="array" ref="D25">IF(ISBLANK(INDEX($J$2:$U$16,D$19,$A25+3)),"",INDEX($J$2:$U$16,D$19,$A25+3))</f>
        <v>16</v>
      </c>
      <c r="E25" cm="1">
        <f t="array" ref="E25">IF(ISBLANK(INDEX($J$2:$U$16,E$19,$A25+3)),"",INDEX($J$2:$U$16,E$19,$A25+3))</f>
        <v>19</v>
      </c>
      <c r="F25" cm="1">
        <f t="array" ref="F25">IF(ISBLANK(INDEX($J$2:$U$16,F$19,$A25+3)),"",INDEX($J$2:$U$16,F$19,$A25+3))</f>
        <v>8</v>
      </c>
      <c r="G25" cm="1">
        <f t="array" ref="G25">IF(ISBLANK(INDEX($J$2:$U$16,G$19,$A25+3)),"",INDEX($J$2:$U$16,G$19,$A25+3))</f>
        <v>18</v>
      </c>
      <c r="H25" cm="1">
        <f t="array" ref="H25">IF(ISBLANK(INDEX($J$2:$U$16,H$19,$A25+3)),"",INDEX($J$2:$U$16,H$19,$A25+3))</f>
        <v>11</v>
      </c>
      <c r="I25" cm="1">
        <f t="array" ref="I25">IF(ISBLANK(INDEX($J$2:$U$16,I$19,$A25+3)),"",INDEX($J$2:$U$16,I$19,$A25+3))</f>
        <v>25</v>
      </c>
      <c r="J25" cm="1">
        <f t="array" ref="J25">IF(ISBLANK(INDEX($J$2:$U$16,J$19,$A25+3)),"",INDEX($J$2:$U$16,J$19,$A25+3))</f>
        <v>0</v>
      </c>
      <c r="K25" cm="1">
        <f t="array" ref="K25">IF(ISBLANK(INDEX($J$2:$U$16,K$19,$A25+3)),"",INDEX($J$2:$U$16,K$19,$A25+3))</f>
        <v>11</v>
      </c>
      <c r="L25" cm="1">
        <f t="array" ref="L25">IF(ISBLANK(INDEX($J$2:$U$16,L$19,$A25+3)),"",INDEX($J$2:$U$16,L$19,$A25+3))</f>
        <v>9</v>
      </c>
      <c r="M25" cm="1">
        <f t="array" ref="M25">IF(ISBLANK(INDEX($J$2:$U$16,M$19,$A25+3)),"",INDEX($J$2:$U$16,M$19,$A25+3))</f>
        <v>1</v>
      </c>
      <c r="N25" cm="1">
        <f t="array" ref="N25">IF(ISBLANK(INDEX($J$2:$U$16,N$19,$A25+3)),"",INDEX($J$2:$U$16,N$19,$A25+3))</f>
        <v>10</v>
      </c>
      <c r="O25" cm="1">
        <f t="array" ref="O25">IF(ISBLANK(INDEX($J$2:$U$16,O$19,$A25+3)),"",INDEX($J$2:$U$16,O$19,$A25+3))</f>
        <v>18</v>
      </c>
      <c r="P25" cm="1">
        <f t="array" ref="P25">IF(ISBLANK(INDEX($J$2:$U$16,P$19,$A25+3)),"",INDEX($J$2:$U$16,P$19,$A25+3))</f>
        <v>9</v>
      </c>
    </row>
    <row r="26" spans="1:16" x14ac:dyDescent="0.3">
      <c r="A26">
        <v>4</v>
      </c>
      <c r="B26" cm="1">
        <f t="array" ref="B26">IF(ISBLANK(INDEX($J$2:$U$16,B$19,$A26+3)),"",INDEX($J$2:$U$16,B$19,$A26+3))</f>
        <v>10</v>
      </c>
      <c r="C26" cm="1">
        <f t="array" ref="C26">IF(ISBLANK(INDEX($J$2:$U$16,C$19,$A26+3)),"",INDEX($J$2:$U$16,C$19,$A26+3))</f>
        <v>11</v>
      </c>
      <c r="D26" cm="1">
        <f t="array" ref="D26">IF(ISBLANK(INDEX($J$2:$U$16,D$19,$A26+3)),"",INDEX($J$2:$U$16,D$19,$A26+3))</f>
        <v>0</v>
      </c>
      <c r="E26" cm="1">
        <f t="array" ref="E26">IF(ISBLANK(INDEX($J$2:$U$16,E$19,$A26+3)),"",INDEX($J$2:$U$16,E$19,$A26+3))</f>
        <v>17</v>
      </c>
      <c r="F26" cm="1">
        <f t="array" ref="F26">IF(ISBLANK(INDEX($J$2:$U$16,F$19,$A26+3)),"",INDEX($J$2:$U$16,F$19,$A26+3))</f>
        <v>10</v>
      </c>
      <c r="G26" cm="1">
        <f t="array" ref="G26">IF(ISBLANK(INDEX($J$2:$U$16,G$19,$A26+3)),"",INDEX($J$2:$U$16,G$19,$A26+3))</f>
        <v>10</v>
      </c>
      <c r="H26" cm="1">
        <f t="array" ref="H26">IF(ISBLANK(INDEX($J$2:$U$16,H$19,$A26+3)),"",INDEX($J$2:$U$16,H$19,$A26+3))</f>
        <v>7</v>
      </c>
      <c r="I26" cm="1">
        <f t="array" ref="I26">IF(ISBLANK(INDEX($J$2:$U$16,I$19,$A26+3)),"",INDEX($J$2:$U$16,I$19,$A26+3))</f>
        <v>10</v>
      </c>
      <c r="J26" cm="1">
        <f t="array" ref="J26">IF(ISBLANK(INDEX($J$2:$U$16,J$19,$A26+3)),"",INDEX($J$2:$U$16,J$19,$A26+3))</f>
        <v>7</v>
      </c>
      <c r="K26" cm="1">
        <f t="array" ref="K26">IF(ISBLANK(INDEX($J$2:$U$16,K$19,$A26+3)),"",INDEX($J$2:$U$16,K$19,$A26+3))</f>
        <v>1</v>
      </c>
      <c r="L26" cm="1">
        <f t="array" ref="L26">IF(ISBLANK(INDEX($J$2:$U$16,L$19,$A26+3)),"",INDEX($J$2:$U$16,L$19,$A26+3))</f>
        <v>17</v>
      </c>
      <c r="M26" cm="1">
        <f t="array" ref="M26">IF(ISBLANK(INDEX($J$2:$U$16,M$19,$A26+3)),"",INDEX($J$2:$U$16,M$19,$A26+3))</f>
        <v>9</v>
      </c>
      <c r="N26" cm="1">
        <f t="array" ref="N26">IF(ISBLANK(INDEX($J$2:$U$16,N$19,$A26+3)),"",INDEX($J$2:$U$16,N$19,$A26+3))</f>
        <v>7</v>
      </c>
      <c r="O26" cm="1">
        <f t="array" ref="O26">IF(ISBLANK(INDEX($J$2:$U$16,O$19,$A26+3)),"",INDEX($J$2:$U$16,O$19,$A26+3))</f>
        <v>8</v>
      </c>
      <c r="P26" cm="1">
        <f t="array" ref="P26">IF(ISBLANK(INDEX($J$2:$U$16,P$19,$A26+3)),"",INDEX($J$2:$U$16,P$19,$A26+3))</f>
        <v>3</v>
      </c>
    </row>
    <row r="27" spans="1:16" x14ac:dyDescent="0.3">
      <c r="A27">
        <v>5</v>
      </c>
      <c r="B27" cm="1">
        <f t="array" ref="B27">IF(ISBLANK(INDEX($J$2:$U$16,B$19,$A27+3)),"",INDEX($J$2:$U$16,B$19,$A27+3))</f>
        <v>11</v>
      </c>
      <c r="C27" cm="1">
        <f t="array" ref="C27">IF(ISBLANK(INDEX($J$2:$U$16,C$19,$A27+3)),"",INDEX($J$2:$U$16,C$19,$A27+3))</f>
        <v>19</v>
      </c>
      <c r="D27" cm="1">
        <f t="array" ref="D27">IF(ISBLANK(INDEX($J$2:$U$16,D$19,$A27+3)),"",INDEX($J$2:$U$16,D$19,$A27+3))</f>
        <v>14</v>
      </c>
      <c r="E27" cm="1">
        <f t="array" ref="E27">IF(ISBLANK(INDEX($J$2:$U$16,E$19,$A27+3)),"",INDEX($J$2:$U$16,E$19,$A27+3))</f>
        <v>2</v>
      </c>
      <c r="F27" cm="1">
        <f t="array" ref="F27">IF(ISBLANK(INDEX($J$2:$U$16,F$19,$A27+3)),"",INDEX($J$2:$U$16,F$19,$A27+3))</f>
        <v>0</v>
      </c>
      <c r="G27" cm="1">
        <f t="array" ref="G27">IF(ISBLANK(INDEX($J$2:$U$16,G$19,$A27+3)),"",INDEX($J$2:$U$16,G$19,$A27+3))</f>
        <v>5</v>
      </c>
      <c r="H27" cm="1">
        <f t="array" ref="H27">IF(ISBLANK(INDEX($J$2:$U$16,H$19,$A27+3)),"",INDEX($J$2:$U$16,H$19,$A27+3))</f>
        <v>18</v>
      </c>
      <c r="I27" cm="1">
        <f t="array" ref="I27">IF(ISBLANK(INDEX($J$2:$U$16,I$19,$A27+3)),"",INDEX($J$2:$U$16,I$19,$A27+3))</f>
        <v>4</v>
      </c>
      <c r="J27" cm="1">
        <f t="array" ref="J27">IF(ISBLANK(INDEX($J$2:$U$16,J$19,$A27+3)),"",INDEX($J$2:$U$16,J$19,$A27+3))</f>
        <v>15</v>
      </c>
      <c r="K27" cm="1">
        <f t="array" ref="K27">IF(ISBLANK(INDEX($J$2:$U$16,K$19,$A27+3)),"",INDEX($J$2:$U$16,K$19,$A27+3))</f>
        <v>6</v>
      </c>
      <c r="L27" cm="1">
        <f t="array" ref="L27">IF(ISBLANK(INDEX($J$2:$U$16,L$19,$A27+3)),"",INDEX($J$2:$U$16,L$19,$A27+3))</f>
        <v>14</v>
      </c>
      <c r="M27" cm="1">
        <f t="array" ref="M27">IF(ISBLANK(INDEX($J$2:$U$16,M$19,$A27+3)),"",INDEX($J$2:$U$16,M$19,$A27+3))</f>
        <v>6</v>
      </c>
      <c r="N27" cm="1">
        <f t="array" ref="N27">IF(ISBLANK(INDEX($J$2:$U$16,N$19,$A27+3)),"",INDEX($J$2:$U$16,N$19,$A27+3))</f>
        <v>9</v>
      </c>
      <c r="O27" cm="1">
        <f t="array" ref="O27">IF(ISBLANK(INDEX($J$2:$U$16,O$19,$A27+3)),"",INDEX($J$2:$U$16,O$19,$A27+3))</f>
        <v>2</v>
      </c>
      <c r="P27" cm="1">
        <f t="array" ref="P27">IF(ISBLANK(INDEX($J$2:$U$16,P$19,$A27+3)),"",INDEX($J$2:$U$16,P$19,$A27+3))</f>
        <v>0</v>
      </c>
    </row>
    <row r="28" spans="1:16" x14ac:dyDescent="0.3">
      <c r="A28">
        <v>6</v>
      </c>
      <c r="B28" cm="1">
        <f t="array" ref="B28">IF(ISBLANK(INDEX($J$2:$U$16,B$19,$A28+3)),"",INDEX($J$2:$U$16,B$19,$A28+3))</f>
        <v>16</v>
      </c>
      <c r="C28" cm="1">
        <f t="array" ref="C28">IF(ISBLANK(INDEX($J$2:$U$16,C$19,$A28+3)),"",INDEX($J$2:$U$16,C$19,$A28+3))</f>
        <v>-20</v>
      </c>
      <c r="D28" cm="1">
        <f t="array" ref="D28">IF(ISBLANK(INDEX($J$2:$U$16,D$19,$A28+3)),"",INDEX($J$2:$U$16,D$19,$A28+3))</f>
        <v>7</v>
      </c>
      <c r="E28" cm="1">
        <f t="array" ref="E28">IF(ISBLANK(INDEX($J$2:$U$16,E$19,$A28+3)),"",INDEX($J$2:$U$16,E$19,$A28+3))</f>
        <v>1</v>
      </c>
      <c r="F28" cm="1">
        <f t="array" ref="F28">IF(ISBLANK(INDEX($J$2:$U$16,F$19,$A28+3)),"",INDEX($J$2:$U$16,F$19,$A28+3))</f>
        <v>7</v>
      </c>
      <c r="G28" cm="1">
        <f t="array" ref="G28">IF(ISBLANK(INDEX($J$2:$U$16,G$19,$A28+3)),"",INDEX($J$2:$U$16,G$19,$A28+3))</f>
        <v>5</v>
      </c>
      <c r="H28" cm="1">
        <f t="array" ref="H28">IF(ISBLANK(INDEX($J$2:$U$16,H$19,$A28+3)),"",INDEX($J$2:$U$16,H$19,$A28+3))</f>
        <v>0</v>
      </c>
      <c r="I28" cm="1">
        <f t="array" ref="I28">IF(ISBLANK(INDEX($J$2:$U$16,I$19,$A28+3)),"",INDEX($J$2:$U$16,I$19,$A28+3))</f>
        <v>0</v>
      </c>
      <c r="J28" cm="1">
        <f t="array" ref="J28">IF(ISBLANK(INDEX($J$2:$U$16,J$19,$A28+3)),"",INDEX($J$2:$U$16,J$19,$A28+3))</f>
        <v>8</v>
      </c>
      <c r="K28" cm="1">
        <f t="array" ref="K28">IF(ISBLANK(INDEX($J$2:$U$16,K$19,$A28+3)),"",INDEX($J$2:$U$16,K$19,$A28+3))</f>
        <v>0</v>
      </c>
      <c r="L28" cm="1">
        <f t="array" ref="L28">IF(ISBLANK(INDEX($J$2:$U$16,L$19,$A28+3)),"",INDEX($J$2:$U$16,L$19,$A28+3))</f>
        <v>1</v>
      </c>
      <c r="M28" cm="1">
        <f t="array" ref="M28">IF(ISBLANK(INDEX($J$2:$U$16,M$19,$A28+3)),"",INDEX($J$2:$U$16,M$19,$A28+3))</f>
        <v>9</v>
      </c>
      <c r="N28" cm="1">
        <f t="array" ref="N28">IF(ISBLANK(INDEX($J$2:$U$16,N$19,$A28+3)),"",INDEX($J$2:$U$16,N$19,$A28+3))</f>
        <v>1</v>
      </c>
      <c r="O28" cm="1">
        <f t="array" ref="O28">IF(ISBLANK(INDEX($J$2:$U$16,O$19,$A28+3)),"",INDEX($J$2:$U$16,O$19,$A28+3))</f>
        <v>-3</v>
      </c>
      <c r="P28" cm="1">
        <f t="array" ref="P28">IF(ISBLANK(INDEX($J$2:$U$16,P$19,$A28+3)),"",INDEX($J$2:$U$16,P$19,$A28+3))</f>
        <v>0</v>
      </c>
    </row>
    <row r="29" spans="1:16" x14ac:dyDescent="0.3">
      <c r="A29">
        <v>7</v>
      </c>
      <c r="B29" cm="1">
        <f t="array" ref="B29">IF(ISBLANK(INDEX($J$2:$U$16,B$19,$A29+3)),"",INDEX($J$2:$U$16,B$19,$A29+3))</f>
        <v>12</v>
      </c>
      <c r="C29" cm="1">
        <f t="array" ref="C29">IF(ISBLANK(INDEX($J$2:$U$16,C$19,$A29+3)),"",INDEX($J$2:$U$16,C$19,$A29+3))</f>
        <v>17</v>
      </c>
      <c r="D29" cm="1">
        <f t="array" ref="D29">IF(ISBLANK(INDEX($J$2:$U$16,D$19,$A29+3)),"",INDEX($J$2:$U$16,D$19,$A29+3))</f>
        <v>5</v>
      </c>
      <c r="E29" cm="1">
        <f t="array" ref="E29">IF(ISBLANK(INDEX($J$2:$U$16,E$19,$A29+3)),"",INDEX($J$2:$U$16,E$19,$A29+3))</f>
        <v>13</v>
      </c>
      <c r="F29" cm="1">
        <f t="array" ref="F29">IF(ISBLANK(INDEX($J$2:$U$16,F$19,$A29+3)),"",INDEX($J$2:$U$16,F$19,$A29+3))</f>
        <v>13</v>
      </c>
      <c r="G29" cm="1">
        <f t="array" ref="G29">IF(ISBLANK(INDEX($J$2:$U$16,G$19,$A29+3)),"",INDEX($J$2:$U$16,G$19,$A29+3))</f>
        <v>13</v>
      </c>
      <c r="H29" cm="1">
        <f t="array" ref="H29">IF(ISBLANK(INDEX($J$2:$U$16,H$19,$A29+3)),"",INDEX($J$2:$U$16,H$19,$A29+3))</f>
        <v>12</v>
      </c>
      <c r="I29" cm="1">
        <f t="array" ref="I29">IF(ISBLANK(INDEX($J$2:$U$16,I$19,$A29+3)),"",INDEX($J$2:$U$16,I$19,$A29+3))</f>
        <v>-23</v>
      </c>
      <c r="J29" cm="1">
        <f t="array" ref="J29">IF(ISBLANK(INDEX($J$2:$U$16,J$19,$A29+3)),"",INDEX($J$2:$U$16,J$19,$A29+3))</f>
        <v>0</v>
      </c>
      <c r="K29" cm="1">
        <f t="array" ref="K29">IF(ISBLANK(INDEX($J$2:$U$16,K$19,$A29+3)),"",INDEX($J$2:$U$16,K$19,$A29+3))</f>
        <v>8</v>
      </c>
      <c r="L29" cm="1">
        <f t="array" ref="L29">IF(ISBLANK(INDEX($J$2:$U$16,L$19,$A29+3)),"",INDEX($J$2:$U$16,L$19,$A29+3))</f>
        <v>9</v>
      </c>
      <c r="M29" cm="1">
        <f t="array" ref="M29">IF(ISBLANK(INDEX($J$2:$U$16,M$19,$A29+3)),"",INDEX($J$2:$U$16,M$19,$A29+3))</f>
        <v>12</v>
      </c>
      <c r="N29" cm="1">
        <f t="array" ref="N29">IF(ISBLANK(INDEX($J$2:$U$16,N$19,$A29+3)),"",INDEX($J$2:$U$16,N$19,$A29+3))</f>
        <v>11</v>
      </c>
      <c r="O29" cm="1">
        <f t="array" ref="O29">IF(ISBLANK(INDEX($J$2:$U$16,O$19,$A29+3)),"",INDEX($J$2:$U$16,O$19,$A29+3))</f>
        <v>2</v>
      </c>
      <c r="P29" cm="1">
        <f t="array" ref="P29">IF(ISBLANK(INDEX($J$2:$U$16,P$19,$A29+3)),"",INDEX($J$2:$U$16,P$19,$A29+3))</f>
        <v>20</v>
      </c>
    </row>
    <row r="30" spans="1:16" x14ac:dyDescent="0.3">
      <c r="A30">
        <v>8</v>
      </c>
      <c r="B30" cm="1">
        <f t="array" ref="B30">IF(ISBLANK(INDEX($J$2:$U$16,B$19,$A30+3)),"",INDEX($J$2:$U$16,B$19,$A30+3))</f>
        <v>0</v>
      </c>
      <c r="C30" cm="1">
        <f t="array" ref="C30">IF(ISBLANK(INDEX($J$2:$U$16,C$19,$A30+3)),"",INDEX($J$2:$U$16,C$19,$A30+3))</f>
        <v>24</v>
      </c>
      <c r="D30" cm="1">
        <f t="array" ref="D30">IF(ISBLANK(INDEX($J$2:$U$16,D$19,$A30+3)),"",INDEX($J$2:$U$16,D$19,$A30+3))</f>
        <v>8</v>
      </c>
      <c r="E30" cm="1">
        <f t="array" ref="E30">IF(ISBLANK(INDEX($J$2:$U$16,E$19,$A30+3)),"",INDEX($J$2:$U$16,E$19,$A30+3))</f>
        <v>6</v>
      </c>
      <c r="F30" cm="1">
        <f t="array" ref="F30">IF(ISBLANK(INDEX($J$2:$U$16,F$19,$A30+3)),"",INDEX($J$2:$U$16,F$19,$A30+3))</f>
        <v>7</v>
      </c>
      <c r="G30" cm="1">
        <f t="array" ref="G30">IF(ISBLANK(INDEX($J$2:$U$16,G$19,$A30+3)),"",INDEX($J$2:$U$16,G$19,$A30+3))</f>
        <v>5</v>
      </c>
      <c r="H30" cm="1">
        <f t="array" ref="H30">IF(ISBLANK(INDEX($J$2:$U$16,H$19,$A30+3)),"",INDEX($J$2:$U$16,H$19,$A30+3))</f>
        <v>9</v>
      </c>
      <c r="I30" cm="1">
        <f t="array" ref="I30">IF(ISBLANK(INDEX($J$2:$U$16,I$19,$A30+3)),"",INDEX($J$2:$U$16,I$19,$A30+3))</f>
        <v>14</v>
      </c>
      <c r="J30" cm="1">
        <f t="array" ref="J30">IF(ISBLANK(INDEX($J$2:$U$16,J$19,$A30+3)),"",INDEX($J$2:$U$16,J$19,$A30+3))</f>
        <v>13</v>
      </c>
      <c r="K30" cm="1">
        <f t="array" ref="K30">IF(ISBLANK(INDEX($J$2:$U$16,K$19,$A30+3)),"",INDEX($J$2:$U$16,K$19,$A30+3))</f>
        <v>8</v>
      </c>
      <c r="L30" cm="1">
        <f t="array" ref="L30">IF(ISBLANK(INDEX($J$2:$U$16,L$19,$A30+3)),"",INDEX($J$2:$U$16,L$19,$A30+3))</f>
        <v>4</v>
      </c>
      <c r="M30" cm="1">
        <f t="array" ref="M30">IF(ISBLANK(INDEX($J$2:$U$16,M$19,$A30+3)),"",INDEX($J$2:$U$16,M$19,$A30+3))</f>
        <v>16</v>
      </c>
      <c r="N30" cm="1">
        <f t="array" ref="N30">IF(ISBLANK(INDEX($J$2:$U$16,N$19,$A30+3)),"",INDEX($J$2:$U$16,N$19,$A30+3))</f>
        <v>9</v>
      </c>
      <c r="O30" cm="1">
        <f t="array" ref="O30">IF(ISBLANK(INDEX($J$2:$U$16,O$19,$A30+3)),"",INDEX($J$2:$U$16,O$19,$A30+3))</f>
        <v>5</v>
      </c>
      <c r="P30" cm="1">
        <f t="array" ref="P30">IF(ISBLANK(INDEX($J$2:$U$16,P$19,$A30+3)),"",INDEX($J$2:$U$16,P$19,$A30+3))</f>
        <v>0</v>
      </c>
    </row>
    <row r="31" spans="1:16" x14ac:dyDescent="0.3">
      <c r="A31">
        <v>9</v>
      </c>
      <c r="B31" cm="1">
        <f t="array" ref="B31">IF(ISBLANK(INDEX($J$2:$U$16,B$19,$A31+3)),"",INDEX($J$2:$U$16,B$19,$A31+3))</f>
        <v>22</v>
      </c>
      <c r="C31" cm="1">
        <f t="array" ref="C31">IF(ISBLANK(INDEX($J$2:$U$16,C$19,$A31+3)),"",INDEX($J$2:$U$16,C$19,$A31+3))</f>
        <v>7</v>
      </c>
      <c r="D31" cm="1">
        <f t="array" ref="D31">IF(ISBLANK(INDEX($J$2:$U$16,D$19,$A31+3)),"",INDEX($J$2:$U$16,D$19,$A31+3))</f>
        <v>5</v>
      </c>
      <c r="E31" cm="1">
        <f t="array" ref="E31">IF(ISBLANK(INDEX($J$2:$U$16,E$19,$A31+3)),"",INDEX($J$2:$U$16,E$19,$A31+3))</f>
        <v>9</v>
      </c>
      <c r="F31" cm="1">
        <f t="array" ref="F31">IF(ISBLANK(INDEX($J$2:$U$16,F$19,$A31+3)),"",INDEX($J$2:$U$16,F$19,$A31+3))</f>
        <v>14</v>
      </c>
      <c r="G31" cm="1">
        <f t="array" ref="G31">IF(ISBLANK(INDEX($J$2:$U$16,G$19,$A31+3)),"",INDEX($J$2:$U$16,G$19,$A31+3))</f>
        <v>11</v>
      </c>
      <c r="H31" cm="1">
        <f t="array" ref="H31">IF(ISBLANK(INDEX($J$2:$U$16,H$19,$A31+3)),"",INDEX($J$2:$U$16,H$19,$A31+3))</f>
        <v>11</v>
      </c>
      <c r="I31" cm="1">
        <f t="array" ref="I31">IF(ISBLANK(INDEX($J$2:$U$16,I$19,$A31+3)),"",INDEX($J$2:$U$16,I$19,$A31+3))</f>
        <v>11</v>
      </c>
      <c r="J31" cm="1">
        <f t="array" ref="J31">IF(ISBLANK(INDEX($J$2:$U$16,J$19,$A31+3)),"",INDEX($J$2:$U$16,J$19,$A31+3))</f>
        <v>13</v>
      </c>
      <c r="K31" cm="1">
        <f t="array" ref="K31">IF(ISBLANK(INDEX($J$2:$U$16,K$19,$A31+3)),"",INDEX($J$2:$U$16,K$19,$A31+3))</f>
        <v>14</v>
      </c>
      <c r="L31" cm="1">
        <f t="array" ref="L31">IF(ISBLANK(INDEX($J$2:$U$16,L$19,$A31+3)),"",INDEX($J$2:$U$16,L$19,$A31+3))</f>
        <v>6</v>
      </c>
      <c r="M31" cm="1">
        <f t="array" ref="M31">IF(ISBLANK(INDEX($J$2:$U$16,M$19,$A31+3)),"",INDEX($J$2:$U$16,M$19,$A31+3))</f>
        <v>9</v>
      </c>
      <c r="N31" cm="1">
        <f t="array" ref="N31">IF(ISBLANK(INDEX($J$2:$U$16,N$19,$A31+3)),"",INDEX($J$2:$U$16,N$19,$A31+3))</f>
        <v>7</v>
      </c>
      <c r="O31" cm="1">
        <f t="array" ref="O31">IF(ISBLANK(INDEX($J$2:$U$16,O$19,$A31+3)),"",INDEX($J$2:$U$16,O$19,$A31+3))</f>
        <v>1</v>
      </c>
      <c r="P31" cm="1">
        <f t="array" ref="P31">IF(ISBLANK(INDEX($J$2:$U$16,P$19,$A31+3)),"",INDEX($J$2:$U$16,P$19,$A31+3))</f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Display</vt:lpstr>
      <vt:lpstr>Scores</vt:lpstr>
      <vt:lpstr>Scores Sorted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 Heldt</dc:creator>
  <cp:lastModifiedBy>Ray Heldt</cp:lastModifiedBy>
  <dcterms:created xsi:type="dcterms:W3CDTF">2023-01-16T22:02:44Z</dcterms:created>
  <dcterms:modified xsi:type="dcterms:W3CDTF">2023-11-29T19:12:48Z</dcterms:modified>
</cp:coreProperties>
</file>