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helenhe/Desktop/"/>
    </mc:Choice>
  </mc:AlternateContent>
  <bookViews>
    <workbookView xWindow="13700" yWindow="0" windowWidth="13620" windowHeight="1536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6" i="1" l="1"/>
  <c r="B22" i="1"/>
  <c r="B25" i="1"/>
  <c r="B24" i="1"/>
  <c r="B23" i="1"/>
  <c r="D17" i="1"/>
  <c r="C17" i="1"/>
  <c r="D13" i="1"/>
  <c r="C13" i="1"/>
  <c r="D12" i="1"/>
  <c r="C12" i="1"/>
  <c r="E12" i="1"/>
  <c r="C16" i="1"/>
  <c r="D16" i="1"/>
  <c r="E16" i="1"/>
  <c r="F16" i="1"/>
  <c r="F12" i="1"/>
  <c r="F8" i="1"/>
  <c r="C10" i="1"/>
  <c r="D9" i="1"/>
  <c r="C9" i="1"/>
  <c r="D8" i="1"/>
  <c r="C8" i="1"/>
  <c r="C4" i="1"/>
  <c r="D4" i="1"/>
  <c r="B4" i="1"/>
  <c r="E2" i="1"/>
  <c r="E8" i="1"/>
  <c r="E4" i="1"/>
  <c r="C6" i="1"/>
  <c r="D6" i="1"/>
  <c r="D10" i="1"/>
  <c r="C2" i="1"/>
  <c r="B2" i="1"/>
  <c r="B29" i="1"/>
</calcChain>
</file>

<file path=xl/comments1.xml><?xml version="1.0" encoding="utf-8"?>
<comments xmlns="http://schemas.openxmlformats.org/spreadsheetml/2006/main">
  <authors>
    <author>Microsoft Office 用户</author>
  </authors>
  <commentList>
    <comment ref="A8" authorId="0">
      <text>
        <r>
          <rPr>
            <b/>
            <sz val="11"/>
            <color indexed="81"/>
            <rFont val="ＭＳ Ｐゴシック"/>
            <charset val="128"/>
          </rPr>
          <t>Microsoft Office 用户:</t>
        </r>
        <r>
          <rPr>
            <sz val="11"/>
            <color indexed="81"/>
            <rFont val="ＭＳ Ｐゴシック"/>
            <charset val="128"/>
          </rPr>
          <t xml:space="preserve">
3 assumptions:
realized forwards
unchanged term structure
unchanged yields</t>
        </r>
      </text>
    </comment>
    <comment ref="C9" authorId="0">
      <text>
        <r>
          <rPr>
            <b/>
            <sz val="11"/>
            <color indexed="81"/>
            <rFont val="ＭＳ Ｐゴシック"/>
            <charset val="128"/>
          </rPr>
          <t>Microsoft Office 用户:</t>
        </r>
        <r>
          <rPr>
            <sz val="11"/>
            <color indexed="81"/>
            <rFont val="ＭＳ Ｐゴシック"/>
            <charset val="128"/>
          </rPr>
          <t xml:space="preserve">
= C5
no-change scenarios
assume that forward rates equal expectations of future rates and that, as time passes, these forward rates are realized.
But is it true?
Not necessarily
realized forwards greater than forwards implicit in the initial bond price =&gt; rolling short-term would be more profitable</t>
        </r>
      </text>
    </comment>
    <comment ref="A18" authorId="0">
      <text>
        <r>
          <rPr>
            <b/>
            <sz val="11"/>
            <color indexed="81"/>
            <rFont val="ＭＳ Ｐゴシック"/>
            <charset val="128"/>
          </rPr>
          <t>Microsoft Office 用户:</t>
        </r>
        <r>
          <rPr>
            <sz val="11"/>
            <color indexed="81"/>
            <rFont val="ＭＳ Ｐゴシック"/>
            <charset val="128"/>
          </rPr>
          <t xml:space="preserve">
why is the spread changed to 0?</t>
        </r>
      </text>
    </comment>
    <comment ref="B29" authorId="0">
      <text>
        <r>
          <rPr>
            <b/>
            <sz val="11"/>
            <color indexed="81"/>
            <rFont val="ＭＳ Ｐゴシック"/>
            <charset val="128"/>
          </rPr>
          <t>Microsoft Office 用户:</t>
        </r>
        <r>
          <rPr>
            <sz val="11"/>
            <color indexed="81"/>
            <rFont val="ＭＳ Ｐゴシック"/>
            <charset val="128"/>
          </rPr>
          <t xml:space="preserve">
Price appreciation
+
Cash Carry</t>
        </r>
      </text>
    </comment>
  </commentList>
</comments>
</file>

<file path=xl/sharedStrings.xml><?xml version="1.0" encoding="utf-8"?>
<sst xmlns="http://schemas.openxmlformats.org/spreadsheetml/2006/main" count="30" uniqueCount="29">
  <si>
    <t>Start Period</t>
    <phoneticPr fontId="1" type="noConversion"/>
  </si>
  <si>
    <t>End Period</t>
    <phoneticPr fontId="1" type="noConversion"/>
  </si>
  <si>
    <t>Initial Price</t>
    <phoneticPr fontId="1" type="noConversion"/>
  </si>
  <si>
    <t>Price Appreciation</t>
    <phoneticPr fontId="1" type="noConversion"/>
  </si>
  <si>
    <t>Carry-Roll-Down</t>
    <phoneticPr fontId="1" type="noConversion"/>
  </si>
  <si>
    <t>Rates</t>
    <phoneticPr fontId="1" type="noConversion"/>
  </si>
  <si>
    <t>Spread</t>
    <phoneticPr fontId="1" type="noConversion"/>
  </si>
  <si>
    <t xml:space="preserve">Cash Carry </t>
    <phoneticPr fontId="1" type="noConversion"/>
  </si>
  <si>
    <t>Coupon</t>
    <phoneticPr fontId="1" type="noConversion"/>
  </si>
  <si>
    <t>Financing</t>
    <phoneticPr fontId="1" type="noConversion"/>
  </si>
  <si>
    <t>PNL</t>
    <phoneticPr fontId="1" type="noConversion"/>
  </si>
  <si>
    <t>11/30/10</t>
    <phoneticPr fontId="1" type="noConversion"/>
  </si>
  <si>
    <t>5/30/10</t>
    <phoneticPr fontId="1" type="noConversion"/>
  </si>
  <si>
    <t>5/31/11</t>
    <phoneticPr fontId="1" type="noConversion"/>
  </si>
  <si>
    <t>11/30/11</t>
    <phoneticPr fontId="1" type="noConversion"/>
  </si>
  <si>
    <t>Initial Forwards</t>
    <phoneticPr fontId="1" type="noConversion"/>
  </si>
  <si>
    <t>Term Structure</t>
    <phoneticPr fontId="1" type="noConversion"/>
  </si>
  <si>
    <t>Spreads</t>
    <phoneticPr fontId="1" type="noConversion"/>
  </si>
  <si>
    <t>Pricing Date: 5/28/10</t>
    <phoneticPr fontId="1" type="noConversion"/>
  </si>
  <si>
    <t>Pricing Date: 11/30/10</t>
    <phoneticPr fontId="1" type="noConversion"/>
  </si>
  <si>
    <t>Carry-Roll-Down Forwards</t>
    <phoneticPr fontId="1" type="noConversion"/>
  </si>
  <si>
    <t>Spreads</t>
    <phoneticPr fontId="1" type="noConversion"/>
  </si>
  <si>
    <t>Rate-Change Forwards</t>
    <phoneticPr fontId="1" type="noConversion"/>
  </si>
  <si>
    <t>Term Stucture</t>
    <phoneticPr fontId="1" type="noConversion"/>
  </si>
  <si>
    <t>Spreads</t>
    <phoneticPr fontId="1" type="noConversion"/>
  </si>
  <si>
    <t>Spread-Change Forwards</t>
    <phoneticPr fontId="1" type="noConversion"/>
  </si>
  <si>
    <t>Term Structure</t>
    <phoneticPr fontId="1" type="noConversion"/>
  </si>
  <si>
    <t>Spreads</t>
    <phoneticPr fontId="1" type="noConversion"/>
  </si>
  <si>
    <t>Price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</si>
</sst>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
    <numFmt numFmtId="178" formatCode="0.00000%"/>
  </numFmts>
  <fonts count="4" x14ac:knownFonts="1">
    <font>
      <sz val="12"/>
      <color theme="1"/>
      <name val="宋体"/>
      <family val="2"/>
      <charset val="134"/>
      <scheme val="minor"/>
    </font>
    <font>
      <sz val="9"/>
      <name val="宋体"/>
      <family val="2"/>
      <charset val="134"/>
      <scheme val="minor"/>
    </font>
    <font>
      <sz val="11"/>
      <color indexed="81"/>
      <name val="ＭＳ Ｐゴシック"/>
      <charset val="128"/>
    </font>
    <font>
      <b/>
      <sz val="11"/>
      <color indexed="81"/>
      <name val="ＭＳ Ｐゴシック"/>
      <charset val="12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76" fontId="0" fillId="0" borderId="0" xfId="0" applyNumberFormat="1"/>
    <xf numFmtId="178" fontId="0" fillId="0" borderId="0" xfId="0" applyNumberFormat="1"/>
    <xf numFmtId="0"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0</xdr:row>
      <xdr:rowOff>0</xdr:rowOff>
    </xdr:from>
    <xdr:to>
      <xdr:col>15</xdr:col>
      <xdr:colOff>317500</xdr:colOff>
      <xdr:row>25</xdr:row>
      <xdr:rowOff>114300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04100" y="0"/>
          <a:ext cx="6807200" cy="4876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
  <sheetViews>
    <sheetView tabSelected="1" topLeftCell="G1" workbookViewId="0">
      <selection activeCell="A8" sqref="A8"/>
    </sheetView>
  </sheetViews>
  <sheetFormatPr baseColWidth="10" defaultRowHeight="15" x14ac:dyDescent="0.15"/>
  <cols>
    <col min="1" max="1" width="19.5" bestFit="1" customWidth="1"/>
    <col min="2" max="4" width="11" bestFit="1" customWidth="1"/>
    <col min="5" max="5" width="21.5" bestFit="1" customWidth="1"/>
  </cols>
  <sheetData>
    <row r="1" spans="1:6" x14ac:dyDescent="0.15">
      <c r="A1" t="s">
        <v>0</v>
      </c>
      <c r="B1" s="1" t="s">
        <v>12</v>
      </c>
      <c r="C1" s="1" t="s">
        <v>11</v>
      </c>
      <c r="D1" s="1" t="s">
        <v>13</v>
      </c>
      <c r="E1" s="1" t="s">
        <v>28</v>
      </c>
    </row>
    <row r="2" spans="1:6" x14ac:dyDescent="0.15">
      <c r="A2" t="s">
        <v>1</v>
      </c>
      <c r="B2" s="1" t="str">
        <f>C1</f>
        <v>11/30/10</v>
      </c>
      <c r="C2" s="1" t="str">
        <f>D1</f>
        <v>5/31/11</v>
      </c>
      <c r="D2" t="s">
        <v>14</v>
      </c>
      <c r="E2">
        <f>0.75/2</f>
        <v>0.375</v>
      </c>
    </row>
    <row r="3" spans="1:6" x14ac:dyDescent="0.15">
      <c r="A3" t="s">
        <v>18</v>
      </c>
      <c r="B3" s="1"/>
      <c r="C3" s="1"/>
    </row>
    <row r="4" spans="1:6" x14ac:dyDescent="0.15">
      <c r="A4" t="s">
        <v>15</v>
      </c>
      <c r="B4" s="2">
        <f>B5+B6</f>
        <v>1.9300000000000001E-3</v>
      </c>
      <c r="C4" s="2">
        <f t="shared" ref="C4:D4" si="0">C5+C6</f>
        <v>6.0000000000000001E-3</v>
      </c>
      <c r="D4" s="2">
        <f t="shared" si="0"/>
        <v>1.0799999999999999E-2</v>
      </c>
      <c r="E4" s="4">
        <f>$E$2/(1+B4/2)+$E$2/(1+B4/2)/(1+C4/2)+(100+$E$2)/(1+D4/2)/(1+B4/2)/(1+C4/2)</f>
        <v>100.18946991770291</v>
      </c>
    </row>
    <row r="5" spans="1:6" x14ac:dyDescent="0.15">
      <c r="A5" t="s">
        <v>16</v>
      </c>
      <c r="B5" s="2">
        <v>1.49E-3</v>
      </c>
      <c r="C5" s="2">
        <v>5.5599999999999998E-3</v>
      </c>
      <c r="D5" s="2">
        <v>1.0359999999999999E-2</v>
      </c>
    </row>
    <row r="6" spans="1:6" x14ac:dyDescent="0.15">
      <c r="A6" t="s">
        <v>17</v>
      </c>
      <c r="B6" s="2">
        <v>4.4000000000000002E-4</v>
      </c>
      <c r="C6" s="2">
        <f>B6</f>
        <v>4.4000000000000002E-4</v>
      </c>
      <c r="D6" s="2">
        <f>C6</f>
        <v>4.4000000000000002E-4</v>
      </c>
    </row>
    <row r="7" spans="1:6" x14ac:dyDescent="0.15">
      <c r="A7" t="s">
        <v>19</v>
      </c>
      <c r="B7" s="2"/>
      <c r="C7" s="2"/>
      <c r="D7" s="2"/>
    </row>
    <row r="8" spans="1:6" x14ac:dyDescent="0.15">
      <c r="A8" t="s">
        <v>20</v>
      </c>
      <c r="B8" s="2"/>
      <c r="C8" s="2">
        <f t="shared" ref="C8" si="1">C9+C10</f>
        <v>6.0000000000000001E-3</v>
      </c>
      <c r="D8" s="2">
        <f t="shared" ref="D8" si="2">D9+D10</f>
        <v>1.0799999999999999E-2</v>
      </c>
      <c r="E8" s="4">
        <f>$E$2/(1+B8/2)/(1+C8/2)+(100+$E$2)/(1+D8/2)/(1+B8/2)/(1+C8/2)</f>
        <v>99.911152756173493</v>
      </c>
      <c r="F8">
        <f>E8-E4</f>
        <v>-0.2783171615294151</v>
      </c>
    </row>
    <row r="9" spans="1:6" x14ac:dyDescent="0.15">
      <c r="A9" t="s">
        <v>16</v>
      </c>
      <c r="B9" s="2"/>
      <c r="C9" s="2">
        <f>C5</f>
        <v>5.5599999999999998E-3</v>
      </c>
      <c r="D9" s="2">
        <f>D5</f>
        <v>1.0359999999999999E-2</v>
      </c>
    </row>
    <row r="10" spans="1:6" x14ac:dyDescent="0.15">
      <c r="A10" t="s">
        <v>21</v>
      </c>
      <c r="B10" s="2"/>
      <c r="C10" s="2">
        <f>C6</f>
        <v>4.4000000000000002E-4</v>
      </c>
      <c r="D10" s="2">
        <f>D6</f>
        <v>4.4000000000000002E-4</v>
      </c>
    </row>
    <row r="11" spans="1:6" x14ac:dyDescent="0.15">
      <c r="B11" s="2"/>
      <c r="C11" s="2"/>
      <c r="D11" s="2"/>
    </row>
    <row r="12" spans="1:6" x14ac:dyDescent="0.15">
      <c r="A12" t="s">
        <v>22</v>
      </c>
      <c r="B12" s="2"/>
      <c r="C12" s="2">
        <f t="shared" ref="C12:D12" si="3">C13+C14</f>
        <v>5.0000000000000001E-3</v>
      </c>
      <c r="D12" s="2">
        <f t="shared" si="3"/>
        <v>9.7999999999999997E-3</v>
      </c>
      <c r="E12" s="4">
        <f>$E$2/(1+B12/2)/(1+C12/2)+(100+$E$2)/(1+D12/2)/(1+B12/2)/(1+C12/2)</f>
        <v>100.01053441627299</v>
      </c>
      <c r="F12">
        <f>E12-E8</f>
        <v>9.9381660099496116E-2</v>
      </c>
    </row>
    <row r="13" spans="1:6" x14ac:dyDescent="0.15">
      <c r="A13" t="s">
        <v>23</v>
      </c>
      <c r="B13" s="2"/>
      <c r="C13" s="3">
        <f>C9-0.1%</f>
        <v>4.5599999999999998E-3</v>
      </c>
      <c r="D13" s="3">
        <f>D9-0.1%</f>
        <v>9.3600000000000003E-3</v>
      </c>
    </row>
    <row r="14" spans="1:6" x14ac:dyDescent="0.15">
      <c r="A14" t="s">
        <v>24</v>
      </c>
      <c r="B14" s="2"/>
      <c r="C14" s="2">
        <v>4.4000000000000002E-4</v>
      </c>
      <c r="D14" s="2">
        <v>4.4000000000000002E-4</v>
      </c>
    </row>
    <row r="15" spans="1:6" x14ac:dyDescent="0.15">
      <c r="B15" s="2"/>
      <c r="C15" s="2"/>
      <c r="D15" s="2"/>
    </row>
    <row r="16" spans="1:6" x14ac:dyDescent="0.15">
      <c r="A16" t="s">
        <v>25</v>
      </c>
      <c r="B16" s="2"/>
      <c r="C16" s="2">
        <f t="shared" ref="C16" si="4">C17+C18</f>
        <v>4.5599999999999998E-3</v>
      </c>
      <c r="D16" s="2">
        <f t="shared" ref="D16" si="5">D17+D18</f>
        <v>9.3600000000000003E-3</v>
      </c>
      <c r="E16" s="4">
        <f>$E$2/(1+B16/2)/(1+C16/2)+(100+$E$2)/(1+D16/2)/(1+B16/2)/(1+C16/2)</f>
        <v>100.05430938716245</v>
      </c>
      <c r="F16">
        <f>E16-E12</f>
        <v>4.3774970889458586E-2</v>
      </c>
    </row>
    <row r="17" spans="1:4" x14ac:dyDescent="0.15">
      <c r="A17" t="s">
        <v>26</v>
      </c>
      <c r="B17" s="2"/>
      <c r="C17" s="2">
        <f>C13</f>
        <v>4.5599999999999998E-3</v>
      </c>
      <c r="D17" s="2">
        <f>D13</f>
        <v>9.3600000000000003E-3</v>
      </c>
    </row>
    <row r="18" spans="1:4" x14ac:dyDescent="0.15">
      <c r="A18" t="s">
        <v>27</v>
      </c>
      <c r="B18" s="2"/>
      <c r="C18" s="2">
        <v>0</v>
      </c>
      <c r="D18" s="2">
        <v>0</v>
      </c>
    </row>
    <row r="19" spans="1:4" x14ac:dyDescent="0.15">
      <c r="B19" s="2"/>
      <c r="C19" s="2"/>
      <c r="D19" s="2"/>
    </row>
    <row r="21" spans="1:4" x14ac:dyDescent="0.15">
      <c r="A21" t="s">
        <v>2</v>
      </c>
      <c r="B21">
        <v>100.19</v>
      </c>
    </row>
    <row r="22" spans="1:4" x14ac:dyDescent="0.15">
      <c r="A22" t="s">
        <v>3</v>
      </c>
      <c r="B22">
        <f>SUM(B23:B25)</f>
        <v>-0.1351605305404604</v>
      </c>
    </row>
    <row r="23" spans="1:4" x14ac:dyDescent="0.15">
      <c r="A23" t="s">
        <v>4</v>
      </c>
      <c r="B23">
        <f>F8</f>
        <v>-0.2783171615294151</v>
      </c>
    </row>
    <row r="24" spans="1:4" x14ac:dyDescent="0.15">
      <c r="A24" t="s">
        <v>5</v>
      </c>
      <c r="B24">
        <f>F12</f>
        <v>9.9381660099496116E-2</v>
      </c>
    </row>
    <row r="25" spans="1:4" x14ac:dyDescent="0.15">
      <c r="A25" t="s">
        <v>6</v>
      </c>
      <c r="B25">
        <f>F16</f>
        <v>4.3774970889458586E-2</v>
      </c>
    </row>
    <row r="26" spans="1:4" x14ac:dyDescent="0.15">
      <c r="A26" t="s">
        <v>7</v>
      </c>
      <c r="B26">
        <f>B27-B28</f>
        <v>0.375</v>
      </c>
    </row>
    <row r="27" spans="1:4" x14ac:dyDescent="0.15">
      <c r="A27" t="s">
        <v>8</v>
      </c>
      <c r="B27">
        <v>0.375</v>
      </c>
    </row>
    <row r="28" spans="1:4" x14ac:dyDescent="0.15">
      <c r="A28" t="s">
        <v>9</v>
      </c>
      <c r="B28">
        <v>0</v>
      </c>
    </row>
    <row r="29" spans="1:4" x14ac:dyDescent="0.15">
      <c r="A29" t="s">
        <v>10</v>
      </c>
      <c r="B29">
        <f>B26+B22</f>
        <v>0.2398394694595396</v>
      </c>
    </row>
  </sheetData>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2017-12-14T02:02:13Z</dcterms:created>
  <dcterms:modified xsi:type="dcterms:W3CDTF">2017-12-14T03:13:55Z</dcterms:modified>
</cp:coreProperties>
</file>