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codeName="ThisWorkbook"/>
  <xr:revisionPtr revIDLastSave="0" documentId="13_ncr:1_{7C765ADD-CE3F-4CAB-8A0A-5D3FAC4A5E60}" xr6:coauthVersionLast="40" xr6:coauthVersionMax="40" xr10:uidLastSave="{00000000-0000-0000-0000-000000000000}"/>
  <bookViews>
    <workbookView xWindow="0" yWindow="0" windowWidth="28800" windowHeight="12197" tabRatio="415" activeTab="1" xr2:uid="{00000000-000D-0000-FFFF-FFFF00000000}"/>
  </bookViews>
  <sheets>
    <sheet name="Gantt" sheetId="11" r:id="rId1"/>
    <sheet name="Time log" sheetId="12" r:id="rId2"/>
  </sheets>
  <definedNames>
    <definedName name="_xlnm.Print_Titles" localSheetId="0">Gantt!$5:$8</definedName>
    <definedName name="Project_Start">Gantt!$F$3</definedName>
    <definedName name="Scrolling_Increment">Gantt!$F$5</definedName>
    <definedName name="TEst" comment="testytest">Gantt!$B$4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11" l="1"/>
  <c r="F12" i="11" l="1"/>
  <c r="F14" i="11" s="1"/>
  <c r="F35" i="11"/>
  <c r="F38" i="11" l="1"/>
  <c r="F39" i="11"/>
  <c r="G20" i="11"/>
  <c r="F17" i="11"/>
  <c r="F19" i="11" s="1"/>
  <c r="F37" i="11"/>
  <c r="F42" i="11" l="1"/>
  <c r="F43" i="11" s="1"/>
  <c r="F4" i="11" s="1"/>
  <c r="F40" i="11"/>
  <c r="F41" i="11" s="1"/>
  <c r="F15" i="11"/>
  <c r="F16" i="11" s="1"/>
  <c r="F20" i="11"/>
  <c r="F22" i="11" s="1"/>
  <c r="F23" i="11" l="1"/>
  <c r="F24" i="11" l="1"/>
  <c r="F25" i="11" l="1"/>
  <c r="F26" i="11" l="1"/>
  <c r="F29" i="11" l="1"/>
  <c r="F30" i="11" s="1"/>
  <c r="F31" i="11" l="1"/>
  <c r="F32" i="11" s="1"/>
  <c r="F33" i="11" s="1"/>
  <c r="F3" i="11" l="1"/>
  <c r="I6" i="11" s="1"/>
  <c r="I28" i="11" s="1"/>
  <c r="I14" i="11" l="1"/>
  <c r="I21" i="11"/>
  <c r="I13" i="11"/>
  <c r="I19" i="11"/>
  <c r="I11" i="11"/>
  <c r="I32" i="11"/>
  <c r="I22" i="11"/>
  <c r="I34" i="11"/>
  <c r="I18" i="11"/>
  <c r="J6" i="11"/>
  <c r="J34" i="11" s="1"/>
  <c r="I31" i="11"/>
  <c r="I24" i="11"/>
  <c r="I10" i="11"/>
  <c r="I17" i="11"/>
  <c r="I20" i="11"/>
  <c r="I23" i="11"/>
  <c r="I30" i="11"/>
  <c r="I12" i="11"/>
  <c r="I25" i="11"/>
  <c r="I16" i="11"/>
  <c r="I44" i="11"/>
  <c r="I27" i="11"/>
  <c r="I29" i="11"/>
  <c r="I15" i="11"/>
  <c r="I5" i="11"/>
  <c r="I33" i="11"/>
  <c r="I8" i="11"/>
  <c r="J13" i="11" l="1"/>
  <c r="J32" i="11"/>
  <c r="J30" i="11"/>
  <c r="J31" i="11"/>
  <c r="J11" i="11"/>
  <c r="J18" i="11"/>
  <c r="J17" i="11"/>
  <c r="J21" i="11"/>
  <c r="J28" i="11"/>
  <c r="K6" i="11"/>
  <c r="J20" i="11"/>
  <c r="J29" i="11"/>
  <c r="J33" i="11"/>
  <c r="J27" i="11"/>
  <c r="J22" i="11"/>
  <c r="J44" i="11"/>
  <c r="J24" i="11"/>
  <c r="J19" i="11"/>
  <c r="J25" i="11"/>
  <c r="J10" i="11"/>
  <c r="J14" i="11"/>
  <c r="J23" i="11"/>
  <c r="J8" i="11"/>
  <c r="J15" i="11"/>
  <c r="J16" i="11"/>
  <c r="J12" i="11"/>
  <c r="K28" i="11" l="1"/>
  <c r="K21" i="11"/>
  <c r="K31" i="11"/>
  <c r="K33" i="11"/>
  <c r="K19" i="11"/>
  <c r="K16" i="11"/>
  <c r="K30" i="11"/>
  <c r="K10" i="11"/>
  <c r="K25" i="11"/>
  <c r="K27" i="11"/>
  <c r="K14" i="11"/>
  <c r="K23" i="11"/>
  <c r="K12" i="11"/>
  <c r="K11" i="11"/>
  <c r="K29" i="11"/>
  <c r="K8" i="11"/>
  <c r="K18" i="11"/>
  <c r="K13" i="11"/>
  <c r="K20" i="11"/>
  <c r="K32" i="11"/>
  <c r="K15" i="11"/>
  <c r="K44" i="11"/>
  <c r="K22" i="11"/>
  <c r="K34" i="11"/>
  <c r="L6" i="11"/>
  <c r="K17" i="11"/>
  <c r="K24" i="11"/>
  <c r="L28" i="11" l="1"/>
  <c r="M6" i="11"/>
  <c r="L30" i="11"/>
  <c r="L20" i="11"/>
  <c r="L22" i="11"/>
  <c r="L8" i="11"/>
  <c r="L24" i="11"/>
  <c r="L23" i="11"/>
  <c r="L44" i="11"/>
  <c r="L10" i="11"/>
  <c r="L19" i="11"/>
  <c r="L29" i="11"/>
  <c r="L34" i="11"/>
  <c r="L15" i="11"/>
  <c r="L12" i="11"/>
  <c r="L25" i="11"/>
  <c r="L31" i="11"/>
  <c r="L13" i="11"/>
  <c r="L33" i="11"/>
  <c r="L17" i="11"/>
  <c r="L14" i="11"/>
  <c r="L18" i="11"/>
  <c r="L21" i="11"/>
  <c r="L11" i="11"/>
  <c r="L16" i="11"/>
  <c r="L32" i="11"/>
  <c r="L27" i="11"/>
  <c r="M28" i="11" l="1"/>
  <c r="M27" i="11"/>
  <c r="M22" i="11"/>
  <c r="M25" i="11"/>
  <c r="M14" i="11"/>
  <c r="M12" i="11"/>
  <c r="M18" i="11"/>
  <c r="M29" i="11"/>
  <c r="M23" i="11"/>
  <c r="M15" i="11"/>
  <c r="M16" i="11"/>
  <c r="M17" i="11"/>
  <c r="M21" i="11"/>
  <c r="M24" i="11"/>
  <c r="M32" i="11"/>
  <c r="M19" i="11"/>
  <c r="M20" i="11"/>
  <c r="M10" i="11"/>
  <c r="M34" i="11"/>
  <c r="M11" i="11"/>
  <c r="N6" i="11"/>
  <c r="M33" i="11"/>
  <c r="M13" i="11"/>
  <c r="M8" i="11"/>
  <c r="M31" i="11"/>
  <c r="M44" i="11"/>
  <c r="M30" i="11"/>
  <c r="N28" i="11" l="1"/>
  <c r="N20" i="11"/>
  <c r="N44" i="11"/>
  <c r="N27" i="11"/>
  <c r="N32" i="11"/>
  <c r="N8" i="11"/>
  <c r="N33" i="11"/>
  <c r="N22" i="11"/>
  <c r="N29" i="11"/>
  <c r="N25" i="11"/>
  <c r="N18" i="11"/>
  <c r="N21" i="11"/>
  <c r="N12" i="11"/>
  <c r="N17" i="11"/>
  <c r="N14" i="11"/>
  <c r="N31" i="11"/>
  <c r="N34" i="11"/>
  <c r="N11" i="11"/>
  <c r="N24" i="11"/>
  <c r="N15" i="11"/>
  <c r="N16" i="11"/>
  <c r="N23" i="11"/>
  <c r="N19" i="11"/>
  <c r="N10" i="11"/>
  <c r="O6" i="11"/>
  <c r="N13" i="11"/>
  <c r="N30" i="11"/>
  <c r="O28" i="11" l="1"/>
  <c r="O30" i="11"/>
  <c r="O27" i="11"/>
  <c r="P6" i="11"/>
  <c r="O29" i="11"/>
  <c r="O17" i="11"/>
  <c r="O16" i="11"/>
  <c r="O23" i="11"/>
  <c r="O32" i="11"/>
  <c r="O14" i="11"/>
  <c r="O19" i="11"/>
  <c r="O31" i="11"/>
  <c r="O18" i="11"/>
  <c r="O15" i="11"/>
  <c r="O10" i="11"/>
  <c r="O24" i="11"/>
  <c r="O44" i="11"/>
  <c r="O12" i="11"/>
  <c r="O33" i="11"/>
  <c r="O8" i="11"/>
  <c r="O25" i="11"/>
  <c r="O22" i="11"/>
  <c r="O20" i="11"/>
  <c r="O13" i="11"/>
  <c r="O34" i="11"/>
  <c r="O11" i="11"/>
  <c r="O21" i="11"/>
  <c r="P28" i="11" l="1"/>
  <c r="P31" i="11"/>
  <c r="P10" i="11"/>
  <c r="P24" i="11"/>
  <c r="P21" i="11"/>
  <c r="P17" i="11"/>
  <c r="P34" i="11"/>
  <c r="Q6" i="11"/>
  <c r="P13" i="11"/>
  <c r="P30" i="11"/>
  <c r="P27" i="11"/>
  <c r="P29" i="11"/>
  <c r="P12" i="11"/>
  <c r="P19" i="11"/>
  <c r="P18" i="11"/>
  <c r="P32" i="11"/>
  <c r="P5" i="11"/>
  <c r="P14" i="11"/>
  <c r="P23" i="11"/>
  <c r="P33" i="11"/>
  <c r="P16" i="11"/>
  <c r="P44" i="11"/>
  <c r="P11" i="11"/>
  <c r="P22" i="11"/>
  <c r="P8" i="11"/>
  <c r="P15" i="11"/>
  <c r="P20" i="11"/>
  <c r="P25" i="11"/>
  <c r="Q28" i="11" l="1"/>
  <c r="Q24" i="11"/>
  <c r="Q17" i="11"/>
  <c r="Q34" i="11"/>
  <c r="Q14" i="11"/>
  <c r="Q16" i="11"/>
  <c r="R6" i="11"/>
  <c r="Q19" i="11"/>
  <c r="Q25" i="11"/>
  <c r="Q10" i="11"/>
  <c r="Q11" i="11"/>
  <c r="Q32" i="11"/>
  <c r="Q31" i="11"/>
  <c r="Q33" i="11"/>
  <c r="Q12" i="11"/>
  <c r="Q27" i="11"/>
  <c r="Q22" i="11"/>
  <c r="Q23" i="11"/>
  <c r="Q29" i="11"/>
  <c r="Q18" i="11"/>
  <c r="Q44" i="11"/>
  <c r="Q15" i="11"/>
  <c r="Q30" i="11"/>
  <c r="Q20" i="11"/>
  <c r="Q8" i="11"/>
  <c r="Q13" i="11"/>
  <c r="Q21" i="11"/>
  <c r="R28" i="11" l="1"/>
  <c r="R14" i="11"/>
  <c r="R15" i="11"/>
  <c r="R44" i="11"/>
  <c r="R19" i="11"/>
  <c r="S6" i="11"/>
  <c r="R23" i="11"/>
  <c r="R22" i="11"/>
  <c r="R29" i="11"/>
  <c r="R34" i="11"/>
  <c r="R33" i="11"/>
  <c r="R30" i="11"/>
  <c r="R20" i="11"/>
  <c r="R24" i="11"/>
  <c r="R12" i="11"/>
  <c r="R11" i="11"/>
  <c r="R25" i="11"/>
  <c r="R32" i="11"/>
  <c r="R27" i="11"/>
  <c r="R18" i="11"/>
  <c r="R10" i="11"/>
  <c r="R8" i="11"/>
  <c r="R17" i="11"/>
  <c r="R21" i="11"/>
  <c r="R16" i="11"/>
  <c r="R13" i="11"/>
  <c r="R31" i="11"/>
  <c r="S28" i="11" l="1"/>
  <c r="S19" i="11"/>
  <c r="S11" i="11"/>
  <c r="S24" i="11"/>
  <c r="T6" i="11"/>
  <c r="S12" i="11"/>
  <c r="S15" i="11"/>
  <c r="S27" i="11"/>
  <c r="S32" i="11"/>
  <c r="S34" i="11"/>
  <c r="S10" i="11"/>
  <c r="S8" i="11"/>
  <c r="S14" i="11"/>
  <c r="S44" i="11"/>
  <c r="S17" i="11"/>
  <c r="S25" i="11"/>
  <c r="S20" i="11"/>
  <c r="S31" i="11"/>
  <c r="S21" i="11"/>
  <c r="S29" i="11"/>
  <c r="S22" i="11"/>
  <c r="S30" i="11"/>
  <c r="S18" i="11"/>
  <c r="S13" i="11"/>
  <c r="S16" i="11"/>
  <c r="S23" i="11"/>
  <c r="S33" i="11"/>
  <c r="T28" i="11" l="1"/>
  <c r="T29" i="11"/>
  <c r="T24" i="11"/>
  <c r="T15" i="11"/>
  <c r="T44" i="11"/>
  <c r="T30" i="11"/>
  <c r="T12" i="11"/>
  <c r="T25" i="11"/>
  <c r="T10" i="11"/>
  <c r="T31" i="11"/>
  <c r="T32" i="11"/>
  <c r="T23" i="11"/>
  <c r="T21" i="11"/>
  <c r="T20" i="11"/>
  <c r="T18" i="11"/>
  <c r="T13" i="11"/>
  <c r="T17" i="11"/>
  <c r="T22" i="11"/>
  <c r="T19" i="11"/>
  <c r="T34" i="11"/>
  <c r="T14" i="11"/>
  <c r="T11" i="11"/>
  <c r="T16" i="11"/>
  <c r="T33" i="11"/>
  <c r="U6" i="11"/>
  <c r="T8" i="11"/>
  <c r="T27" i="11"/>
  <c r="U28" i="11" l="1"/>
  <c r="U24" i="11"/>
  <c r="U31" i="11"/>
  <c r="U29" i="11"/>
  <c r="U30" i="11"/>
  <c r="U16" i="11"/>
  <c r="U19" i="11"/>
  <c r="U12" i="11"/>
  <c r="U8" i="11"/>
  <c r="U25" i="11"/>
  <c r="U27" i="11"/>
  <c r="V6" i="11"/>
  <c r="U15" i="11"/>
  <c r="U13" i="11"/>
  <c r="U17" i="11"/>
  <c r="U33" i="11"/>
  <c r="U20" i="11"/>
  <c r="U11" i="11"/>
  <c r="U44" i="11"/>
  <c r="U32" i="11"/>
  <c r="U22" i="11"/>
  <c r="U14" i="11"/>
  <c r="U23" i="11"/>
  <c r="U10" i="11"/>
  <c r="U21" i="11"/>
  <c r="U34" i="11"/>
  <c r="U18" i="11"/>
  <c r="V28" i="11" l="1"/>
  <c r="V31" i="11"/>
  <c r="V44" i="11"/>
  <c r="V13" i="11"/>
  <c r="V24" i="11"/>
  <c r="V19" i="11"/>
  <c r="V29" i="11"/>
  <c r="V12" i="11"/>
  <c r="V10" i="11"/>
  <c r="V23" i="11"/>
  <c r="V11" i="11"/>
  <c r="V32" i="11"/>
  <c r="W6" i="11"/>
  <c r="V30" i="11"/>
  <c r="V33" i="11"/>
  <c r="V18" i="11"/>
  <c r="V14" i="11"/>
  <c r="V16" i="11"/>
  <c r="V15" i="11"/>
  <c r="V22" i="11"/>
  <c r="V20" i="11"/>
  <c r="V25" i="11"/>
  <c r="V17" i="11"/>
  <c r="V27" i="11"/>
  <c r="V8" i="11"/>
  <c r="V34" i="11"/>
  <c r="V21" i="11"/>
  <c r="W28" i="11" l="1"/>
  <c r="W24" i="11"/>
  <c r="X6" i="11"/>
  <c r="W8" i="11"/>
  <c r="W22" i="11"/>
  <c r="W44" i="11"/>
  <c r="W12" i="11"/>
  <c r="W15" i="11"/>
  <c r="W29" i="11"/>
  <c r="W25" i="11"/>
  <c r="W13" i="11"/>
  <c r="W17" i="11"/>
  <c r="W23" i="11"/>
  <c r="W19" i="11"/>
  <c r="W27" i="11"/>
  <c r="W33" i="11"/>
  <c r="W31" i="11"/>
  <c r="W34" i="11"/>
  <c r="W16" i="11"/>
  <c r="W18" i="11"/>
  <c r="W20" i="11"/>
  <c r="W21" i="11"/>
  <c r="W11" i="11"/>
  <c r="W10" i="11"/>
  <c r="W30" i="11"/>
  <c r="W32" i="11"/>
  <c r="W5" i="11"/>
  <c r="W14" i="11"/>
  <c r="X28" i="11" l="1"/>
  <c r="X22" i="11"/>
  <c r="X24" i="11"/>
  <c r="X21" i="11"/>
  <c r="X12" i="11"/>
  <c r="X32" i="11"/>
  <c r="X33" i="11"/>
  <c r="X8" i="11"/>
  <c r="X20" i="11"/>
  <c r="X44" i="11"/>
  <c r="X18" i="11"/>
  <c r="Y6" i="11"/>
  <c r="X14" i="11"/>
  <c r="X19" i="11"/>
  <c r="X17" i="11"/>
  <c r="X29" i="11"/>
  <c r="X23" i="11"/>
  <c r="X30" i="11"/>
  <c r="X34" i="11"/>
  <c r="X31" i="11"/>
  <c r="X10" i="11"/>
  <c r="X11" i="11"/>
  <c r="X27" i="11"/>
  <c r="X13" i="11"/>
  <c r="X25" i="11"/>
  <c r="X16" i="11"/>
  <c r="X15" i="11"/>
  <c r="Y28" i="11" l="1"/>
  <c r="Y27" i="11"/>
  <c r="Y19" i="11"/>
  <c r="Y34" i="11"/>
  <c r="Y31" i="11"/>
  <c r="Y14" i="11"/>
  <c r="Y29" i="11"/>
  <c r="Z6" i="11"/>
  <c r="Y11" i="11"/>
  <c r="Y13" i="11"/>
  <c r="Y23" i="11"/>
  <c r="Y10" i="11"/>
  <c r="Y18" i="11"/>
  <c r="Y24" i="11"/>
  <c r="Y8" i="11"/>
  <c r="Y33" i="11"/>
  <c r="Y22" i="11"/>
  <c r="Y25" i="11"/>
  <c r="Y15" i="11"/>
  <c r="Y16" i="11"/>
  <c r="Y12" i="11"/>
  <c r="Y21" i="11"/>
  <c r="Y17" i="11"/>
  <c r="Y44" i="11"/>
  <c r="Y20" i="11"/>
  <c r="Y32" i="11"/>
  <c r="Y30" i="11"/>
  <c r="Z28" i="11" l="1"/>
  <c r="Z23" i="11"/>
  <c r="Z30" i="11"/>
  <c r="Z16" i="11"/>
  <c r="Z22" i="11"/>
  <c r="Z24" i="11"/>
  <c r="Z11" i="11"/>
  <c r="Z13" i="11"/>
  <c r="Z17" i="11"/>
  <c r="Z20" i="11"/>
  <c r="Z33" i="11"/>
  <c r="Z25" i="11"/>
  <c r="Z8" i="11"/>
  <c r="Z31" i="11"/>
  <c r="Z34" i="11"/>
  <c r="Z15" i="11"/>
  <c r="Z44" i="11"/>
  <c r="Z14" i="11"/>
  <c r="Z12" i="11"/>
  <c r="Z32" i="11"/>
  <c r="Z21" i="11"/>
  <c r="Z27" i="11"/>
  <c r="Z29" i="11"/>
  <c r="AA6" i="11"/>
  <c r="Z10" i="11"/>
  <c r="Z18" i="11"/>
  <c r="Z19" i="11"/>
  <c r="AA28" i="11" l="1"/>
  <c r="AA33" i="11"/>
  <c r="AA23" i="11"/>
  <c r="AA20" i="11"/>
  <c r="AA32" i="11"/>
  <c r="AA17" i="11"/>
  <c r="AA10" i="11"/>
  <c r="AA21" i="11"/>
  <c r="AA8" i="11"/>
  <c r="AA14" i="11"/>
  <c r="AA31" i="11"/>
  <c r="AA34" i="11"/>
  <c r="AA13" i="11"/>
  <c r="AA19" i="11"/>
  <c r="AA44" i="11"/>
  <c r="AA30" i="11"/>
  <c r="AA12" i="11"/>
  <c r="AA16" i="11"/>
  <c r="AA29" i="11"/>
  <c r="AA27" i="11"/>
  <c r="AB6" i="11"/>
  <c r="AA24" i="11"/>
  <c r="AA15" i="11"/>
  <c r="AA25" i="11"/>
  <c r="AA18" i="11"/>
  <c r="AA11" i="11"/>
  <c r="AA22" i="11"/>
  <c r="AB28" i="11" l="1"/>
  <c r="AB27" i="11"/>
  <c r="AB10" i="11"/>
  <c r="AB23" i="11"/>
  <c r="AB30" i="11"/>
  <c r="AB17" i="11"/>
  <c r="AB11" i="11"/>
  <c r="AB20" i="11"/>
  <c r="AB34" i="11"/>
  <c r="AB15" i="11"/>
  <c r="AB24" i="11"/>
  <c r="AB21" i="11"/>
  <c r="AB31" i="11"/>
  <c r="AB8" i="11"/>
  <c r="AB29" i="11"/>
  <c r="AB32" i="11"/>
  <c r="AB14" i="11"/>
  <c r="AB44" i="11"/>
  <c r="AB25" i="11"/>
  <c r="AB16" i="11"/>
  <c r="AB18" i="11"/>
  <c r="AB33" i="11"/>
  <c r="AB13" i="11"/>
  <c r="AB22" i="11"/>
  <c r="AB19" i="11"/>
  <c r="AB12" i="11"/>
  <c r="AC6" i="11"/>
  <c r="AC28" i="11" l="1"/>
  <c r="AC15" i="11"/>
  <c r="AC31" i="11"/>
  <c r="AC30" i="11"/>
  <c r="AC20" i="11"/>
  <c r="AC22" i="11"/>
  <c r="AD6" i="11"/>
  <c r="AC11" i="11"/>
  <c r="AC12" i="11"/>
  <c r="AC13" i="11"/>
  <c r="AC24" i="11"/>
  <c r="AC17" i="11"/>
  <c r="AC14" i="11"/>
  <c r="AC29" i="11"/>
  <c r="AC21" i="11"/>
  <c r="AC10" i="11"/>
  <c r="AC27" i="11"/>
  <c r="AC23" i="11"/>
  <c r="AC32" i="11"/>
  <c r="AC8" i="11"/>
  <c r="AC33" i="11"/>
  <c r="AC25" i="11"/>
  <c r="AC34" i="11"/>
  <c r="AC44" i="11"/>
  <c r="AC16" i="11"/>
  <c r="AC19" i="11"/>
  <c r="AC18" i="11"/>
  <c r="AD28" i="11" l="1"/>
  <c r="AD15" i="11"/>
  <c r="AD32" i="11"/>
  <c r="AD29" i="11"/>
  <c r="AD16" i="11"/>
  <c r="AD44" i="11"/>
  <c r="AD22" i="11"/>
  <c r="AD12" i="11"/>
  <c r="AD27" i="11"/>
  <c r="AD10" i="11"/>
  <c r="AD21" i="11"/>
  <c r="AD33" i="11"/>
  <c r="AD25" i="11"/>
  <c r="AD8" i="11"/>
  <c r="AD31" i="11"/>
  <c r="AD34" i="11"/>
  <c r="AE6" i="11"/>
  <c r="AD18" i="11"/>
  <c r="AD14" i="11"/>
  <c r="AD23" i="11"/>
  <c r="AD13" i="11"/>
  <c r="AD17" i="11"/>
  <c r="AD19" i="11"/>
  <c r="AD30" i="11"/>
  <c r="AD5" i="11"/>
  <c r="AD20" i="11"/>
  <c r="AD24" i="11"/>
  <c r="AD11" i="11"/>
  <c r="AE28" i="11" l="1"/>
  <c r="AE15" i="11"/>
  <c r="AE24" i="11"/>
  <c r="AE31" i="11"/>
  <c r="AE21" i="11"/>
  <c r="AE8" i="11"/>
  <c r="AE44" i="11"/>
  <c r="AE19" i="11"/>
  <c r="AE14" i="11"/>
  <c r="AF6" i="11"/>
  <c r="AE11" i="11"/>
  <c r="AE25" i="11"/>
  <c r="AE17" i="11"/>
  <c r="AE32" i="11"/>
  <c r="AE10" i="11"/>
  <c r="AE30" i="11"/>
  <c r="AE29" i="11"/>
  <c r="AE13" i="11"/>
  <c r="AE16" i="11"/>
  <c r="AE12" i="11"/>
  <c r="AE18" i="11"/>
  <c r="AE22" i="11"/>
  <c r="AE33" i="11"/>
  <c r="AE20" i="11"/>
  <c r="AE34" i="11"/>
  <c r="AE27" i="11"/>
  <c r="AE23" i="11"/>
  <c r="AF28" i="11" l="1"/>
  <c r="AF24" i="11"/>
  <c r="AF12" i="11"/>
  <c r="AF30" i="11"/>
  <c r="AF10" i="11"/>
  <c r="AF14" i="11"/>
  <c r="AF11" i="11"/>
  <c r="AF33" i="11"/>
  <c r="AF25" i="11"/>
  <c r="AF21" i="11"/>
  <c r="AF23" i="11"/>
  <c r="AF18" i="11"/>
  <c r="AG6" i="11"/>
  <c r="AF29" i="11"/>
  <c r="AF20" i="11"/>
  <c r="AF22" i="11"/>
  <c r="AF34" i="11"/>
  <c r="AF44" i="11"/>
  <c r="AF15" i="11"/>
  <c r="AF17" i="11"/>
  <c r="AF19" i="11"/>
  <c r="AF27" i="11"/>
  <c r="AF32" i="11"/>
  <c r="AF31" i="11"/>
  <c r="AF8" i="11"/>
  <c r="AF13" i="11"/>
  <c r="AF16" i="11"/>
  <c r="AG28" i="11" l="1"/>
  <c r="AG24" i="11"/>
  <c r="AG15" i="11"/>
  <c r="AG25" i="11"/>
  <c r="AG27" i="11"/>
  <c r="AG31" i="11"/>
  <c r="AG13" i="11"/>
  <c r="AG14" i="11"/>
  <c r="AG21" i="11"/>
  <c r="AG44" i="11"/>
  <c r="AH6" i="11"/>
  <c r="AG32" i="11"/>
  <c r="AG10" i="11"/>
  <c r="AG30" i="11"/>
  <c r="AG19" i="11"/>
  <c r="AG17" i="11"/>
  <c r="AG34" i="11"/>
  <c r="AG11" i="11"/>
  <c r="AG29" i="11"/>
  <c r="AG22" i="11"/>
  <c r="AG20" i="11"/>
  <c r="AG16" i="11"/>
  <c r="AG8" i="11"/>
  <c r="AG12" i="11"/>
  <c r="AG23" i="11"/>
  <c r="AG33" i="11"/>
  <c r="AG18" i="11"/>
  <c r="AH28" i="11" l="1"/>
  <c r="AI6" i="11"/>
  <c r="AH20" i="11"/>
  <c r="AH23" i="11"/>
  <c r="AH44" i="11"/>
  <c r="AH13" i="11"/>
  <c r="AH17" i="11"/>
  <c r="AH14" i="11"/>
  <c r="AH19" i="11"/>
  <c r="AH25" i="11"/>
  <c r="AH18" i="11"/>
  <c r="AH24" i="11"/>
  <c r="AH21" i="11"/>
  <c r="AH10" i="11"/>
  <c r="AH8" i="11"/>
  <c r="AH31" i="11"/>
  <c r="AH32" i="11"/>
  <c r="AH11" i="11"/>
  <c r="AH27" i="11"/>
  <c r="AH12" i="11"/>
  <c r="AH16" i="11"/>
  <c r="AH33" i="11"/>
  <c r="AH22" i="11"/>
  <c r="AH34" i="11"/>
  <c r="AH29" i="11"/>
  <c r="AH15" i="11"/>
  <c r="AH30" i="11"/>
  <c r="AI28" i="11" l="1"/>
  <c r="AI27" i="11"/>
  <c r="AI31" i="11"/>
  <c r="AI32" i="11"/>
  <c r="AI17" i="11"/>
  <c r="AI33" i="11"/>
  <c r="AI44" i="11"/>
  <c r="AI18" i="11"/>
  <c r="AI29" i="11"/>
  <c r="AI22" i="11"/>
  <c r="AI14" i="11"/>
  <c r="AI30" i="11"/>
  <c r="AI25" i="11"/>
  <c r="AI15" i="11"/>
  <c r="AI10" i="11"/>
  <c r="AI21" i="11"/>
  <c r="AI20" i="11"/>
  <c r="AI24" i="11"/>
  <c r="AI23" i="11"/>
  <c r="AI13" i="11"/>
  <c r="AI12" i="11"/>
  <c r="AI19" i="11"/>
  <c r="AI16" i="11"/>
  <c r="AI11" i="11"/>
  <c r="AJ6" i="11"/>
  <c r="AI8" i="11"/>
  <c r="AI34" i="11"/>
  <c r="AJ28" i="11" l="1"/>
  <c r="AJ10" i="11"/>
  <c r="AJ11" i="11"/>
  <c r="AJ27" i="11"/>
  <c r="AJ19" i="11"/>
  <c r="AJ16" i="11"/>
  <c r="AJ31" i="11"/>
  <c r="AJ25" i="11"/>
  <c r="AJ13" i="11"/>
  <c r="AK6" i="11"/>
  <c r="AJ33" i="11"/>
  <c r="AJ12" i="11"/>
  <c r="AJ44" i="11"/>
  <c r="AJ24" i="11"/>
  <c r="AJ15" i="11"/>
  <c r="AJ29" i="11"/>
  <c r="AJ14" i="11"/>
  <c r="AJ21" i="11"/>
  <c r="AJ32" i="11"/>
  <c r="AJ30" i="11"/>
  <c r="AJ23" i="11"/>
  <c r="AJ34" i="11"/>
  <c r="AJ8" i="11"/>
  <c r="AJ20" i="11"/>
  <c r="AJ17" i="11"/>
  <c r="AJ22" i="11"/>
  <c r="AJ18" i="11"/>
  <c r="AK28" i="11" l="1"/>
  <c r="AK34" i="11"/>
  <c r="AK24" i="11"/>
  <c r="AK44" i="11"/>
  <c r="AK16" i="11"/>
  <c r="AK10" i="11"/>
  <c r="AK12" i="11"/>
  <c r="AK30" i="11"/>
  <c r="AK15" i="11"/>
  <c r="AK29" i="11"/>
  <c r="AK19" i="11"/>
  <c r="AK31" i="11"/>
  <c r="AK33" i="11"/>
  <c r="AK32" i="11"/>
  <c r="AL6" i="11"/>
  <c r="AK14" i="11"/>
  <c r="AK23" i="11"/>
  <c r="AK18" i="11"/>
  <c r="AK27" i="11"/>
  <c r="AK17" i="11"/>
  <c r="AK11" i="11"/>
  <c r="AK8" i="11"/>
  <c r="AK22" i="11"/>
  <c r="AK5" i="11"/>
  <c r="AK20" i="11"/>
  <c r="AK25" i="11"/>
  <c r="AK13" i="11"/>
  <c r="AK21" i="11"/>
  <c r="AL28" i="11" l="1"/>
  <c r="AL44" i="11"/>
  <c r="AL8" i="11"/>
  <c r="AL11" i="11"/>
  <c r="AL23" i="11"/>
  <c r="AL13" i="11"/>
  <c r="AL24" i="11"/>
  <c r="AL10" i="11"/>
  <c r="AL33" i="11"/>
  <c r="AL25" i="11"/>
  <c r="AL18" i="11"/>
  <c r="AL30" i="11"/>
  <c r="AM6" i="11"/>
  <c r="AL14" i="11"/>
  <c r="AL34" i="11"/>
  <c r="AL19" i="11"/>
  <c r="AL12" i="11"/>
  <c r="AL32" i="11"/>
  <c r="AL22" i="11"/>
  <c r="AL31" i="11"/>
  <c r="AL17" i="11"/>
  <c r="AL21" i="11"/>
  <c r="AL15" i="11"/>
  <c r="AL20" i="11"/>
  <c r="AL16" i="11"/>
  <c r="AL29" i="11"/>
  <c r="AL27" i="11"/>
  <c r="AM28" i="11" l="1"/>
  <c r="AM18" i="11"/>
  <c r="AM19" i="11"/>
  <c r="AM16" i="11"/>
  <c r="AM10" i="11"/>
  <c r="AM20" i="11"/>
  <c r="AM14" i="11"/>
  <c r="AM23" i="11"/>
  <c r="AM24" i="11"/>
  <c r="AM13" i="11"/>
  <c r="AM17" i="11"/>
  <c r="AM27" i="11"/>
  <c r="AM22" i="11"/>
  <c r="AM32" i="11"/>
  <c r="AN6" i="11"/>
  <c r="AM25" i="11"/>
  <c r="AM34" i="11"/>
  <c r="AM12" i="11"/>
  <c r="AM8" i="11"/>
  <c r="AM30" i="11"/>
  <c r="AM29" i="11"/>
  <c r="AM33" i="11"/>
  <c r="AM44" i="11"/>
  <c r="AM31" i="11"/>
  <c r="AM21" i="11"/>
  <c r="AM11" i="11"/>
  <c r="AM15" i="11"/>
  <c r="AN28" i="11" l="1"/>
  <c r="AN10" i="11"/>
  <c r="AN8" i="11"/>
  <c r="AN12" i="11"/>
  <c r="AN21" i="11"/>
  <c r="AN17" i="11"/>
  <c r="AN30" i="11"/>
  <c r="AN34" i="11"/>
  <c r="AN18" i="11"/>
  <c r="AN27" i="11"/>
  <c r="AN11" i="11"/>
  <c r="AN15" i="11"/>
  <c r="AN23" i="11"/>
  <c r="AN25" i="11"/>
  <c r="AN20" i="11"/>
  <c r="AN14" i="11"/>
  <c r="AN31" i="11"/>
  <c r="AN32" i="11"/>
  <c r="AN16" i="11"/>
  <c r="AN29" i="11"/>
  <c r="AO6" i="11"/>
  <c r="AN24" i="11"/>
  <c r="AN33" i="11"/>
  <c r="AN13" i="11"/>
  <c r="AN19" i="11"/>
  <c r="AN22" i="11"/>
  <c r="AN44" i="11"/>
  <c r="AO28" i="11" l="1"/>
  <c r="AO21" i="11"/>
  <c r="AO14" i="11"/>
  <c r="AO32" i="11"/>
  <c r="AO13" i="11"/>
  <c r="AO22" i="11"/>
  <c r="AO29" i="11"/>
  <c r="AO31" i="11"/>
  <c r="AO20" i="11"/>
  <c r="AO25" i="11"/>
  <c r="AO23" i="11"/>
  <c r="AO34" i="11"/>
  <c r="AO11" i="11"/>
  <c r="AO8" i="11"/>
  <c r="AO10" i="11"/>
  <c r="AO19" i="11"/>
  <c r="AO18" i="11"/>
  <c r="AO17" i="11"/>
  <c r="AO16" i="11"/>
  <c r="AO44" i="11"/>
  <c r="AO30" i="11"/>
  <c r="AO24" i="11"/>
  <c r="AO33" i="11"/>
  <c r="AO12" i="11"/>
  <c r="AO15" i="11"/>
  <c r="AP6" i="11"/>
  <c r="AO27" i="11"/>
  <c r="AP28" i="11" l="1"/>
  <c r="AP12" i="11"/>
  <c r="AP34" i="11"/>
  <c r="AP8" i="11"/>
  <c r="AP24" i="11"/>
  <c r="AP30" i="11"/>
  <c r="AP20" i="11"/>
  <c r="AP25" i="11"/>
  <c r="AP17" i="11"/>
  <c r="AP22" i="11"/>
  <c r="AP44" i="11"/>
  <c r="AP32" i="11"/>
  <c r="AP27" i="11"/>
  <c r="AP11" i="11"/>
  <c r="AP33" i="11"/>
  <c r="AP13" i="11"/>
  <c r="AP29" i="11"/>
  <c r="AP16" i="11"/>
  <c r="AP23" i="11"/>
  <c r="AP10" i="11"/>
  <c r="AP21" i="11"/>
  <c r="AP15" i="11"/>
  <c r="AP31" i="11"/>
  <c r="AP14" i="11"/>
  <c r="AQ6" i="11"/>
  <c r="AP18" i="11"/>
  <c r="AP19" i="11"/>
  <c r="AQ28" i="11" l="1"/>
  <c r="AQ19" i="11"/>
  <c r="AQ27" i="11"/>
  <c r="AQ33" i="11"/>
  <c r="AQ13" i="11"/>
  <c r="AQ31" i="11"/>
  <c r="AQ21" i="11"/>
  <c r="AR6" i="11"/>
  <c r="AQ32" i="11"/>
  <c r="AQ10" i="11"/>
  <c r="AQ17" i="11"/>
  <c r="AQ14" i="11"/>
  <c r="AQ23" i="11"/>
  <c r="AQ18" i="11"/>
  <c r="AQ30" i="11"/>
  <c r="AQ8" i="11"/>
  <c r="AQ12" i="11"/>
  <c r="AQ11" i="11"/>
  <c r="AQ25" i="11"/>
  <c r="AQ20" i="11"/>
  <c r="AQ34" i="11"/>
  <c r="AQ44" i="11"/>
  <c r="AQ16" i="11"/>
  <c r="AQ22" i="11"/>
  <c r="AQ15" i="11"/>
  <c r="AQ29" i="11"/>
  <c r="AQ24" i="11"/>
  <c r="AR28" i="11" l="1"/>
  <c r="AR25" i="11"/>
  <c r="AR16" i="11"/>
  <c r="AR5" i="11"/>
  <c r="AR15" i="11"/>
  <c r="AR31" i="11"/>
  <c r="AR18" i="11"/>
  <c r="AR27" i="11"/>
  <c r="AR24" i="11"/>
  <c r="AR33" i="11"/>
  <c r="AR21" i="11"/>
  <c r="AR14" i="11"/>
  <c r="AR17" i="11"/>
  <c r="AR11" i="11"/>
  <c r="AR20" i="11"/>
  <c r="AR29" i="11"/>
  <c r="AR22" i="11"/>
  <c r="AR10" i="11"/>
  <c r="AS6" i="11"/>
  <c r="AR19" i="11"/>
  <c r="AR23" i="11"/>
  <c r="AR30" i="11"/>
  <c r="AR32" i="11"/>
  <c r="AR12" i="11"/>
  <c r="AR13" i="11"/>
  <c r="AR44" i="11"/>
  <c r="AR34" i="11"/>
  <c r="AR8" i="11"/>
  <c r="AS28" i="11" l="1"/>
  <c r="AS12" i="11"/>
  <c r="AS19" i="11"/>
  <c r="AS17" i="11"/>
  <c r="AT6" i="11"/>
  <c r="AS32" i="11"/>
  <c r="AS14" i="11"/>
  <c r="AS31" i="11"/>
  <c r="AS21" i="11"/>
  <c r="AS33" i="11"/>
  <c r="AS25" i="11"/>
  <c r="AS20" i="11"/>
  <c r="AS24" i="11"/>
  <c r="AS44" i="11"/>
  <c r="AS18" i="11"/>
  <c r="AS30" i="11"/>
  <c r="AS34" i="11"/>
  <c r="AS23" i="11"/>
  <c r="AS8" i="11"/>
  <c r="AS11" i="11"/>
  <c r="AS29" i="11"/>
  <c r="AS27" i="11"/>
  <c r="AS10" i="11"/>
  <c r="AS15" i="11"/>
  <c r="AS22" i="11"/>
  <c r="AS16" i="11"/>
  <c r="AS13" i="11"/>
  <c r="AT28" i="11" l="1"/>
  <c r="AT16" i="11"/>
  <c r="AT15" i="11"/>
  <c r="AT44" i="11"/>
  <c r="AT25" i="11"/>
  <c r="AT21" i="11"/>
  <c r="AT10" i="11"/>
  <c r="AT33" i="11"/>
  <c r="AT32" i="11"/>
  <c r="AT12" i="11"/>
  <c r="AU6" i="11"/>
  <c r="AT23" i="11"/>
  <c r="AT30" i="11"/>
  <c r="AT14" i="11"/>
  <c r="AT17" i="11"/>
  <c r="AT19" i="11"/>
  <c r="AT18" i="11"/>
  <c r="AT8" i="11"/>
  <c r="AT22" i="11"/>
  <c r="AT29" i="11"/>
  <c r="AT31" i="11"/>
  <c r="AT11" i="11"/>
  <c r="AT13" i="11"/>
  <c r="AT34" i="11"/>
  <c r="AT27" i="11"/>
  <c r="AT20" i="11"/>
  <c r="AT24" i="11"/>
  <c r="AU28" i="11" l="1"/>
  <c r="AU44" i="11"/>
  <c r="AU30" i="11"/>
  <c r="AU32" i="11"/>
  <c r="AU33" i="11"/>
  <c r="AV6" i="11"/>
  <c r="AU27" i="11"/>
  <c r="AU25" i="11"/>
  <c r="AU13" i="11"/>
  <c r="AU12" i="11"/>
  <c r="AU14" i="11"/>
  <c r="AU23" i="11"/>
  <c r="AU22" i="11"/>
  <c r="AU11" i="11"/>
  <c r="AU18" i="11"/>
  <c r="AU10" i="11"/>
  <c r="AU17" i="11"/>
  <c r="AU19" i="11"/>
  <c r="AU24" i="11"/>
  <c r="AU8" i="11"/>
  <c r="AU34" i="11"/>
  <c r="AU15" i="11"/>
  <c r="AU29" i="11"/>
  <c r="AU16" i="11"/>
  <c r="AU20" i="11"/>
  <c r="AU21" i="11"/>
  <c r="AU31" i="11"/>
  <c r="AV28" i="11" l="1"/>
  <c r="AV19" i="11"/>
  <c r="AV33" i="11"/>
  <c r="AV17" i="11"/>
  <c r="AV25" i="11"/>
  <c r="AV16" i="11"/>
  <c r="AV15" i="11"/>
  <c r="AV44" i="11"/>
  <c r="AV18" i="11"/>
  <c r="AV22" i="11"/>
  <c r="AV23" i="11"/>
  <c r="AV31" i="11"/>
  <c r="AV13" i="11"/>
  <c r="AV29" i="11"/>
  <c r="AV11" i="11"/>
  <c r="AV30" i="11"/>
  <c r="AV24" i="11"/>
  <c r="AV8" i="11"/>
  <c r="AV34" i="11"/>
  <c r="AV32" i="11"/>
  <c r="AV21" i="11"/>
  <c r="AV20" i="11"/>
  <c r="AV10" i="11"/>
  <c r="AV27" i="11"/>
  <c r="AV12" i="11"/>
  <c r="AW6" i="11"/>
  <c r="AV14" i="11"/>
  <c r="AW28" i="11" l="1"/>
  <c r="AW17" i="11"/>
  <c r="AW25" i="11"/>
  <c r="AW31" i="11"/>
  <c r="AW24" i="11"/>
  <c r="AW18" i="11"/>
  <c r="AW32" i="11"/>
  <c r="AW29" i="11"/>
  <c r="AW15" i="11"/>
  <c r="AW22" i="11"/>
  <c r="AX6" i="11"/>
  <c r="AW8" i="11"/>
  <c r="AW19" i="11"/>
  <c r="AW27" i="11"/>
  <c r="AW21" i="11"/>
  <c r="AW34" i="11"/>
  <c r="AW12" i="11"/>
  <c r="AW14" i="11"/>
  <c r="AW10" i="11"/>
  <c r="AW23" i="11"/>
  <c r="AW44" i="11"/>
  <c r="AW33" i="11"/>
  <c r="AW11" i="11"/>
  <c r="AW13" i="11"/>
  <c r="AW30" i="11"/>
  <c r="AW16" i="11"/>
  <c r="AW20" i="11"/>
  <c r="AX28" i="11" l="1"/>
  <c r="AX15" i="11"/>
  <c r="AX11" i="11"/>
  <c r="AX16" i="11"/>
  <c r="AX29" i="11"/>
  <c r="AX8" i="11"/>
  <c r="AX27" i="11"/>
  <c r="AX24" i="11"/>
  <c r="AX12" i="11"/>
  <c r="AX13" i="11"/>
  <c r="AX17" i="11"/>
  <c r="AX21" i="11"/>
  <c r="AY6" i="11"/>
  <c r="AX32" i="11"/>
  <c r="AX34" i="11"/>
  <c r="AX44" i="11"/>
  <c r="AX23" i="11"/>
  <c r="AX22" i="11"/>
  <c r="AX10" i="11"/>
  <c r="AX33" i="11"/>
  <c r="AX19" i="11"/>
  <c r="AX30" i="11"/>
  <c r="AX18" i="11"/>
  <c r="AX20" i="11"/>
  <c r="AX25" i="11"/>
  <c r="AX31" i="11"/>
  <c r="AX14" i="11"/>
  <c r="AY28" i="11" l="1"/>
  <c r="AY34" i="11"/>
  <c r="AY21" i="11"/>
  <c r="AY11" i="11"/>
  <c r="AY18" i="11"/>
  <c r="AY31" i="11"/>
  <c r="AY8" i="11"/>
  <c r="AY32" i="11"/>
  <c r="AY13" i="11"/>
  <c r="AY19" i="11"/>
  <c r="AY15" i="11"/>
  <c r="AY22" i="11"/>
  <c r="AY20" i="11"/>
  <c r="AY14" i="11"/>
  <c r="AY25" i="11"/>
  <c r="AY12" i="11"/>
  <c r="AY23" i="11"/>
  <c r="AY30" i="11"/>
  <c r="AY29" i="11"/>
  <c r="AY16" i="11"/>
  <c r="AY10" i="11"/>
  <c r="AZ6" i="11"/>
  <c r="AY44" i="11"/>
  <c r="AY33" i="11"/>
  <c r="AY5" i="11"/>
  <c r="AY17" i="11"/>
  <c r="AY27" i="11"/>
  <c r="AY24" i="11"/>
  <c r="AZ28" i="11" l="1"/>
  <c r="AZ17" i="11"/>
  <c r="AZ32" i="11"/>
  <c r="AZ44" i="11"/>
  <c r="AZ27" i="11"/>
  <c r="AZ14" i="11"/>
  <c r="AZ34" i="11"/>
  <c r="AZ16" i="11"/>
  <c r="AZ22" i="11"/>
  <c r="AZ19" i="11"/>
  <c r="AZ33" i="11"/>
  <c r="AZ29" i="11"/>
  <c r="AZ11" i="11"/>
  <c r="AZ12" i="11"/>
  <c r="AZ21" i="11"/>
  <c r="BA6" i="11"/>
  <c r="AZ24" i="11"/>
  <c r="AZ8" i="11"/>
  <c r="AZ13" i="11"/>
  <c r="AZ30" i="11"/>
  <c r="AZ20" i="11"/>
  <c r="AZ18" i="11"/>
  <c r="AZ23" i="11"/>
  <c r="AZ25" i="11"/>
  <c r="AZ31" i="11"/>
  <c r="AZ15" i="11"/>
  <c r="AZ10" i="11"/>
  <c r="BA28" i="11" l="1"/>
  <c r="BA11" i="11"/>
  <c r="BA23" i="11"/>
  <c r="BB6" i="11"/>
  <c r="BA44" i="11"/>
  <c r="BA21" i="11"/>
  <c r="BA13" i="11"/>
  <c r="BA16" i="11"/>
  <c r="BA18" i="11"/>
  <c r="BA12" i="11"/>
  <c r="BA22" i="11"/>
  <c r="BA30" i="11"/>
  <c r="BA17" i="11"/>
  <c r="BA29" i="11"/>
  <c r="BA25" i="11"/>
  <c r="BA20" i="11"/>
  <c r="BA32" i="11"/>
  <c r="BA14" i="11"/>
  <c r="BA34" i="11"/>
  <c r="BA15" i="11"/>
  <c r="BA24" i="11"/>
  <c r="BA8" i="11"/>
  <c r="BA10" i="11"/>
  <c r="BA27" i="11"/>
  <c r="BA33" i="11"/>
  <c r="BA31" i="11"/>
  <c r="BA19" i="11"/>
  <c r="BB28" i="11" l="1"/>
  <c r="BB44" i="11"/>
  <c r="BB12" i="11"/>
  <c r="BB27" i="11"/>
  <c r="BB34" i="11"/>
  <c r="BB31" i="11"/>
  <c r="BB17" i="11"/>
  <c r="BB14" i="11"/>
  <c r="BB11" i="11"/>
  <c r="BB25" i="11"/>
  <c r="BB21" i="11"/>
  <c r="BB19" i="11"/>
  <c r="BB18" i="11"/>
  <c r="BB23" i="11"/>
  <c r="BB8" i="11"/>
  <c r="BB30" i="11"/>
  <c r="BB16" i="11"/>
  <c r="BB15" i="11"/>
  <c r="BB33" i="11"/>
  <c r="BB13" i="11"/>
  <c r="BB20" i="11"/>
  <c r="BB32" i="11"/>
  <c r="BB10" i="11"/>
  <c r="BB24" i="11"/>
  <c r="BB22" i="11"/>
  <c r="BB29" i="11"/>
  <c r="BC6" i="11"/>
  <c r="BC28" i="11" l="1"/>
  <c r="BC24" i="11"/>
  <c r="BC25" i="11"/>
  <c r="BC33" i="11"/>
  <c r="BC11" i="11"/>
  <c r="BC31" i="11"/>
  <c r="BC16" i="11"/>
  <c r="BC32" i="11"/>
  <c r="BC27" i="11"/>
  <c r="BC23" i="11"/>
  <c r="BD6" i="11"/>
  <c r="BC30" i="11"/>
  <c r="BC34" i="11"/>
  <c r="BC17" i="11"/>
  <c r="BC22" i="11"/>
  <c r="BC14" i="11"/>
  <c r="BC18" i="11"/>
  <c r="BC21" i="11"/>
  <c r="BC12" i="11"/>
  <c r="BC20" i="11"/>
  <c r="BC44" i="11"/>
  <c r="BC19" i="11"/>
  <c r="BC10" i="11"/>
  <c r="BC29" i="11"/>
  <c r="BC8" i="11"/>
  <c r="BC15" i="11"/>
  <c r="BC13" i="11"/>
  <c r="BD28" i="11" l="1"/>
  <c r="BD15" i="11"/>
  <c r="BD18" i="11"/>
  <c r="BD16" i="11"/>
  <c r="BD24" i="11"/>
  <c r="BD21" i="11"/>
  <c r="BD32" i="11"/>
  <c r="BD19" i="11"/>
  <c r="BD14" i="11"/>
  <c r="BD11" i="11"/>
  <c r="BD10" i="11"/>
  <c r="BD44" i="11"/>
  <c r="BD27" i="11"/>
  <c r="BD29" i="11"/>
  <c r="BD31" i="11"/>
  <c r="BD20" i="11"/>
  <c r="BD30" i="11"/>
  <c r="BD8" i="11"/>
  <c r="BD34" i="11"/>
  <c r="BD25" i="11"/>
  <c r="BD13" i="11"/>
  <c r="BD17" i="11"/>
  <c r="BE6" i="11"/>
  <c r="BD12" i="11"/>
  <c r="BD23" i="11"/>
  <c r="BD33" i="11"/>
  <c r="BD22" i="11"/>
  <c r="BE28" i="11" l="1"/>
  <c r="BE30" i="11"/>
  <c r="BE27" i="11"/>
  <c r="BE18" i="11"/>
  <c r="BE23" i="11"/>
  <c r="BE25" i="11"/>
  <c r="BE31" i="11"/>
  <c r="BE8" i="11"/>
  <c r="BF6" i="11"/>
  <c r="BE14" i="11"/>
  <c r="BE20" i="11"/>
  <c r="BE32" i="11"/>
  <c r="BE21" i="11"/>
  <c r="BE11" i="11"/>
  <c r="BE34" i="11"/>
  <c r="BE16" i="11"/>
  <c r="BE17" i="11"/>
  <c r="BE24" i="11"/>
  <c r="BE19" i="11"/>
  <c r="BE33" i="11"/>
  <c r="BE15" i="11"/>
  <c r="BE12" i="11"/>
  <c r="BE44" i="11"/>
  <c r="BE13" i="11"/>
  <c r="BE29" i="11"/>
  <c r="BE10" i="11"/>
  <c r="BE22" i="11"/>
  <c r="BF28" i="11" l="1"/>
  <c r="BF13" i="11"/>
  <c r="BF20" i="11"/>
  <c r="BF21" i="11"/>
  <c r="BF19" i="11"/>
  <c r="BF11" i="11"/>
  <c r="BF22" i="11"/>
  <c r="BF30" i="11"/>
  <c r="BF34" i="11"/>
  <c r="BF24" i="11"/>
  <c r="BF16" i="11"/>
  <c r="BF33" i="11"/>
  <c r="BF10" i="11"/>
  <c r="BF25" i="11"/>
  <c r="BF23" i="11"/>
  <c r="BF5" i="11"/>
  <c r="BF44" i="11"/>
  <c r="BF29" i="11"/>
  <c r="BF27" i="11"/>
  <c r="BF14" i="11"/>
  <c r="BF12" i="11"/>
  <c r="BF32" i="11"/>
  <c r="BF31" i="11"/>
  <c r="BG6" i="11"/>
  <c r="BF17" i="11"/>
  <c r="BF18" i="11"/>
  <c r="BF8" i="11"/>
  <c r="BF15" i="11"/>
  <c r="BG28" i="11" l="1"/>
  <c r="BG34" i="11"/>
  <c r="BG27" i="11"/>
  <c r="BG15" i="11"/>
  <c r="BG33" i="11"/>
  <c r="BG18" i="11"/>
  <c r="BG12" i="11"/>
  <c r="BG20" i="11"/>
  <c r="BG10" i="11"/>
  <c r="BG29" i="11"/>
  <c r="BG23" i="11"/>
  <c r="BG14" i="11"/>
  <c r="BG44" i="11"/>
  <c r="BG19" i="11"/>
  <c r="BH6" i="11"/>
  <c r="BG11" i="11"/>
  <c r="BG31" i="11"/>
  <c r="BG21" i="11"/>
  <c r="BG16" i="11"/>
  <c r="BG30" i="11"/>
  <c r="BG13" i="11"/>
  <c r="BG24" i="11"/>
  <c r="BG8" i="11"/>
  <c r="BG22" i="11"/>
  <c r="BG32" i="11"/>
  <c r="BG17" i="11"/>
  <c r="BG25" i="11"/>
  <c r="BH28" i="11" l="1"/>
  <c r="BH10" i="11"/>
  <c r="BH18" i="11"/>
  <c r="BH22" i="11"/>
  <c r="BH19" i="11"/>
  <c r="BH32" i="11"/>
  <c r="BH30" i="11"/>
  <c r="BH44" i="11"/>
  <c r="BH23" i="11"/>
  <c r="BH27" i="11"/>
  <c r="BH31" i="11"/>
  <c r="BH34" i="11"/>
  <c r="BH8" i="11"/>
  <c r="BH11" i="11"/>
  <c r="BI6" i="11"/>
  <c r="BH29" i="11"/>
  <c r="BH14" i="11"/>
  <c r="BH21" i="11"/>
  <c r="BH17" i="11"/>
  <c r="BH16" i="11"/>
  <c r="BH24" i="11"/>
  <c r="BH25" i="11"/>
  <c r="BH33" i="11"/>
  <c r="BH20" i="11"/>
  <c r="BH12" i="11"/>
  <c r="BH15" i="11"/>
  <c r="BH13" i="11"/>
  <c r="BI28" i="11" l="1"/>
  <c r="BI14" i="11"/>
  <c r="BI12" i="11"/>
  <c r="BI11" i="11"/>
  <c r="BI34" i="11"/>
  <c r="BI21" i="11"/>
  <c r="BI30" i="11"/>
  <c r="BI31" i="11"/>
  <c r="BI25" i="11"/>
  <c r="BI44" i="11"/>
  <c r="BI16" i="11"/>
  <c r="BI33" i="11"/>
  <c r="BI19" i="11"/>
  <c r="BI29" i="11"/>
  <c r="BI15" i="11"/>
  <c r="BI17" i="11"/>
  <c r="BI24" i="11"/>
  <c r="BI10" i="11"/>
  <c r="BI13" i="11"/>
  <c r="BI22" i="11"/>
  <c r="BI8" i="11"/>
  <c r="BI23" i="11"/>
  <c r="BI32" i="11"/>
  <c r="BJ6" i="11"/>
  <c r="BI18" i="11"/>
  <c r="BI27" i="11"/>
  <c r="BI20" i="11"/>
  <c r="BJ28" i="11" l="1"/>
  <c r="BJ21" i="11"/>
  <c r="BJ31" i="11"/>
  <c r="BJ16" i="11"/>
  <c r="BJ18" i="11"/>
  <c r="BJ27" i="11"/>
  <c r="BJ10" i="11"/>
  <c r="BJ24" i="11"/>
  <c r="BJ15" i="11"/>
  <c r="BJ25" i="11"/>
  <c r="BJ23" i="11"/>
  <c r="BJ19" i="11"/>
  <c r="BJ11" i="11"/>
  <c r="BJ34" i="11"/>
  <c r="BJ30" i="11"/>
  <c r="BJ17" i="11"/>
  <c r="BJ14" i="11"/>
  <c r="BJ22" i="11"/>
  <c r="BJ32" i="11"/>
  <c r="BJ13" i="11"/>
  <c r="BJ33" i="11"/>
  <c r="BJ20" i="11"/>
  <c r="BJ12" i="11"/>
  <c r="BK6" i="11"/>
  <c r="BJ29" i="11"/>
  <c r="BJ8" i="11"/>
  <c r="BJ44" i="11"/>
  <c r="BK28" i="11" l="1"/>
  <c r="BK16" i="11"/>
  <c r="BK18" i="11"/>
  <c r="BK8" i="11"/>
  <c r="BK17" i="11"/>
  <c r="BK27" i="11"/>
  <c r="BK10" i="11"/>
  <c r="BK12" i="11"/>
  <c r="BK30" i="11"/>
  <c r="BK15" i="11"/>
  <c r="BK14" i="11"/>
  <c r="BK32" i="11"/>
  <c r="BK29" i="11"/>
  <c r="BK24" i="11"/>
  <c r="BK20" i="11"/>
  <c r="BK44" i="11"/>
  <c r="BK23" i="11"/>
  <c r="BL6" i="11"/>
  <c r="BK34" i="11"/>
  <c r="BK19" i="11"/>
  <c r="BK11" i="11"/>
  <c r="BK31" i="11"/>
  <c r="BK22" i="11"/>
  <c r="BK25" i="11"/>
  <c r="BK13" i="11"/>
  <c r="BK21" i="11"/>
  <c r="BK33" i="11"/>
  <c r="BL28" i="11" l="1"/>
  <c r="BL17" i="11"/>
  <c r="BL13" i="11"/>
  <c r="BL20" i="11"/>
  <c r="BL33" i="11"/>
  <c r="BL22" i="11"/>
  <c r="BL11" i="11"/>
  <c r="BL10" i="11"/>
  <c r="BL34" i="11"/>
  <c r="BL24" i="11"/>
  <c r="BL8" i="11"/>
  <c r="BL27" i="11"/>
  <c r="BL30" i="11"/>
  <c r="BL12" i="11"/>
  <c r="BL15" i="11"/>
  <c r="BL23" i="11"/>
  <c r="BL21" i="11"/>
  <c r="BL25" i="11"/>
  <c r="BL29" i="11"/>
  <c r="BL14" i="11"/>
  <c r="BL32" i="11"/>
  <c r="BL31" i="11"/>
  <c r="BL44" i="11"/>
  <c r="BL16" i="11"/>
  <c r="BL18" i="11"/>
  <c r="BL19" i="11"/>
</calcChain>
</file>

<file path=xl/sharedStrings.xml><?xml version="1.0" encoding="utf-8"?>
<sst xmlns="http://schemas.openxmlformats.org/spreadsheetml/2006/main" count="139" uniqueCount="73">
  <si>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</si>
  <si>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</si>
  <si>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</si>
  <si>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</si>
  <si>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</si>
  <si>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</si>
  <si>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</si>
  <si>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</si>
  <si>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</si>
  <si>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</si>
  <si>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</si>
  <si>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</si>
  <si>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</si>
  <si>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</si>
  <si>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</si>
  <si>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</si>
  <si>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</si>
  <si>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</si>
  <si>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</si>
  <si>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</si>
  <si>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</si>
  <si>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</si>
  <si>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</si>
  <si>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Automatically extracting information from SADs</t>
  </si>
  <si>
    <t>Extracting information from SADS</t>
  </si>
  <si>
    <t>Helena</t>
  </si>
  <si>
    <t>Creating ground truth</t>
  </si>
  <si>
    <t>Annotate the SADs</t>
  </si>
  <si>
    <t xml:space="preserve">Determine AK categories </t>
  </si>
  <si>
    <t>Determine granularity</t>
  </si>
  <si>
    <t>Feature Extraction</t>
  </si>
  <si>
    <t>Train and evaluate a classifier</t>
  </si>
  <si>
    <t>Review appropriate literature</t>
  </si>
  <si>
    <t>Investigate and implement different classification algorithms + evaluation</t>
  </si>
  <si>
    <t>Investigate and implement different DL classification algorithms + evaluation</t>
  </si>
  <si>
    <t>Investigate and implement unsupervised clustering algorithms + evaluation and comparison</t>
  </si>
  <si>
    <t>Investigate and implement various techniques</t>
  </si>
  <si>
    <t>Build a system for handling user queries</t>
  </si>
  <si>
    <t>Write thesis report</t>
  </si>
  <si>
    <t>Investigate types of user queries</t>
  </si>
  <si>
    <t>Investigate how classification can improve responses to user queries</t>
  </si>
  <si>
    <t>Investigate how to present results to the user</t>
  </si>
  <si>
    <t xml:space="preserve">Project End Date:   </t>
  </si>
  <si>
    <t>Extract information with structure from all SADs</t>
  </si>
  <si>
    <t>Implement a system for handling user queries and responses</t>
  </si>
  <si>
    <t>Evaluate system using test users and make resulting adjustments</t>
  </si>
  <si>
    <t>Writing seminar II + preparation</t>
  </si>
  <si>
    <r>
      <t xml:space="preserve">Submit </t>
    </r>
    <r>
      <rPr>
        <i/>
        <sz val="11"/>
        <color theme="1"/>
        <rFont val="Calibri"/>
        <family val="2"/>
        <scheme val="minor"/>
      </rPr>
      <t>Halftime Report</t>
    </r>
  </si>
  <si>
    <r>
      <t xml:space="preserve">Submit </t>
    </r>
    <r>
      <rPr>
        <i/>
        <sz val="11"/>
        <color theme="1"/>
        <rFont val="Calibri"/>
        <family val="2"/>
        <scheme val="minor"/>
      </rPr>
      <t>Planning Report</t>
    </r>
  </si>
  <si>
    <r>
      <t xml:space="preserve">Hand in first draft of </t>
    </r>
    <r>
      <rPr>
        <i/>
        <sz val="11"/>
        <color theme="1"/>
        <rFont val="Calibri"/>
        <family val="2"/>
        <scheme val="minor"/>
      </rPr>
      <t>Final Report</t>
    </r>
  </si>
  <si>
    <r>
      <t xml:space="preserve">Finish the final draft of the </t>
    </r>
    <r>
      <rPr>
        <i/>
        <sz val="11"/>
        <color theme="1"/>
        <rFont val="Calibri"/>
        <family val="2"/>
        <scheme val="minor"/>
      </rPr>
      <t>Final Report</t>
    </r>
  </si>
  <si>
    <t>Seminars</t>
  </si>
  <si>
    <t>Thesis report and related work</t>
  </si>
  <si>
    <t>Attend 2 presentations</t>
  </si>
  <si>
    <t>Presentation</t>
  </si>
  <si>
    <t>Attend 1 presentation as opponent</t>
  </si>
  <si>
    <t>Submit final report</t>
  </si>
  <si>
    <t>Supervisor: Michel Chaudron</t>
  </si>
  <si>
    <t>Student: Helena Ólafsdóttir (940329T165)</t>
  </si>
  <si>
    <t>Done</t>
  </si>
  <si>
    <t>Review literature on AK categories &amp; AK classification</t>
  </si>
  <si>
    <t>Find appropriate extraction tool</t>
  </si>
  <si>
    <t>Investigate the effects of adding stackoverflow posts to the training set</t>
  </si>
  <si>
    <t>Optional</t>
  </si>
  <si>
    <t>Initial investigation of types of user queries</t>
  </si>
  <si>
    <t>Date</t>
  </si>
  <si>
    <t>Tasks</t>
  </si>
  <si>
    <t>Manual Extraction</t>
  </si>
  <si>
    <t>Meeting with Michel, Sorting SADs and documents to create a final dataset</t>
  </si>
  <si>
    <t>Reviewing literature on software architecture categories</t>
  </si>
  <si>
    <t>Reviewing literature on software architecture categories, annotating data</t>
  </si>
  <si>
    <t>Reviewing pdf extraction tools</t>
  </si>
  <si>
    <t>Reviewing pdf extraction tools + reviewing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</si>
</sst>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 #,##0\ &quot;kr&quot;_-;\-* #,##0\ &quot;kr&quot;_-;_-* &quot;-&quot;\ &quot;kr&quot;_-;_-@_-"/>
    <numFmt numFmtId="164" formatCode="_(* #,##0.00_);_(* \(#,##0.00\);_(* &quot;-&quot;??_);_(@_)"/>
    <numFmt numFmtId="165" formatCode="d"/>
  </numFmts>
  <fonts count="1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6EC66C"/>
        <bgColor indexed="64"/>
      </patternFill>
    </fill>
    <fill>
      <patternFill patternType="solid">
        <fgColor rgb="FFF1F616"/>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9"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9" fillId="4" borderId="0" applyNumberFormat="0" applyBorder="0" applyAlignment="0" applyProtection="0"/>
    <xf numFmtId="42" fontId="6" fillId="0" borderId="0" applyFont="0" applyFill="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1"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0"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4" fillId="0" borderId="0" xfId="0" applyFont="1"/>
    <xf numFmtId="0" fontId="0" fillId="0" borderId="11"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xf>
    <xf numFmtId="165" fontId="11" fillId="2" borderId="0" xfId="0" applyNumberFormat="1" applyFont="1" applyFill="1" applyBorder="1" applyAlignment="1">
      <alignment horizontal="center" vertical="center"/>
    </xf>
    <xf numFmtId="165" fontId="11" fillId="2" borderId="3" xfId="0" applyNumberFormat="1" applyFont="1" applyFill="1" applyBorder="1" applyAlignment="1">
      <alignment horizontal="center" vertical="center"/>
    </xf>
    <xf numFmtId="0" fontId="0" fillId="0" borderId="0" xfId="0" applyBorder="1"/>
    <xf numFmtId="0" fontId="0" fillId="0" borderId="0" xfId="0" applyFont="1" applyFill="1" applyBorder="1" applyAlignment="1">
      <alignment horizontal="left" wrapText="1" indent="3"/>
    </xf>
    <xf numFmtId="0" fontId="5" fillId="0" borderId="0" xfId="0" applyFont="1" applyFill="1" applyBorder="1" applyAlignment="1">
      <alignment horizontal="left" wrapText="1" indent="2"/>
    </xf>
    <xf numFmtId="0" fontId="4" fillId="0" borderId="0" xfId="3" applyFont="1" applyAlignment="1">
      <alignment wrapText="1"/>
    </xf>
    <xf numFmtId="0" fontId="4" fillId="0" borderId="0" xfId="3" applyFont="1"/>
    <xf numFmtId="0" fontId="9" fillId="0" borderId="0" xfId="3" applyFont="1" applyAlignment="1">
      <alignment wrapText="1"/>
    </xf>
    <xf numFmtId="0" fontId="9" fillId="0" borderId="0" xfId="3" applyFont="1"/>
    <xf numFmtId="1" fontId="4" fillId="0" borderId="0" xfId="3" applyNumberFormat="1" applyFont="1" applyAlignment="1">
      <alignment wrapText="1"/>
    </xf>
    <xf numFmtId="1" fontId="4" fillId="0" borderId="0" xfId="12" applyNumberFormat="1" applyFont="1"/>
    <xf numFmtId="0" fontId="5" fillId="0" borderId="0" xfId="0" applyFont="1"/>
    <xf numFmtId="0" fontId="5" fillId="0" borderId="13" xfId="0" applyFont="1" applyBorder="1"/>
    <xf numFmtId="14" fontId="5" fillId="0" borderId="0" xfId="0" applyNumberFormat="1" applyFont="1"/>
    <xf numFmtId="0" fontId="12" fillId="11" borderId="0" xfId="0" applyFont="1" applyFill="1" applyAlignment="1">
      <alignment horizontal="center" vertical="center"/>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3" fillId="6" borderId="0" xfId="11" applyFont="1" applyFill="1" applyAlignment="1">
      <alignment horizontal="center" vertical="center"/>
    </xf>
    <xf numFmtId="0" fontId="12" fillId="7" borderId="0" xfId="0" applyFont="1" applyFill="1" applyAlignment="1">
      <alignment horizontal="center" vertical="center"/>
    </xf>
    <xf numFmtId="0" fontId="13" fillId="9" borderId="0" xfId="0" applyFont="1" applyFill="1" applyAlignment="1">
      <alignment horizontal="center" vertical="center"/>
    </xf>
    <xf numFmtId="0" fontId="0" fillId="0" borderId="0" xfId="8" applyFont="1" applyAlignment="1">
      <alignment horizontal="right" vertical="center"/>
    </xf>
    <xf numFmtId="0" fontId="0" fillId="0" borderId="12" xfId="8" applyFont="1" applyBorder="1" applyAlignment="1">
      <alignment horizontal="right" vertical="center"/>
    </xf>
    <xf numFmtId="0" fontId="7" fillId="0" borderId="0" xfId="6" applyAlignment="1">
      <alignment horizontal="left"/>
    </xf>
    <xf numFmtId="0" fontId="7" fillId="0" borderId="0" xfId="7" applyAlignment="1">
      <alignment horizontal="left" vertical="top"/>
    </xf>
    <xf numFmtId="0" fontId="12" fillId="10" borderId="0" xfId="0" applyFont="1" applyFill="1" applyAlignment="1">
      <alignment horizontal="center" vertical="center"/>
    </xf>
    <xf numFmtId="0" fontId="13" fillId="8" borderId="0" xfId="0" applyFont="1" applyFill="1" applyAlignment="1">
      <alignment horizontal="center" vertical="center"/>
    </xf>
    <xf numFmtId="0" fontId="12"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cellXfs>
  <cellStyles count="13">
    <cellStyle name="Accent3" xfId="11" builtinId="37"/>
    <cellStyle name="Comma" xfId="4" builtinId="3" customBuiltin="1"/>
    <cellStyle name="Comma [0]" xfId="10" builtinId="6" customBuiltin="1"/>
    <cellStyle name="Currency [0]" xfId="12" builtinId="7"/>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6">
    <dxf>
      <font>
        <b val="0"/>
        <i val="0"/>
        <strike val="0"/>
        <condense val="0"/>
        <extend val="0"/>
        <outline val="0"/>
        <shadow val="0"/>
        <u val="none"/>
        <vertAlign val="baseline"/>
        <sz val="11"/>
        <color theme="1"/>
        <name val="Calibri"/>
        <family val="2"/>
        <scheme val="minor"/>
      </font>
      <numFmt numFmtId="5" formatCode="#,##0\ _k_r;\-#,##0\ _k_r"/>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9" formatCode="d/m/yyyy"/>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border diagonalUp="0" diagonalDown="0" outline="0">
        <left/>
        <right/>
        <top/>
        <bottom/>
      </border>
    </dxf>
    <dxf>
      <alignment horizontal="left" vertical="bottom" textRotation="0" wrapText="1" relative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rgb="FF339933"/>
        </patternFill>
      </fill>
      <border>
        <left style="thin">
          <color rgb="FF339933"/>
        </left>
        <right style="thin">
          <color rgb="FF339933"/>
        </right>
      </border>
    </dxf>
    <dxf>
      <fill>
        <patternFill>
          <bgColor rgb="FFF0EA00"/>
        </patternFill>
      </fill>
      <border>
        <left style="thin">
          <color rgb="FFF0EA00"/>
        </left>
        <right style="thin">
          <color rgb="FFF0EA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rgb="FF339933"/>
        </patternFill>
      </fill>
      <border>
        <left style="thin">
          <color rgb="FF339933"/>
        </left>
        <right style="thin">
          <color rgb="FF339933"/>
        </right>
      </border>
    </dxf>
    <dxf>
      <fill>
        <patternFill>
          <bgColor rgb="FFF0EA00"/>
        </patternFill>
      </fill>
      <border>
        <left style="thin">
          <color rgb="FFF0EA00"/>
        </left>
        <right style="thin">
          <color rgb="FFF0EA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65"/>
      <tableStyleElement type="headerRow" dxfId="64"/>
      <tableStyleElement type="firstRowStripe" dxfId="63"/>
    </tableStyle>
    <tableStyle name="ToDoList"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0EA00"/>
      <color rgb="FFF1F616"/>
      <color rgb="FF339933"/>
      <color rgb="FF6EC66C"/>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5"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27214</xdr:colOff>
          <xdr:row>6</xdr:row>
          <xdr:rowOff>59871</xdr:rowOff>
        </xdr:from>
        <xdr:to>
          <xdr:col>63</xdr:col>
          <xdr:colOff>234043</xdr:colOff>
          <xdr:row>6</xdr:row>
          <xdr:rowOff>239486</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G45" totalsRowShown="0" totalsRowDxfId="10" totalsRowCellStyle="Date">
  <tableColumns count="6">
    <tableColumn id="1" xr3:uid="{EE48C34E-B98C-4BBA-90C8-388E8655DD6D}" name="Milestone Description" dataDxfId="9" totalsRowDxfId="8"/>
    <tableColumn id="2" xr3:uid="{B8ACC97F-C189-49BA-91CF-CB5671185BCF}" name="Category" dataDxfId="7" totalsRowDxfId="6"/>
    <tableColumn id="3" xr3:uid="{5419FA1B-A035-4F0A-9257-1AA4BCB5E6CF}" name="Assigned To" dataDxfId="5" totalsRowDxfId="4"/>
    <tableColumn id="4" xr3:uid="{A60A6524-18F0-48B7-BB3C-2F4A35799FF7}" name="Progress" totalsRowDxfId="3"/>
    <tableColumn id="5" xr3:uid="{59612C1F-9AAB-483B-A6A5-3563E9D77941}" name="Start" dataDxfId="2" totalsRowDxfId="1" dataCellStyle="Date"/>
    <tableColumn id="6" xr3:uid="{012C59F1-49D4-4A67-B8DD-855C6581FD6A}"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showRuler="0" topLeftCell="B7" zoomScale="75" zoomScaleNormal="70" zoomScalePageLayoutView="70" workbookViewId="0">
      <selection activeCell="B16" sqref="B16"/>
    </sheetView>
  </sheetViews>
  <sheetFormatPr defaultRowHeight="30" customHeight="1" x14ac:dyDescent="0.4"/>
  <cols>
    <col min="1" max="1" width="3.15234375" style="40" customWidth="1"/>
    <col min="2" max="2" width="35.07421875" customWidth="1"/>
    <col min="3" max="3" width="10.53515625" style="8" customWidth="1"/>
    <col min="4" max="4" width="20.53515625" customWidth="1"/>
    <col min="5" max="5" width="10.69140625" customWidth="1"/>
    <col min="6" max="6" width="10.3828125" style="3" customWidth="1"/>
    <col min="7" max="7" width="10.3828125" customWidth="1"/>
    <col min="8" max="8" width="2.69140625" customWidth="1"/>
    <col min="9" max="64" width="3.53515625" customWidth="1"/>
    <col min="69" max="70" width="10.3046875"/>
  </cols>
  <sheetData>
    <row r="1" spans="1:64" ht="30" customHeight="1" x14ac:dyDescent="0.75">
      <c r="A1" s="41" t="s">
        <v>20</v>
      </c>
      <c r="B1" s="6" t="s">
        <v>23</v>
      </c>
      <c r="C1" s="6"/>
      <c r="D1" s="1"/>
      <c r="F1"/>
      <c r="G1" s="4"/>
      <c r="I1" s="25" t="s">
        <v>12</v>
      </c>
      <c r="J1" s="5"/>
      <c r="K1" s="8"/>
      <c r="L1" s="8"/>
      <c r="M1" s="8"/>
      <c r="N1" s="8"/>
      <c r="O1" s="8"/>
      <c r="P1" s="8"/>
      <c r="Q1" s="8"/>
      <c r="R1" s="8"/>
      <c r="S1" s="8"/>
      <c r="T1" s="8"/>
      <c r="U1" s="8"/>
      <c r="V1" s="8"/>
      <c r="W1" s="8"/>
      <c r="X1" s="8"/>
      <c r="Y1" s="8"/>
      <c r="Z1" s="8"/>
      <c r="AA1" s="8"/>
      <c r="AB1" s="8"/>
      <c r="AC1" s="8"/>
      <c r="AD1" s="8"/>
      <c r="AE1" s="8"/>
      <c r="AF1" s="8"/>
      <c r="AG1" s="8"/>
    </row>
    <row r="2" spans="1:64" ht="30" customHeight="1" x14ac:dyDescent="0.5">
      <c r="A2" s="41" t="s">
        <v>15</v>
      </c>
      <c r="B2" s="57" t="s">
        <v>58</v>
      </c>
      <c r="C2" s="57"/>
      <c r="F2" s="11"/>
      <c r="G2" s="9"/>
      <c r="I2" s="52" t="s">
        <v>10</v>
      </c>
      <c r="J2" s="52"/>
      <c r="K2" s="52"/>
      <c r="L2" s="52"/>
      <c r="N2" s="53" t="s">
        <v>8</v>
      </c>
      <c r="O2" s="53"/>
      <c r="P2" s="53"/>
      <c r="Q2" s="53"/>
      <c r="R2" s="8"/>
      <c r="S2" s="54" t="s">
        <v>7</v>
      </c>
      <c r="T2" s="54"/>
      <c r="U2" s="54"/>
      <c r="V2" s="54"/>
      <c r="W2" s="8"/>
      <c r="X2" s="60" t="s">
        <v>9</v>
      </c>
      <c r="Y2" s="60"/>
      <c r="Z2" s="60"/>
      <c r="AA2" s="60"/>
      <c r="AB2" s="8"/>
      <c r="AC2" s="61" t="s">
        <v>13</v>
      </c>
      <c r="AD2" s="61"/>
      <c r="AE2" s="61"/>
      <c r="AF2" s="61"/>
      <c r="AH2" s="59" t="s">
        <v>59</v>
      </c>
      <c r="AI2" s="59"/>
      <c r="AJ2" s="59"/>
      <c r="AK2" s="59"/>
      <c r="AM2" s="48" t="s">
        <v>63</v>
      </c>
      <c r="AN2" s="48"/>
      <c r="AO2" s="48"/>
      <c r="AP2" s="48"/>
    </row>
    <row r="3" spans="1:64" ht="30" customHeight="1" x14ac:dyDescent="0.4">
      <c r="A3" s="41" t="s">
        <v>21</v>
      </c>
      <c r="B3" s="58" t="s">
        <v>57</v>
      </c>
      <c r="C3" s="58"/>
      <c r="D3" s="62" t="s">
        <v>11</v>
      </c>
      <c r="E3" s="63"/>
      <c r="F3" s="50">
        <f ca="1">IFERROR(IF(MIN(Milestones[Start])=0,TODAY(),MIN(Milestones[Start])),TODAY())</f>
        <v>43479</v>
      </c>
      <c r="G3" s="51"/>
      <c r="H3" s="10"/>
    </row>
    <row r="4" spans="1:64" s="8" customFormat="1" ht="30" customHeight="1" x14ac:dyDescent="0.4">
      <c r="A4" s="41"/>
      <c r="B4" s="7"/>
      <c r="C4" s="7"/>
      <c r="D4" s="55" t="s">
        <v>42</v>
      </c>
      <c r="E4" s="56"/>
      <c r="F4" s="50">
        <f ca="1">F43</f>
        <v>43634</v>
      </c>
      <c r="G4" s="51"/>
      <c r="H4" s="36"/>
    </row>
    <row r="5" spans="1:64" ht="30" customHeight="1" x14ac:dyDescent="0.55000000000000004">
      <c r="A5" s="41" t="s">
        <v>16</v>
      </c>
      <c r="D5" s="62" t="s">
        <v>6</v>
      </c>
      <c r="E5" s="63"/>
      <c r="F5" s="29">
        <v>1</v>
      </c>
      <c r="I5" s="28" t="str">
        <f ca="1">TEXT(I6,"mmmm")</f>
        <v>janúar</v>
      </c>
      <c r="J5" s="28"/>
      <c r="K5" s="28"/>
      <c r="L5" s="28"/>
      <c r="M5" s="28"/>
      <c r="N5" s="28"/>
      <c r="O5" s="28"/>
      <c r="P5" s="28" t="str">
        <f ca="1">IF(TEXT(P6,"mmmm")=I5,"",TEXT(P6,"mmmm"))</f>
        <v/>
      </c>
      <c r="Q5" s="28"/>
      <c r="R5" s="28"/>
      <c r="S5" s="28"/>
      <c r="T5" s="28"/>
      <c r="U5" s="28"/>
      <c r="V5" s="28"/>
      <c r="W5" s="28" t="str">
        <f ca="1">IF(OR(TEXT(W6,"mmmm")=P5,TEXT(W6,"mmmm")=I5),"",TEXT(W6,"mmmm"))</f>
        <v/>
      </c>
      <c r="X5" s="28"/>
      <c r="Y5" s="28"/>
      <c r="Z5" s="28"/>
      <c r="AA5" s="28"/>
      <c r="AB5" s="28"/>
      <c r="AC5" s="28"/>
      <c r="AD5" s="28" t="str">
        <f ca="1">IF(OR(TEXT(AD6,"mmmm")=W5,TEXT(AD6,"mmmm")=P5,TEXT(AD6,"mmmm")=I5),"",TEXT(AD6,"mmmm"))</f>
        <v>febrúar</v>
      </c>
      <c r="AE5" s="28"/>
      <c r="AF5" s="28"/>
      <c r="AG5" s="28"/>
      <c r="AH5" s="28"/>
      <c r="AI5" s="28"/>
      <c r="AJ5" s="28"/>
      <c r="AK5" s="28" t="str">
        <f ca="1">IF(OR(TEXT(AK6,"mmmm")=AD5,TEXT(AK6,"mmmm")=W5,TEXT(AK6,"mmmm")=P5,TEXT(AK6,"mmmm")=I5),"",TEXT(AK6,"mmmm"))</f>
        <v/>
      </c>
      <c r="AL5" s="28"/>
      <c r="AM5" s="28"/>
      <c r="AN5" s="28"/>
      <c r="AO5" s="28"/>
      <c r="AP5" s="28"/>
      <c r="AQ5" s="28"/>
      <c r="AR5" s="28" t="str">
        <f ca="1">IF(OR(TEXT(AR6,"mmmm")=AK5,TEXT(AR6,"mmmm")=AD5,TEXT(AR6,"mmmm")=W5,TEXT(AR6,"mmmm")=P5),"",TEXT(AR6,"mmmm"))</f>
        <v/>
      </c>
      <c r="AS5" s="28"/>
      <c r="AT5" s="28"/>
      <c r="AU5" s="28"/>
      <c r="AV5" s="28"/>
      <c r="AW5" s="28"/>
      <c r="AX5" s="28"/>
      <c r="AY5" s="28" t="str">
        <f ca="1">IF(OR(TEXT(AY6,"mmmm")=AR5,TEXT(AY6,"mmmm")=AK5,TEXT(AY6,"mmmm")=AD5,TEXT(AY6,"mmmm")=W5),"",TEXT(AY6,"mmmm"))</f>
        <v/>
      </c>
      <c r="AZ5" s="28"/>
      <c r="BA5" s="28"/>
      <c r="BB5" s="28"/>
      <c r="BC5" s="28"/>
      <c r="BD5" s="28"/>
      <c r="BE5" s="28"/>
      <c r="BF5" s="28" t="str">
        <f ca="1">IF(OR(TEXT(BF6,"mmmm")=AY5,TEXT(BF6,"mmmm")=AR5,TEXT(BF6,"mmmm")=AK5,TEXT(BF6,"mmmm")=AD5),"",TEXT(BF6,"mmmm"))</f>
        <v>mars</v>
      </c>
      <c r="BG5" s="28"/>
      <c r="BH5" s="28"/>
      <c r="BI5" s="28"/>
      <c r="BJ5" s="28"/>
      <c r="BK5" s="28"/>
      <c r="BL5" s="28"/>
    </row>
    <row r="6" spans="1:64" ht="15" customHeight="1" x14ac:dyDescent="0.4">
      <c r="A6" s="41" t="s">
        <v>17</v>
      </c>
      <c r="B6" s="49"/>
      <c r="C6" s="49"/>
      <c r="D6" s="49"/>
      <c r="E6" s="49"/>
      <c r="F6" s="49"/>
      <c r="G6" s="49"/>
      <c r="H6" s="49"/>
      <c r="I6" s="33">
        <f ca="1">IFERROR(Project_Start+Scrolling_Increment,TODAY())</f>
        <v>43480</v>
      </c>
      <c r="J6" s="34">
        <f ca="1">I6+1</f>
        <v>43481</v>
      </c>
      <c r="K6" s="34">
        <f t="shared" ref="K6:AX6" ca="1" si="0">J6+1</f>
        <v>43482</v>
      </c>
      <c r="L6" s="34">
        <f t="shared" ca="1" si="0"/>
        <v>43483</v>
      </c>
      <c r="M6" s="34">
        <f t="shared" ca="1" si="0"/>
        <v>43484</v>
      </c>
      <c r="N6" s="34">
        <f t="shared" ca="1" si="0"/>
        <v>43485</v>
      </c>
      <c r="O6" s="35">
        <f t="shared" ca="1" si="0"/>
        <v>43486</v>
      </c>
      <c r="P6" s="33">
        <f ca="1">O6+1</f>
        <v>43487</v>
      </c>
      <c r="Q6" s="34">
        <f ca="1">P6+1</f>
        <v>43488</v>
      </c>
      <c r="R6" s="34">
        <f t="shared" ca="1" si="0"/>
        <v>43489</v>
      </c>
      <c r="S6" s="34">
        <f t="shared" ca="1" si="0"/>
        <v>43490</v>
      </c>
      <c r="T6" s="34">
        <f t="shared" ca="1" si="0"/>
        <v>43491</v>
      </c>
      <c r="U6" s="34">
        <f t="shared" ca="1" si="0"/>
        <v>43492</v>
      </c>
      <c r="V6" s="35">
        <f t="shared" ca="1" si="0"/>
        <v>43493</v>
      </c>
      <c r="W6" s="33">
        <f ca="1">V6+1</f>
        <v>43494</v>
      </c>
      <c r="X6" s="34">
        <f ca="1">W6+1</f>
        <v>43495</v>
      </c>
      <c r="Y6" s="34">
        <f t="shared" ca="1" si="0"/>
        <v>43496</v>
      </c>
      <c r="Z6" s="34">
        <f t="shared" ca="1" si="0"/>
        <v>43497</v>
      </c>
      <c r="AA6" s="34">
        <f t="shared" ca="1" si="0"/>
        <v>43498</v>
      </c>
      <c r="AB6" s="34">
        <f t="shared" ca="1" si="0"/>
        <v>43499</v>
      </c>
      <c r="AC6" s="35">
        <f t="shared" ca="1" si="0"/>
        <v>43500</v>
      </c>
      <c r="AD6" s="33">
        <f ca="1">AC6+1</f>
        <v>43501</v>
      </c>
      <c r="AE6" s="34">
        <f ca="1">AD6+1</f>
        <v>43502</v>
      </c>
      <c r="AF6" s="34">
        <f t="shared" ca="1" si="0"/>
        <v>43503</v>
      </c>
      <c r="AG6" s="34">
        <f t="shared" ca="1" si="0"/>
        <v>43504</v>
      </c>
      <c r="AH6" s="34">
        <f t="shared" ca="1" si="0"/>
        <v>43505</v>
      </c>
      <c r="AI6" s="34">
        <f t="shared" ca="1" si="0"/>
        <v>43506</v>
      </c>
      <c r="AJ6" s="35">
        <f t="shared" ca="1" si="0"/>
        <v>43507</v>
      </c>
      <c r="AK6" s="33">
        <f ca="1">AJ6+1</f>
        <v>43508</v>
      </c>
      <c r="AL6" s="34">
        <f ca="1">AK6+1</f>
        <v>43509</v>
      </c>
      <c r="AM6" s="34">
        <f t="shared" ca="1" si="0"/>
        <v>43510</v>
      </c>
      <c r="AN6" s="34">
        <f t="shared" ca="1" si="0"/>
        <v>43511</v>
      </c>
      <c r="AO6" s="34">
        <f t="shared" ca="1" si="0"/>
        <v>43512</v>
      </c>
      <c r="AP6" s="34">
        <f t="shared" ca="1" si="0"/>
        <v>43513</v>
      </c>
      <c r="AQ6" s="35">
        <f t="shared" ca="1" si="0"/>
        <v>43514</v>
      </c>
      <c r="AR6" s="33">
        <f ca="1">AQ6+1</f>
        <v>43515</v>
      </c>
      <c r="AS6" s="34">
        <f ca="1">AR6+1</f>
        <v>43516</v>
      </c>
      <c r="AT6" s="34">
        <f t="shared" ca="1" si="0"/>
        <v>43517</v>
      </c>
      <c r="AU6" s="34">
        <f t="shared" ca="1" si="0"/>
        <v>43518</v>
      </c>
      <c r="AV6" s="34">
        <f t="shared" ca="1" si="0"/>
        <v>43519</v>
      </c>
      <c r="AW6" s="34">
        <f t="shared" ca="1" si="0"/>
        <v>43520</v>
      </c>
      <c r="AX6" s="35">
        <f t="shared" ca="1" si="0"/>
        <v>43521</v>
      </c>
      <c r="AY6" s="33">
        <f t="shared" ref="AY6:BL6" ca="1" si="1">AX6+1</f>
        <v>43522</v>
      </c>
      <c r="AZ6" s="34">
        <f t="shared" ca="1" si="1"/>
        <v>43523</v>
      </c>
      <c r="BA6" s="34">
        <f t="shared" ca="1" si="1"/>
        <v>43524</v>
      </c>
      <c r="BB6" s="34">
        <f t="shared" ca="1" si="1"/>
        <v>43525</v>
      </c>
      <c r="BC6" s="34">
        <f t="shared" ca="1" si="1"/>
        <v>43526</v>
      </c>
      <c r="BD6" s="34">
        <f t="shared" ca="1" si="1"/>
        <v>43527</v>
      </c>
      <c r="BE6" s="35">
        <f t="shared" ca="1" si="1"/>
        <v>43528</v>
      </c>
      <c r="BF6" s="33">
        <f t="shared" ca="1" si="1"/>
        <v>43529</v>
      </c>
      <c r="BG6" s="34">
        <f t="shared" ca="1" si="1"/>
        <v>43530</v>
      </c>
      <c r="BH6" s="34">
        <f t="shared" ca="1" si="1"/>
        <v>43531</v>
      </c>
      <c r="BI6" s="34">
        <f t="shared" ca="1" si="1"/>
        <v>43532</v>
      </c>
      <c r="BJ6" s="34">
        <f t="shared" ca="1" si="1"/>
        <v>43533</v>
      </c>
      <c r="BK6" s="34">
        <f t="shared" ca="1" si="1"/>
        <v>43534</v>
      </c>
      <c r="BL6" s="35">
        <f t="shared" ca="1" si="1"/>
        <v>43535</v>
      </c>
    </row>
    <row r="7" spans="1:64" s="8" customFormat="1" ht="25.2" customHeight="1" x14ac:dyDescent="0.4">
      <c r="A7" s="41" t="s">
        <v>18</v>
      </c>
      <c r="B7" s="22"/>
      <c r="C7" s="22"/>
      <c r="D7" s="22"/>
      <c r="E7" s="22"/>
      <c r="F7" s="22"/>
      <c r="G7" s="22"/>
      <c r="H7" s="22"/>
      <c r="I7" s="30"/>
      <c r="J7" s="31"/>
      <c r="K7" s="31"/>
      <c r="L7" s="31"/>
      <c r="M7" s="31"/>
      <c r="N7" s="31"/>
      <c r="O7" s="32"/>
      <c r="P7" s="30"/>
      <c r="Q7" s="31"/>
      <c r="R7" s="31"/>
      <c r="S7" s="31"/>
      <c r="T7" s="31"/>
      <c r="U7" s="31"/>
      <c r="V7" s="32"/>
      <c r="W7" s="30"/>
      <c r="X7" s="31"/>
      <c r="Y7" s="31"/>
      <c r="Z7" s="31"/>
      <c r="AA7" s="31"/>
      <c r="AB7" s="31"/>
      <c r="AC7" s="32"/>
      <c r="AD7" s="30"/>
      <c r="AE7" s="31"/>
      <c r="AF7" s="31"/>
      <c r="AG7" s="31"/>
      <c r="AH7" s="31"/>
      <c r="AI7" s="31"/>
      <c r="AJ7" s="32"/>
      <c r="AK7" s="30"/>
      <c r="AL7" s="31"/>
      <c r="AM7" s="31"/>
      <c r="AN7" s="31"/>
      <c r="AO7" s="31"/>
      <c r="AP7" s="31"/>
      <c r="AQ7" s="32"/>
      <c r="AR7" s="30"/>
      <c r="AS7" s="31"/>
      <c r="AT7" s="31"/>
      <c r="AU7" s="31"/>
      <c r="AV7" s="31"/>
      <c r="AW7" s="31"/>
      <c r="AX7" s="32"/>
      <c r="AY7" s="30"/>
      <c r="AZ7" s="31"/>
      <c r="BA7" s="31"/>
      <c r="BB7" s="31"/>
      <c r="BC7" s="31"/>
      <c r="BD7" s="31"/>
      <c r="BE7" s="32"/>
      <c r="BF7" s="30"/>
      <c r="BG7" s="31"/>
      <c r="BH7" s="31"/>
      <c r="BI7" s="31"/>
      <c r="BJ7" s="31"/>
      <c r="BK7" s="31"/>
      <c r="BL7" s="32"/>
    </row>
    <row r="8" spans="1:64" ht="31" customHeight="1" thickBot="1" x14ac:dyDescent="0.45">
      <c r="A8" s="41" t="s">
        <v>19</v>
      </c>
      <c r="B8" s="15" t="s">
        <v>14</v>
      </c>
      <c r="C8" s="16" t="s">
        <v>1</v>
      </c>
      <c r="D8" s="16" t="s">
        <v>3</v>
      </c>
      <c r="E8" s="16" t="s">
        <v>4</v>
      </c>
      <c r="F8" s="16" t="s">
        <v>5</v>
      </c>
      <c r="G8" s="16" t="s">
        <v>0</v>
      </c>
      <c r="H8" s="14"/>
      <c r="I8" s="12" t="str">
        <f ca="1">LEFT(TEXT(I6,"ddd"),1)</f>
        <v>þ</v>
      </c>
      <c r="J8" s="12" t="str">
        <f t="shared" ref="J8:AR8" ca="1" si="2">LEFT(TEXT(J6,"ddd"),1)</f>
        <v>m</v>
      </c>
      <c r="K8" s="12" t="str">
        <f t="shared" ca="1" si="2"/>
        <v>f</v>
      </c>
      <c r="L8" s="12" t="str">
        <f t="shared" ca="1" si="2"/>
        <v>f</v>
      </c>
      <c r="M8" s="12" t="str">
        <f t="shared" ca="1" si="2"/>
        <v>l</v>
      </c>
      <c r="N8" s="12" t="str">
        <f t="shared" ca="1" si="2"/>
        <v>s</v>
      </c>
      <c r="O8" s="12" t="str">
        <f t="shared" ca="1" si="2"/>
        <v>m</v>
      </c>
      <c r="P8" s="12" t="str">
        <f t="shared" ca="1" si="2"/>
        <v>þ</v>
      </c>
      <c r="Q8" s="12" t="str">
        <f t="shared" ca="1" si="2"/>
        <v>m</v>
      </c>
      <c r="R8" s="12" t="str">
        <f t="shared" ca="1" si="2"/>
        <v>f</v>
      </c>
      <c r="S8" s="12" t="str">
        <f t="shared" ca="1" si="2"/>
        <v>f</v>
      </c>
      <c r="T8" s="12" t="str">
        <f t="shared" ca="1" si="2"/>
        <v>l</v>
      </c>
      <c r="U8" s="12" t="str">
        <f t="shared" ca="1" si="2"/>
        <v>s</v>
      </c>
      <c r="V8" s="12" t="str">
        <f t="shared" ca="1" si="2"/>
        <v>m</v>
      </c>
      <c r="W8" s="12" t="str">
        <f t="shared" ca="1" si="2"/>
        <v>þ</v>
      </c>
      <c r="X8" s="12" t="str">
        <f t="shared" ca="1" si="2"/>
        <v>m</v>
      </c>
      <c r="Y8" s="12" t="str">
        <f t="shared" ca="1" si="2"/>
        <v>f</v>
      </c>
      <c r="Z8" s="12" t="str">
        <f t="shared" ca="1" si="2"/>
        <v>f</v>
      </c>
      <c r="AA8" s="12" t="str">
        <f t="shared" ca="1" si="2"/>
        <v>l</v>
      </c>
      <c r="AB8" s="12" t="str">
        <f t="shared" ca="1" si="2"/>
        <v>s</v>
      </c>
      <c r="AC8" s="12" t="str">
        <f t="shared" ca="1" si="2"/>
        <v>m</v>
      </c>
      <c r="AD8" s="12" t="str">
        <f t="shared" ca="1" si="2"/>
        <v>þ</v>
      </c>
      <c r="AE8" s="12" t="str">
        <f t="shared" ca="1" si="2"/>
        <v>m</v>
      </c>
      <c r="AF8" s="12" t="str">
        <f t="shared" ca="1" si="2"/>
        <v>f</v>
      </c>
      <c r="AG8" s="12" t="str">
        <f t="shared" ca="1" si="2"/>
        <v>f</v>
      </c>
      <c r="AH8" s="12" t="str">
        <f t="shared" ca="1" si="2"/>
        <v>l</v>
      </c>
      <c r="AI8" s="12" t="str">
        <f t="shared" ca="1" si="2"/>
        <v>s</v>
      </c>
      <c r="AJ8" s="12" t="str">
        <f t="shared" ca="1" si="2"/>
        <v>m</v>
      </c>
      <c r="AK8" s="12" t="str">
        <f t="shared" ca="1" si="2"/>
        <v>þ</v>
      </c>
      <c r="AL8" s="12" t="str">
        <f t="shared" ca="1" si="2"/>
        <v>m</v>
      </c>
      <c r="AM8" s="12" t="str">
        <f t="shared" ca="1" si="2"/>
        <v>f</v>
      </c>
      <c r="AN8" s="12" t="str">
        <f t="shared" ca="1" si="2"/>
        <v>f</v>
      </c>
      <c r="AO8" s="12" t="str">
        <f t="shared" ca="1" si="2"/>
        <v>l</v>
      </c>
      <c r="AP8" s="12" t="str">
        <f t="shared" ca="1" si="2"/>
        <v>s</v>
      </c>
      <c r="AQ8" s="12" t="str">
        <f t="shared" ca="1" si="2"/>
        <v>m</v>
      </c>
      <c r="AR8" s="12" t="str">
        <f t="shared" ca="1" si="2"/>
        <v>þ</v>
      </c>
      <c r="AS8" s="12" t="str">
        <f t="shared" ref="AS8:BL8" ca="1" si="3">LEFT(TEXT(AS6,"ddd"),1)</f>
        <v>m</v>
      </c>
      <c r="AT8" s="12" t="str">
        <f t="shared" ca="1" si="3"/>
        <v>f</v>
      </c>
      <c r="AU8" s="12" t="str">
        <f t="shared" ca="1" si="3"/>
        <v>f</v>
      </c>
      <c r="AV8" s="12" t="str">
        <f t="shared" ca="1" si="3"/>
        <v>l</v>
      </c>
      <c r="AW8" s="12" t="str">
        <f t="shared" ca="1" si="3"/>
        <v>s</v>
      </c>
      <c r="AX8" s="12" t="str">
        <f t="shared" ca="1" si="3"/>
        <v>m</v>
      </c>
      <c r="AY8" s="12" t="str">
        <f t="shared" ca="1" si="3"/>
        <v>þ</v>
      </c>
      <c r="AZ8" s="12" t="str">
        <f t="shared" ca="1" si="3"/>
        <v>m</v>
      </c>
      <c r="BA8" s="12" t="str">
        <f t="shared" ca="1" si="3"/>
        <v>f</v>
      </c>
      <c r="BB8" s="12" t="str">
        <f t="shared" ca="1" si="3"/>
        <v>f</v>
      </c>
      <c r="BC8" s="12" t="str">
        <f t="shared" ca="1" si="3"/>
        <v>l</v>
      </c>
      <c r="BD8" s="12" t="str">
        <f t="shared" ca="1" si="3"/>
        <v>s</v>
      </c>
      <c r="BE8" s="12" t="str">
        <f t="shared" ca="1" si="3"/>
        <v>m</v>
      </c>
      <c r="BF8" s="12" t="str">
        <f t="shared" ca="1" si="3"/>
        <v>þ</v>
      </c>
      <c r="BG8" s="12" t="str">
        <f t="shared" ca="1" si="3"/>
        <v>m</v>
      </c>
      <c r="BH8" s="12" t="str">
        <f t="shared" ca="1" si="3"/>
        <v>f</v>
      </c>
      <c r="BI8" s="12" t="str">
        <f t="shared" ca="1" si="3"/>
        <v>f</v>
      </c>
      <c r="BJ8" s="12" t="str">
        <f t="shared" ca="1" si="3"/>
        <v>l</v>
      </c>
      <c r="BK8" s="12" t="str">
        <f t="shared" ca="1" si="3"/>
        <v>s</v>
      </c>
      <c r="BL8" s="12" t="str">
        <f t="shared" ca="1" si="3"/>
        <v>m</v>
      </c>
    </row>
    <row r="9" spans="1:64" ht="9.9" customHeight="1" x14ac:dyDescent="0.4">
      <c r="A9" s="42" t="s">
        <v>22</v>
      </c>
      <c r="B9" s="26"/>
      <c r="C9" s="17"/>
      <c r="D9" s="16"/>
      <c r="E9" s="18"/>
      <c r="F9" s="19"/>
      <c r="G9" s="20"/>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2" customFormat="1" ht="30" customHeight="1" x14ac:dyDescent="0.4">
      <c r="A10" s="39"/>
      <c r="B10" s="27" t="s">
        <v>24</v>
      </c>
      <c r="C10" s="21"/>
      <c r="D10" s="21"/>
      <c r="E10" s="18"/>
      <c r="F10" s="19"/>
      <c r="G10" s="20"/>
      <c r="H10" s="13"/>
      <c r="I10" s="24" t="str">
        <f t="shared" ref="I10:X20" ca="1" si="4">IF(AND($C10="Goal",I$6&gt;=$F10,I$6&lt;=$F10+$G10-1),2,IF(AND($C10="Milestone",I$6&gt;=$F10,I$6&lt;=$F10+$G10-1),1,""))</f>
        <v/>
      </c>
      <c r="J10" s="24" t="str">
        <f t="shared" ca="1" si="4"/>
        <v/>
      </c>
      <c r="K10" s="24" t="str">
        <f t="shared" ca="1" si="4"/>
        <v/>
      </c>
      <c r="L10" s="24" t="str">
        <f t="shared" ca="1" si="4"/>
        <v/>
      </c>
      <c r="M10" s="24" t="str">
        <f t="shared" ca="1" si="4"/>
        <v/>
      </c>
      <c r="N10" s="24" t="str">
        <f t="shared" ca="1" si="4"/>
        <v/>
      </c>
      <c r="O10" s="24" t="str">
        <f t="shared" ca="1" si="4"/>
        <v/>
      </c>
      <c r="P10" s="24" t="str">
        <f t="shared" ca="1" si="4"/>
        <v/>
      </c>
      <c r="Q10" s="24" t="str">
        <f t="shared" ca="1" si="4"/>
        <v/>
      </c>
      <c r="R10" s="24" t="str">
        <f t="shared" ca="1" si="4"/>
        <v/>
      </c>
      <c r="S10" s="24" t="str">
        <f t="shared" ca="1" si="4"/>
        <v/>
      </c>
      <c r="T10" s="24" t="str">
        <f t="shared" ca="1" si="4"/>
        <v/>
      </c>
      <c r="U10" s="24" t="str">
        <f t="shared" ca="1" si="4"/>
        <v/>
      </c>
      <c r="V10" s="24" t="str">
        <f t="shared" ca="1" si="4"/>
        <v/>
      </c>
      <c r="W10" s="24" t="str">
        <f t="shared" ca="1" si="4"/>
        <v/>
      </c>
      <c r="X10" s="24" t="str">
        <f t="shared" ca="1" si="4"/>
        <v/>
      </c>
      <c r="Y10" s="24" t="str">
        <f t="shared" ref="Y10:AN20" ca="1" si="5">IF(AND($C10="Goal",Y$6&gt;=$F10,Y$6&lt;=$F10+$G10-1),2,IF(AND($C10="Milestone",Y$6&gt;=$F10,Y$6&lt;=$F10+$G10-1),1,""))</f>
        <v/>
      </c>
      <c r="Z10" s="24" t="str">
        <f t="shared" ca="1" si="5"/>
        <v/>
      </c>
      <c r="AA10" s="24" t="str">
        <f t="shared" ca="1" si="5"/>
        <v/>
      </c>
      <c r="AB10" s="24" t="str">
        <f t="shared" ca="1" si="5"/>
        <v/>
      </c>
      <c r="AC10" s="24" t="str">
        <f t="shared" ca="1" si="5"/>
        <v/>
      </c>
      <c r="AD10" s="24" t="str">
        <f t="shared" ca="1" si="5"/>
        <v/>
      </c>
      <c r="AE10" s="24" t="str">
        <f t="shared" ca="1" si="5"/>
        <v/>
      </c>
      <c r="AF10" s="24" t="str">
        <f t="shared" ca="1" si="5"/>
        <v/>
      </c>
      <c r="AG10" s="24" t="str">
        <f t="shared" ca="1" si="5"/>
        <v/>
      </c>
      <c r="AH10" s="24" t="str">
        <f t="shared" ca="1" si="5"/>
        <v/>
      </c>
      <c r="AI10" s="24" t="str">
        <f t="shared" ca="1" si="5"/>
        <v/>
      </c>
      <c r="AJ10" s="24" t="str">
        <f t="shared" ca="1" si="5"/>
        <v/>
      </c>
      <c r="AK10" s="24" t="str">
        <f t="shared" ca="1" si="5"/>
        <v/>
      </c>
      <c r="AL10" s="24" t="str">
        <f t="shared" ca="1" si="5"/>
        <v/>
      </c>
      <c r="AM10" s="24" t="str">
        <f t="shared" ca="1" si="5"/>
        <v/>
      </c>
      <c r="AN10" s="24" t="str">
        <f t="shared" ca="1" si="5"/>
        <v/>
      </c>
      <c r="AO10" s="24" t="str">
        <f t="shared" ref="AO10:BD20" ca="1" si="6">IF(AND($C10="Goal",AO$6&gt;=$F10,AO$6&lt;=$F10+$G10-1),2,IF(AND($C10="Milestone",AO$6&gt;=$F10,AO$6&lt;=$F10+$G10-1),1,""))</f>
        <v/>
      </c>
      <c r="AP10" s="24" t="str">
        <f t="shared" ca="1" si="6"/>
        <v/>
      </c>
      <c r="AQ10" s="24" t="str">
        <f t="shared" ca="1" si="6"/>
        <v/>
      </c>
      <c r="AR10" s="24" t="str">
        <f t="shared" ca="1" si="6"/>
        <v/>
      </c>
      <c r="AS10" s="24" t="str">
        <f t="shared" ca="1" si="6"/>
        <v/>
      </c>
      <c r="AT10" s="24" t="str">
        <f t="shared" ca="1" si="6"/>
        <v/>
      </c>
      <c r="AU10" s="24" t="str">
        <f t="shared" ca="1" si="6"/>
        <v/>
      </c>
      <c r="AV10" s="24" t="str">
        <f t="shared" ca="1" si="6"/>
        <v/>
      </c>
      <c r="AW10" s="24" t="str">
        <f t="shared" ca="1" si="6"/>
        <v/>
      </c>
      <c r="AX10" s="24" t="str">
        <f t="shared" ca="1" si="6"/>
        <v/>
      </c>
      <c r="AY10" s="24" t="str">
        <f t="shared" ca="1" si="6"/>
        <v/>
      </c>
      <c r="AZ10" s="24" t="str">
        <f t="shared" ca="1" si="6"/>
        <v/>
      </c>
      <c r="BA10" s="24" t="str">
        <f t="shared" ca="1" si="6"/>
        <v/>
      </c>
      <c r="BB10" s="24" t="str">
        <f t="shared" ca="1" si="6"/>
        <v/>
      </c>
      <c r="BC10" s="24" t="str">
        <f t="shared" ca="1" si="6"/>
        <v/>
      </c>
      <c r="BD10" s="24" t="str">
        <f t="shared" ca="1" si="6"/>
        <v/>
      </c>
      <c r="BE10" s="24" t="str">
        <f t="shared" ref="BE10:BL20" ca="1" si="7">IF(AND($C10="Goal",BE$6&gt;=$F10,BE$6&lt;=$F10+$G10-1),2,IF(AND($C10="Milestone",BE$6&gt;=$F10,BE$6&lt;=$F10+$G10-1),1,""))</f>
        <v/>
      </c>
      <c r="BF10" s="24" t="str">
        <f t="shared" ca="1" si="7"/>
        <v/>
      </c>
      <c r="BG10" s="24" t="str">
        <f t="shared" ca="1" si="7"/>
        <v/>
      </c>
      <c r="BH10" s="24" t="str">
        <f t="shared" ca="1" si="7"/>
        <v/>
      </c>
      <c r="BI10" s="24" t="str">
        <f t="shared" ca="1" si="7"/>
        <v/>
      </c>
      <c r="BJ10" s="24" t="str">
        <f t="shared" ca="1" si="7"/>
        <v/>
      </c>
      <c r="BK10" s="24" t="str">
        <f t="shared" ca="1" si="7"/>
        <v/>
      </c>
      <c r="BL10" s="24" t="str">
        <f t="shared" ca="1" si="7"/>
        <v/>
      </c>
    </row>
    <row r="11" spans="1:64" s="2" customFormat="1" ht="30" customHeight="1" x14ac:dyDescent="0.4">
      <c r="A11" s="43">
        <v>1</v>
      </c>
      <c r="B11" s="26" t="s">
        <v>61</v>
      </c>
      <c r="C11" s="21" t="s">
        <v>8</v>
      </c>
      <c r="D11" s="21" t="s">
        <v>25</v>
      </c>
      <c r="E11" s="18">
        <v>0</v>
      </c>
      <c r="F11" s="19">
        <v>43479</v>
      </c>
      <c r="G11" s="20">
        <v>6</v>
      </c>
      <c r="H11" s="13"/>
      <c r="I11" s="24" t="str">
        <f ca="1">IF(AND($C11="Goal",I$6&gt;=$F11,I$6&lt;=$F11+$G11-1),2,IF(AND($C11="Milestone",I$6&gt;=$F11,I$6&lt;=$F11+$G11-1),1,""))</f>
        <v/>
      </c>
      <c r="J11" s="24" t="str">
        <f t="shared" ca="1" si="4"/>
        <v/>
      </c>
      <c r="K11" s="24" t="str">
        <f t="shared" ca="1" si="4"/>
        <v/>
      </c>
      <c r="L11" s="24" t="str">
        <f t="shared" ca="1" si="4"/>
        <v/>
      </c>
      <c r="M11" s="24" t="str">
        <f t="shared" ca="1" si="4"/>
        <v/>
      </c>
      <c r="N11" s="24" t="str">
        <f t="shared" ca="1" si="4"/>
        <v/>
      </c>
      <c r="O11" s="24" t="str">
        <f t="shared" ca="1" si="4"/>
        <v/>
      </c>
      <c r="P11" s="24" t="str">
        <f t="shared" ca="1" si="4"/>
        <v/>
      </c>
      <c r="Q11" s="24" t="str">
        <f t="shared" ca="1" si="4"/>
        <v/>
      </c>
      <c r="R11" s="24" t="str">
        <f t="shared" ca="1" si="4"/>
        <v/>
      </c>
      <c r="S11" s="24" t="str">
        <f t="shared" ca="1" si="4"/>
        <v/>
      </c>
      <c r="T11" s="24" t="str">
        <f t="shared" ca="1" si="4"/>
        <v/>
      </c>
      <c r="U11" s="24" t="str">
        <f t="shared" ca="1" si="4"/>
        <v/>
      </c>
      <c r="V11" s="24" t="str">
        <f t="shared" ca="1" si="4"/>
        <v/>
      </c>
      <c r="W11" s="24" t="str">
        <f t="shared" ca="1" si="4"/>
        <v/>
      </c>
      <c r="X11" s="24" t="str">
        <f t="shared" ca="1" si="4"/>
        <v/>
      </c>
      <c r="Y11" s="24" t="str">
        <f t="shared" ca="1" si="5"/>
        <v/>
      </c>
      <c r="Z11" s="24" t="str">
        <f t="shared" ca="1" si="5"/>
        <v/>
      </c>
      <c r="AA11" s="24" t="str">
        <f t="shared" ca="1" si="5"/>
        <v/>
      </c>
      <c r="AB11" s="24" t="str">
        <f t="shared" ca="1" si="5"/>
        <v/>
      </c>
      <c r="AC11" s="24" t="str">
        <f t="shared" ca="1" si="5"/>
        <v/>
      </c>
      <c r="AD11" s="24" t="str">
        <f t="shared" ca="1" si="5"/>
        <v/>
      </c>
      <c r="AE11" s="24" t="str">
        <f t="shared" ca="1" si="5"/>
        <v/>
      </c>
      <c r="AF11" s="24" t="str">
        <f t="shared" ca="1" si="5"/>
        <v/>
      </c>
      <c r="AG11" s="24" t="str">
        <f t="shared" ca="1" si="5"/>
        <v/>
      </c>
      <c r="AH11" s="24" t="str">
        <f t="shared" ca="1" si="5"/>
        <v/>
      </c>
      <c r="AI11" s="24" t="str">
        <f t="shared" ca="1" si="5"/>
        <v/>
      </c>
      <c r="AJ11" s="24" t="str">
        <f t="shared" ca="1" si="5"/>
        <v/>
      </c>
      <c r="AK11" s="24" t="str">
        <f t="shared" ca="1" si="5"/>
        <v/>
      </c>
      <c r="AL11" s="24" t="str">
        <f t="shared" ca="1" si="5"/>
        <v/>
      </c>
      <c r="AM11" s="24" t="str">
        <f t="shared" ca="1" si="5"/>
        <v/>
      </c>
      <c r="AN11" s="24" t="str">
        <f t="shared" ca="1" si="5"/>
        <v/>
      </c>
      <c r="AO11" s="24" t="str">
        <f t="shared" ca="1" si="6"/>
        <v/>
      </c>
      <c r="AP11" s="24" t="str">
        <f t="shared" ca="1" si="6"/>
        <v/>
      </c>
      <c r="AQ11" s="24" t="str">
        <f t="shared" ca="1" si="6"/>
        <v/>
      </c>
      <c r="AR11" s="24" t="str">
        <f t="shared" ca="1" si="6"/>
        <v/>
      </c>
      <c r="AS11" s="24" t="str">
        <f t="shared" ca="1" si="6"/>
        <v/>
      </c>
      <c r="AT11" s="24" t="str">
        <f t="shared" ca="1" si="6"/>
        <v/>
      </c>
      <c r="AU11" s="24" t="str">
        <f t="shared" ca="1" si="6"/>
        <v/>
      </c>
      <c r="AV11" s="24" t="str">
        <f t="shared" ca="1" si="6"/>
        <v/>
      </c>
      <c r="AW11" s="24" t="str">
        <f t="shared" ca="1" si="6"/>
        <v/>
      </c>
      <c r="AX11" s="24" t="str">
        <f t="shared" ca="1" si="6"/>
        <v/>
      </c>
      <c r="AY11" s="24" t="str">
        <f t="shared" ca="1" si="6"/>
        <v/>
      </c>
      <c r="AZ11" s="24" t="str">
        <f t="shared" ca="1" si="6"/>
        <v/>
      </c>
      <c r="BA11" s="24" t="str">
        <f t="shared" ca="1" si="6"/>
        <v/>
      </c>
      <c r="BB11" s="24" t="str">
        <f t="shared" ca="1" si="6"/>
        <v/>
      </c>
      <c r="BC11" s="24" t="str">
        <f t="shared" ca="1" si="6"/>
        <v/>
      </c>
      <c r="BD11" s="24" t="str">
        <f t="shared" ca="1" si="6"/>
        <v/>
      </c>
      <c r="BE11" s="24" t="str">
        <f t="shared" ca="1" si="7"/>
        <v/>
      </c>
      <c r="BF11" s="24" t="str">
        <f t="shared" ca="1" si="7"/>
        <v/>
      </c>
      <c r="BG11" s="24" t="str">
        <f t="shared" ca="1" si="7"/>
        <v/>
      </c>
      <c r="BH11" s="24" t="str">
        <f t="shared" ca="1" si="7"/>
        <v/>
      </c>
      <c r="BI11" s="24" t="str">
        <f t="shared" ca="1" si="7"/>
        <v/>
      </c>
      <c r="BJ11" s="24" t="str">
        <f t="shared" ca="1" si="7"/>
        <v/>
      </c>
      <c r="BK11" s="24" t="str">
        <f t="shared" ca="1" si="7"/>
        <v/>
      </c>
      <c r="BL11" s="24" t="str">
        <f t="shared" ca="1" si="7"/>
        <v/>
      </c>
    </row>
    <row r="12" spans="1:64" s="2" customFormat="1" ht="30" customHeight="1" x14ac:dyDescent="0.4">
      <c r="A12" s="39">
        <v>2</v>
      </c>
      <c r="B12" s="26" t="s">
        <v>43</v>
      </c>
      <c r="C12" s="21" t="s">
        <v>8</v>
      </c>
      <c r="D12" s="21" t="s">
        <v>25</v>
      </c>
      <c r="E12" s="18">
        <v>0</v>
      </c>
      <c r="F12" s="19">
        <f>F11+G11</f>
        <v>43485</v>
      </c>
      <c r="G12" s="20">
        <v>1</v>
      </c>
      <c r="H12" s="13"/>
      <c r="I12" s="24" t="str">
        <f t="shared" ref="I12:I20" ca="1" si="8">IF(AND($C12="Goal",I$6&gt;=$F12,I$6&lt;=$F12+$G12-1),2,IF(AND($C12="Milestone",I$6&gt;=$F12,I$6&lt;=$F12+$G12-1),1,""))</f>
        <v/>
      </c>
      <c r="J12" s="24" t="str">
        <f t="shared" ca="1" si="4"/>
        <v/>
      </c>
      <c r="K12" s="24" t="str">
        <f t="shared" ca="1" si="4"/>
        <v/>
      </c>
      <c r="L12" s="24" t="str">
        <f t="shared" ca="1" si="4"/>
        <v/>
      </c>
      <c r="M12" s="24" t="str">
        <f t="shared" ca="1" si="4"/>
        <v/>
      </c>
      <c r="N12" s="24" t="str">
        <f t="shared" ca="1" si="4"/>
        <v/>
      </c>
      <c r="O12" s="24" t="str">
        <f t="shared" ca="1" si="4"/>
        <v/>
      </c>
      <c r="P12" s="24" t="str">
        <f t="shared" ca="1" si="4"/>
        <v/>
      </c>
      <c r="Q12" s="24" t="str">
        <f t="shared" ca="1" si="4"/>
        <v/>
      </c>
      <c r="R12" s="24" t="str">
        <f t="shared" ca="1" si="4"/>
        <v/>
      </c>
      <c r="S12" s="24" t="str">
        <f t="shared" ca="1" si="4"/>
        <v/>
      </c>
      <c r="T12" s="24" t="str">
        <f t="shared" ca="1" si="4"/>
        <v/>
      </c>
      <c r="U12" s="24" t="str">
        <f t="shared" ca="1" si="4"/>
        <v/>
      </c>
      <c r="V12" s="24" t="str">
        <f t="shared" ca="1" si="4"/>
        <v/>
      </c>
      <c r="W12" s="24" t="str">
        <f t="shared" ca="1" si="4"/>
        <v/>
      </c>
      <c r="X12" s="24" t="str">
        <f t="shared" ca="1" si="4"/>
        <v/>
      </c>
      <c r="Y12" s="24" t="str">
        <f t="shared" ca="1" si="5"/>
        <v/>
      </c>
      <c r="Z12" s="24" t="str">
        <f t="shared" ca="1" si="5"/>
        <v/>
      </c>
      <c r="AA12" s="24" t="str">
        <f t="shared" ca="1" si="5"/>
        <v/>
      </c>
      <c r="AB12" s="24" t="str">
        <f t="shared" ca="1" si="5"/>
        <v/>
      </c>
      <c r="AC12" s="24" t="str">
        <f t="shared" ca="1" si="5"/>
        <v/>
      </c>
      <c r="AD12" s="24" t="str">
        <f t="shared" ca="1" si="5"/>
        <v/>
      </c>
      <c r="AE12" s="24" t="str">
        <f t="shared" ca="1" si="5"/>
        <v/>
      </c>
      <c r="AF12" s="24" t="str">
        <f t="shared" ca="1" si="5"/>
        <v/>
      </c>
      <c r="AG12" s="24" t="str">
        <f t="shared" ca="1" si="5"/>
        <v/>
      </c>
      <c r="AH12" s="24" t="str">
        <f t="shared" ca="1" si="5"/>
        <v/>
      </c>
      <c r="AI12" s="24" t="str">
        <f t="shared" ca="1" si="5"/>
        <v/>
      </c>
      <c r="AJ12" s="24" t="str">
        <f t="shared" ca="1" si="5"/>
        <v/>
      </c>
      <c r="AK12" s="24" t="str">
        <f t="shared" ca="1" si="5"/>
        <v/>
      </c>
      <c r="AL12" s="24" t="str">
        <f t="shared" ca="1" si="5"/>
        <v/>
      </c>
      <c r="AM12" s="24" t="str">
        <f t="shared" ca="1" si="5"/>
        <v/>
      </c>
      <c r="AN12" s="24" t="str">
        <f t="shared" ca="1" si="5"/>
        <v/>
      </c>
      <c r="AO12" s="24" t="str">
        <f t="shared" ca="1" si="6"/>
        <v/>
      </c>
      <c r="AP12" s="24" t="str">
        <f t="shared" ca="1" si="6"/>
        <v/>
      </c>
      <c r="AQ12" s="24" t="str">
        <f t="shared" ca="1" si="6"/>
        <v/>
      </c>
      <c r="AR12" s="24" t="str">
        <f t="shared" ca="1" si="6"/>
        <v/>
      </c>
      <c r="AS12" s="24" t="str">
        <f t="shared" ca="1" si="6"/>
        <v/>
      </c>
      <c r="AT12" s="24" t="str">
        <f t="shared" ca="1" si="6"/>
        <v/>
      </c>
      <c r="AU12" s="24" t="str">
        <f t="shared" ca="1" si="6"/>
        <v/>
      </c>
      <c r="AV12" s="24" t="str">
        <f t="shared" ca="1" si="6"/>
        <v/>
      </c>
      <c r="AW12" s="24" t="str">
        <f t="shared" ca="1" si="6"/>
        <v/>
      </c>
      <c r="AX12" s="24" t="str">
        <f t="shared" ca="1" si="6"/>
        <v/>
      </c>
      <c r="AY12" s="24" t="str">
        <f t="shared" ca="1" si="6"/>
        <v/>
      </c>
      <c r="AZ12" s="24" t="str">
        <f t="shared" ca="1" si="6"/>
        <v/>
      </c>
      <c r="BA12" s="24" t="str">
        <f t="shared" ca="1" si="6"/>
        <v/>
      </c>
      <c r="BB12" s="24" t="str">
        <f t="shared" ca="1" si="6"/>
        <v/>
      </c>
      <c r="BC12" s="24" t="str">
        <f t="shared" ca="1" si="6"/>
        <v/>
      </c>
      <c r="BD12" s="24" t="str">
        <f t="shared" ca="1" si="6"/>
        <v/>
      </c>
      <c r="BE12" s="24" t="str">
        <f t="shared" ca="1" si="7"/>
        <v/>
      </c>
      <c r="BF12" s="24" t="str">
        <f t="shared" ca="1" si="7"/>
        <v/>
      </c>
      <c r="BG12" s="24" t="str">
        <f t="shared" ca="1" si="7"/>
        <v/>
      </c>
      <c r="BH12" s="24" t="str">
        <f t="shared" ca="1" si="7"/>
        <v/>
      </c>
      <c r="BI12" s="24" t="str">
        <f t="shared" ca="1" si="7"/>
        <v/>
      </c>
      <c r="BJ12" s="24" t="str">
        <f t="shared" ca="1" si="7"/>
        <v/>
      </c>
      <c r="BK12" s="24" t="str">
        <f t="shared" ca="1" si="7"/>
        <v/>
      </c>
      <c r="BL12" s="24" t="str">
        <f t="shared" ca="1" si="7"/>
        <v/>
      </c>
    </row>
    <row r="13" spans="1:64" s="2" customFormat="1" ht="30" customHeight="1" x14ac:dyDescent="0.4">
      <c r="A13" s="39"/>
      <c r="B13" s="27" t="s">
        <v>26</v>
      </c>
      <c r="C13" s="21"/>
      <c r="D13" s="21"/>
      <c r="E13" s="18"/>
      <c r="F13" s="19"/>
      <c r="G13" s="20"/>
      <c r="H13" s="13"/>
      <c r="I13" s="24" t="str">
        <f t="shared" ca="1" si="8"/>
        <v/>
      </c>
      <c r="J13" s="24" t="str">
        <f t="shared" ca="1" si="4"/>
        <v/>
      </c>
      <c r="K13" s="24" t="str">
        <f t="shared" ca="1" si="4"/>
        <v/>
      </c>
      <c r="L13" s="24" t="str">
        <f t="shared" ca="1" si="4"/>
        <v/>
      </c>
      <c r="M13" s="24" t="str">
        <f t="shared" ca="1" si="4"/>
        <v/>
      </c>
      <c r="N13" s="24" t="str">
        <f t="shared" ca="1" si="4"/>
        <v/>
      </c>
      <c r="O13" s="24" t="str">
        <f t="shared" ca="1" si="4"/>
        <v/>
      </c>
      <c r="P13" s="24" t="str">
        <f t="shared" ca="1" si="4"/>
        <v/>
      </c>
      <c r="Q13" s="24" t="str">
        <f t="shared" ca="1" si="4"/>
        <v/>
      </c>
      <c r="R13" s="24" t="str">
        <f t="shared" ca="1" si="4"/>
        <v/>
      </c>
      <c r="S13" s="24" t="str">
        <f t="shared" ca="1" si="4"/>
        <v/>
      </c>
      <c r="T13" s="24" t="str">
        <f t="shared" ca="1" si="4"/>
        <v/>
      </c>
      <c r="U13" s="24" t="str">
        <f t="shared" ca="1" si="4"/>
        <v/>
      </c>
      <c r="V13" s="24" t="str">
        <f t="shared" ca="1" si="4"/>
        <v/>
      </c>
      <c r="W13" s="24" t="str">
        <f t="shared" ca="1" si="4"/>
        <v/>
      </c>
      <c r="X13" s="24" t="str">
        <f t="shared" ca="1" si="4"/>
        <v/>
      </c>
      <c r="Y13" s="24" t="str">
        <f t="shared" ca="1" si="5"/>
        <v/>
      </c>
      <c r="Z13" s="24" t="str">
        <f t="shared" ca="1" si="5"/>
        <v/>
      </c>
      <c r="AA13" s="24" t="str">
        <f t="shared" ca="1" si="5"/>
        <v/>
      </c>
      <c r="AB13" s="24" t="str">
        <f t="shared" ca="1" si="5"/>
        <v/>
      </c>
      <c r="AC13" s="24" t="str">
        <f t="shared" ca="1" si="5"/>
        <v/>
      </c>
      <c r="AD13" s="24" t="str">
        <f t="shared" ca="1" si="5"/>
        <v/>
      </c>
      <c r="AE13" s="24" t="str">
        <f t="shared" ca="1" si="5"/>
        <v/>
      </c>
      <c r="AF13" s="24" t="str">
        <f t="shared" ca="1" si="5"/>
        <v/>
      </c>
      <c r="AG13" s="24" t="str">
        <f t="shared" ca="1" si="5"/>
        <v/>
      </c>
      <c r="AH13" s="24" t="str">
        <f t="shared" ca="1" si="5"/>
        <v/>
      </c>
      <c r="AI13" s="24" t="str">
        <f t="shared" ca="1" si="5"/>
        <v/>
      </c>
      <c r="AJ13" s="24" t="str">
        <f t="shared" ca="1" si="5"/>
        <v/>
      </c>
      <c r="AK13" s="24" t="str">
        <f t="shared" ca="1" si="5"/>
        <v/>
      </c>
      <c r="AL13" s="24" t="str">
        <f t="shared" ca="1" si="5"/>
        <v/>
      </c>
      <c r="AM13" s="24" t="str">
        <f t="shared" ca="1" si="5"/>
        <v/>
      </c>
      <c r="AN13" s="24" t="str">
        <f t="shared" ca="1" si="5"/>
        <v/>
      </c>
      <c r="AO13" s="24" t="str">
        <f t="shared" ca="1" si="6"/>
        <v/>
      </c>
      <c r="AP13" s="24" t="str">
        <f t="shared" ca="1" si="6"/>
        <v/>
      </c>
      <c r="AQ13" s="24" t="str">
        <f t="shared" ca="1" si="6"/>
        <v/>
      </c>
      <c r="AR13" s="24" t="str">
        <f t="shared" ca="1" si="6"/>
        <v/>
      </c>
      <c r="AS13" s="24" t="str">
        <f t="shared" ca="1" si="6"/>
        <v/>
      </c>
      <c r="AT13" s="24" t="str">
        <f t="shared" ca="1" si="6"/>
        <v/>
      </c>
      <c r="AU13" s="24" t="str">
        <f t="shared" ca="1" si="6"/>
        <v/>
      </c>
      <c r="AV13" s="24" t="str">
        <f t="shared" ca="1" si="6"/>
        <v/>
      </c>
      <c r="AW13" s="24" t="str">
        <f t="shared" ca="1" si="6"/>
        <v/>
      </c>
      <c r="AX13" s="24" t="str">
        <f t="shared" ca="1" si="6"/>
        <v/>
      </c>
      <c r="AY13" s="24" t="str">
        <f t="shared" ca="1" si="6"/>
        <v/>
      </c>
      <c r="AZ13" s="24" t="str">
        <f t="shared" ca="1" si="6"/>
        <v/>
      </c>
      <c r="BA13" s="24" t="str">
        <f t="shared" ca="1" si="6"/>
        <v/>
      </c>
      <c r="BB13" s="24" t="str">
        <f t="shared" ca="1" si="6"/>
        <v/>
      </c>
      <c r="BC13" s="24" t="str">
        <f t="shared" ca="1" si="6"/>
        <v/>
      </c>
      <c r="BD13" s="24" t="str">
        <f t="shared" ca="1" si="6"/>
        <v/>
      </c>
      <c r="BE13" s="24" t="str">
        <f t="shared" ca="1" si="7"/>
        <v/>
      </c>
      <c r="BF13" s="24" t="str">
        <f t="shared" ca="1" si="7"/>
        <v/>
      </c>
      <c r="BG13" s="24" t="str">
        <f t="shared" ca="1" si="7"/>
        <v/>
      </c>
      <c r="BH13" s="24" t="str">
        <f t="shared" ca="1" si="7"/>
        <v/>
      </c>
      <c r="BI13" s="24" t="str">
        <f t="shared" ca="1" si="7"/>
        <v/>
      </c>
      <c r="BJ13" s="24" t="str">
        <f t="shared" ca="1" si="7"/>
        <v/>
      </c>
      <c r="BK13" s="24" t="str">
        <f t="shared" ca="1" si="7"/>
        <v/>
      </c>
      <c r="BL13" s="24" t="str">
        <f t="shared" ca="1" si="7"/>
        <v/>
      </c>
    </row>
    <row r="14" spans="1:64" s="2" customFormat="1" ht="33.9" customHeight="1" x14ac:dyDescent="0.4">
      <c r="A14" s="39">
        <v>3</v>
      </c>
      <c r="B14" s="26" t="s">
        <v>60</v>
      </c>
      <c r="C14" s="21" t="s">
        <v>8</v>
      </c>
      <c r="D14" s="21" t="s">
        <v>25</v>
      </c>
      <c r="E14" s="18">
        <v>0</v>
      </c>
      <c r="F14" s="19">
        <f>F12+1</f>
        <v>43486</v>
      </c>
      <c r="G14" s="20">
        <v>7</v>
      </c>
      <c r="H14" s="13"/>
      <c r="I14" s="24" t="str">
        <f t="shared" ca="1" si="8"/>
        <v/>
      </c>
      <c r="J14" s="24" t="str">
        <f t="shared" ca="1" si="4"/>
        <v/>
      </c>
      <c r="K14" s="24" t="str">
        <f t="shared" ca="1" si="4"/>
        <v/>
      </c>
      <c r="L14" s="24" t="str">
        <f t="shared" ca="1" si="4"/>
        <v/>
      </c>
      <c r="M14" s="24" t="str">
        <f t="shared" ca="1" si="4"/>
        <v/>
      </c>
      <c r="N14" s="24" t="str">
        <f t="shared" ca="1" si="4"/>
        <v/>
      </c>
      <c r="O14" s="24" t="str">
        <f t="shared" ca="1" si="4"/>
        <v/>
      </c>
      <c r="P14" s="24" t="str">
        <f t="shared" ca="1" si="4"/>
        <v/>
      </c>
      <c r="Q14" s="24" t="str">
        <f t="shared" ca="1" si="4"/>
        <v/>
      </c>
      <c r="R14" s="24" t="str">
        <f t="shared" ca="1" si="4"/>
        <v/>
      </c>
      <c r="S14" s="24" t="str">
        <f t="shared" ca="1" si="4"/>
        <v/>
      </c>
      <c r="T14" s="24" t="str">
        <f t="shared" ca="1" si="4"/>
        <v/>
      </c>
      <c r="U14" s="24" t="str">
        <f t="shared" ca="1" si="4"/>
        <v/>
      </c>
      <c r="V14" s="24" t="str">
        <f t="shared" ca="1" si="4"/>
        <v/>
      </c>
      <c r="W14" s="24" t="str">
        <f t="shared" ca="1" si="4"/>
        <v/>
      </c>
      <c r="X14" s="24" t="str">
        <f t="shared" ca="1" si="4"/>
        <v/>
      </c>
      <c r="Y14" s="24" t="str">
        <f t="shared" ca="1" si="5"/>
        <v/>
      </c>
      <c r="Z14" s="24" t="str">
        <f t="shared" ca="1" si="5"/>
        <v/>
      </c>
      <c r="AA14" s="24" t="str">
        <f t="shared" ca="1" si="5"/>
        <v/>
      </c>
      <c r="AB14" s="24" t="str">
        <f t="shared" ca="1" si="5"/>
        <v/>
      </c>
      <c r="AC14" s="24" t="str">
        <f t="shared" ca="1" si="5"/>
        <v/>
      </c>
      <c r="AD14" s="24" t="str">
        <f t="shared" ca="1" si="5"/>
        <v/>
      </c>
      <c r="AE14" s="24" t="str">
        <f t="shared" ca="1" si="5"/>
        <v/>
      </c>
      <c r="AF14" s="24" t="str">
        <f t="shared" ca="1" si="5"/>
        <v/>
      </c>
      <c r="AG14" s="24" t="str">
        <f t="shared" ca="1" si="5"/>
        <v/>
      </c>
      <c r="AH14" s="24" t="str">
        <f t="shared" ca="1" si="5"/>
        <v/>
      </c>
      <c r="AI14" s="24" t="str">
        <f t="shared" ca="1" si="5"/>
        <v/>
      </c>
      <c r="AJ14" s="24" t="str">
        <f t="shared" ca="1" si="5"/>
        <v/>
      </c>
      <c r="AK14" s="24" t="str">
        <f t="shared" ca="1" si="5"/>
        <v/>
      </c>
      <c r="AL14" s="24" t="str">
        <f t="shared" ca="1" si="5"/>
        <v/>
      </c>
      <c r="AM14" s="24" t="str">
        <f t="shared" ca="1" si="5"/>
        <v/>
      </c>
      <c r="AN14" s="24" t="str">
        <f t="shared" ca="1" si="5"/>
        <v/>
      </c>
      <c r="AO14" s="24" t="str">
        <f t="shared" ca="1" si="6"/>
        <v/>
      </c>
      <c r="AP14" s="24" t="str">
        <f t="shared" ca="1" si="6"/>
        <v/>
      </c>
      <c r="AQ14" s="24" t="str">
        <f t="shared" ca="1" si="6"/>
        <v/>
      </c>
      <c r="AR14" s="24" t="str">
        <f t="shared" ca="1" si="6"/>
        <v/>
      </c>
      <c r="AS14" s="24" t="str">
        <f t="shared" ca="1" si="6"/>
        <v/>
      </c>
      <c r="AT14" s="24" t="str">
        <f t="shared" ca="1" si="6"/>
        <v/>
      </c>
      <c r="AU14" s="24" t="str">
        <f t="shared" ca="1" si="6"/>
        <v/>
      </c>
      <c r="AV14" s="24" t="str">
        <f t="shared" ca="1" si="6"/>
        <v/>
      </c>
      <c r="AW14" s="24" t="str">
        <f t="shared" ca="1" si="6"/>
        <v/>
      </c>
      <c r="AX14" s="24" t="str">
        <f t="shared" ca="1" si="6"/>
        <v/>
      </c>
      <c r="AY14" s="24" t="str">
        <f t="shared" ca="1" si="6"/>
        <v/>
      </c>
      <c r="AZ14" s="24" t="str">
        <f t="shared" ca="1" si="6"/>
        <v/>
      </c>
      <c r="BA14" s="24" t="str">
        <f t="shared" ca="1" si="6"/>
        <v/>
      </c>
      <c r="BB14" s="24" t="str">
        <f t="shared" ca="1" si="6"/>
        <v/>
      </c>
      <c r="BC14" s="24" t="str">
        <f t="shared" ca="1" si="6"/>
        <v/>
      </c>
      <c r="BD14" s="24" t="str">
        <f t="shared" ca="1" si="6"/>
        <v/>
      </c>
      <c r="BE14" s="24" t="str">
        <f t="shared" ca="1" si="7"/>
        <v/>
      </c>
      <c r="BF14" s="24" t="str">
        <f t="shared" ca="1" si="7"/>
        <v/>
      </c>
      <c r="BG14" s="24" t="str">
        <f t="shared" ca="1" si="7"/>
        <v/>
      </c>
      <c r="BH14" s="24" t="str">
        <f t="shared" ca="1" si="7"/>
        <v/>
      </c>
      <c r="BI14" s="24" t="str">
        <f t="shared" ca="1" si="7"/>
        <v/>
      </c>
      <c r="BJ14" s="24" t="str">
        <f t="shared" ca="1" si="7"/>
        <v/>
      </c>
      <c r="BK14" s="24" t="str">
        <f t="shared" ca="1" si="7"/>
        <v/>
      </c>
      <c r="BL14" s="24" t="str">
        <f t="shared" ca="1" si="7"/>
        <v/>
      </c>
    </row>
    <row r="15" spans="1:64" s="2" customFormat="1" ht="30" customHeight="1" x14ac:dyDescent="0.4">
      <c r="A15" s="40">
        <v>4</v>
      </c>
      <c r="B15" s="26" t="s">
        <v>29</v>
      </c>
      <c r="C15" s="21" t="s">
        <v>7</v>
      </c>
      <c r="D15" s="21" t="s">
        <v>25</v>
      </c>
      <c r="E15" s="18">
        <v>0</v>
      </c>
      <c r="F15" s="19">
        <f>F14</f>
        <v>43486</v>
      </c>
      <c r="G15" s="20">
        <v>7</v>
      </c>
      <c r="H15" s="13"/>
      <c r="I15" s="24" t="str">
        <f t="shared" ca="1" si="8"/>
        <v/>
      </c>
      <c r="J15" s="24" t="str">
        <f t="shared" ca="1" si="4"/>
        <v/>
      </c>
      <c r="K15" s="24" t="str">
        <f t="shared" ca="1" si="4"/>
        <v/>
      </c>
      <c r="L15" s="24" t="str">
        <f t="shared" ca="1" si="4"/>
        <v/>
      </c>
      <c r="M15" s="24" t="str">
        <f t="shared" ca="1" si="4"/>
        <v/>
      </c>
      <c r="N15" s="24" t="str">
        <f t="shared" ca="1" si="4"/>
        <v/>
      </c>
      <c r="O15" s="24" t="str">
        <f t="shared" ca="1" si="4"/>
        <v/>
      </c>
      <c r="P15" s="24" t="str">
        <f t="shared" ca="1" si="4"/>
        <v/>
      </c>
      <c r="Q15" s="24" t="str">
        <f t="shared" ca="1" si="4"/>
        <v/>
      </c>
      <c r="R15" s="24" t="str">
        <f t="shared" ca="1" si="4"/>
        <v/>
      </c>
      <c r="S15" s="24" t="str">
        <f t="shared" ca="1" si="4"/>
        <v/>
      </c>
      <c r="T15" s="24" t="str">
        <f t="shared" ca="1" si="4"/>
        <v/>
      </c>
      <c r="U15" s="24" t="str">
        <f t="shared" ca="1" si="4"/>
        <v/>
      </c>
      <c r="V15" s="24" t="str">
        <f t="shared" ca="1" si="4"/>
        <v/>
      </c>
      <c r="W15" s="24" t="str">
        <f t="shared" ca="1" si="4"/>
        <v/>
      </c>
      <c r="X15" s="24" t="str">
        <f t="shared" ca="1" si="4"/>
        <v/>
      </c>
      <c r="Y15" s="24" t="str">
        <f t="shared" ca="1" si="5"/>
        <v/>
      </c>
      <c r="Z15" s="24" t="str">
        <f t="shared" ca="1" si="5"/>
        <v/>
      </c>
      <c r="AA15" s="24" t="str">
        <f t="shared" ca="1" si="5"/>
        <v/>
      </c>
      <c r="AB15" s="24" t="str">
        <f t="shared" ca="1" si="5"/>
        <v/>
      </c>
      <c r="AC15" s="24" t="str">
        <f t="shared" ca="1" si="5"/>
        <v/>
      </c>
      <c r="AD15" s="24" t="str">
        <f t="shared" ca="1" si="5"/>
        <v/>
      </c>
      <c r="AE15" s="24" t="str">
        <f t="shared" ca="1" si="5"/>
        <v/>
      </c>
      <c r="AF15" s="24" t="str">
        <f t="shared" ca="1" si="5"/>
        <v/>
      </c>
      <c r="AG15" s="24" t="str">
        <f t="shared" ca="1" si="5"/>
        <v/>
      </c>
      <c r="AH15" s="24" t="str">
        <f t="shared" ca="1" si="5"/>
        <v/>
      </c>
      <c r="AI15" s="24" t="str">
        <f t="shared" ca="1" si="5"/>
        <v/>
      </c>
      <c r="AJ15" s="24" t="str">
        <f t="shared" ca="1" si="5"/>
        <v/>
      </c>
      <c r="AK15" s="24" t="str">
        <f t="shared" ca="1" si="5"/>
        <v/>
      </c>
      <c r="AL15" s="24" t="str">
        <f t="shared" ca="1" si="5"/>
        <v/>
      </c>
      <c r="AM15" s="24" t="str">
        <f t="shared" ca="1" si="5"/>
        <v/>
      </c>
      <c r="AN15" s="24" t="str">
        <f t="shared" ca="1" si="5"/>
        <v/>
      </c>
      <c r="AO15" s="24" t="str">
        <f t="shared" ca="1" si="6"/>
        <v/>
      </c>
      <c r="AP15" s="24" t="str">
        <f t="shared" ca="1" si="6"/>
        <v/>
      </c>
      <c r="AQ15" s="24" t="str">
        <f t="shared" ca="1" si="6"/>
        <v/>
      </c>
      <c r="AR15" s="24" t="str">
        <f t="shared" ca="1" si="6"/>
        <v/>
      </c>
      <c r="AS15" s="24" t="str">
        <f t="shared" ca="1" si="6"/>
        <v/>
      </c>
      <c r="AT15" s="24" t="str">
        <f t="shared" ca="1" si="6"/>
        <v/>
      </c>
      <c r="AU15" s="24" t="str">
        <f t="shared" ca="1" si="6"/>
        <v/>
      </c>
      <c r="AV15" s="24" t="str">
        <f t="shared" ca="1" si="6"/>
        <v/>
      </c>
      <c r="AW15" s="24" t="str">
        <f t="shared" ca="1" si="6"/>
        <v/>
      </c>
      <c r="AX15" s="24" t="str">
        <f t="shared" ca="1" si="6"/>
        <v/>
      </c>
      <c r="AY15" s="24" t="str">
        <f t="shared" ca="1" si="6"/>
        <v/>
      </c>
      <c r="AZ15" s="24" t="str">
        <f t="shared" ca="1" si="6"/>
        <v/>
      </c>
      <c r="BA15" s="24" t="str">
        <f t="shared" ca="1" si="6"/>
        <v/>
      </c>
      <c r="BB15" s="24" t="str">
        <f t="shared" ca="1" si="6"/>
        <v/>
      </c>
      <c r="BC15" s="24" t="str">
        <f t="shared" ca="1" si="6"/>
        <v/>
      </c>
      <c r="BD15" s="24" t="str">
        <f t="shared" ca="1" si="6"/>
        <v/>
      </c>
      <c r="BE15" s="24" t="str">
        <f t="shared" ca="1" si="7"/>
        <v/>
      </c>
      <c r="BF15" s="24" t="str">
        <f t="shared" ca="1" si="7"/>
        <v/>
      </c>
      <c r="BG15" s="24" t="str">
        <f t="shared" ca="1" si="7"/>
        <v/>
      </c>
      <c r="BH15" s="24" t="str">
        <f t="shared" ca="1" si="7"/>
        <v/>
      </c>
      <c r="BI15" s="24" t="str">
        <f t="shared" ca="1" si="7"/>
        <v/>
      </c>
      <c r="BJ15" s="24" t="str">
        <f t="shared" ca="1" si="7"/>
        <v/>
      </c>
      <c r="BK15" s="24" t="str">
        <f t="shared" ca="1" si="7"/>
        <v/>
      </c>
      <c r="BL15" s="24" t="str">
        <f t="shared" ca="1" si="7"/>
        <v/>
      </c>
    </row>
    <row r="16" spans="1:64" s="2" customFormat="1" ht="30" customHeight="1" x14ac:dyDescent="0.4">
      <c r="A16" s="44">
        <v>5</v>
      </c>
      <c r="B16" s="26" t="s">
        <v>28</v>
      </c>
      <c r="C16" s="21" t="s">
        <v>7</v>
      </c>
      <c r="D16" s="21" t="s">
        <v>25</v>
      </c>
      <c r="E16" s="18">
        <v>0</v>
      </c>
      <c r="F16" s="19">
        <f>F15</f>
        <v>43486</v>
      </c>
      <c r="G16" s="20">
        <v>14</v>
      </c>
      <c r="H16" s="13"/>
      <c r="I16" s="24" t="str">
        <f t="shared" ca="1" si="8"/>
        <v/>
      </c>
      <c r="J16" s="24" t="str">
        <f t="shared" ca="1" si="4"/>
        <v/>
      </c>
      <c r="K16" s="24" t="str">
        <f t="shared" ca="1" si="4"/>
        <v/>
      </c>
      <c r="L16" s="24" t="str">
        <f t="shared" ca="1" si="4"/>
        <v/>
      </c>
      <c r="M16" s="24" t="str">
        <f t="shared" ca="1" si="4"/>
        <v/>
      </c>
      <c r="N16" s="24" t="str">
        <f t="shared" ca="1" si="4"/>
        <v/>
      </c>
      <c r="O16" s="24" t="str">
        <f t="shared" ca="1" si="4"/>
        <v/>
      </c>
      <c r="P16" s="24" t="str">
        <f t="shared" ca="1" si="4"/>
        <v/>
      </c>
      <c r="Q16" s="24" t="str">
        <f t="shared" ca="1" si="4"/>
        <v/>
      </c>
      <c r="R16" s="24" t="str">
        <f t="shared" ca="1" si="4"/>
        <v/>
      </c>
      <c r="S16" s="24" t="str">
        <f t="shared" ca="1" si="4"/>
        <v/>
      </c>
      <c r="T16" s="24" t="str">
        <f t="shared" ca="1" si="4"/>
        <v/>
      </c>
      <c r="U16" s="24" t="str">
        <f t="shared" ca="1" si="4"/>
        <v/>
      </c>
      <c r="V16" s="24" t="str">
        <f t="shared" ca="1" si="4"/>
        <v/>
      </c>
      <c r="W16" s="24" t="str">
        <f t="shared" ca="1" si="4"/>
        <v/>
      </c>
      <c r="X16" s="24" t="str">
        <f t="shared" ca="1" si="4"/>
        <v/>
      </c>
      <c r="Y16" s="24" t="str">
        <f t="shared" ca="1" si="5"/>
        <v/>
      </c>
      <c r="Z16" s="24" t="str">
        <f t="shared" ca="1" si="5"/>
        <v/>
      </c>
      <c r="AA16" s="24" t="str">
        <f t="shared" ca="1" si="5"/>
        <v/>
      </c>
      <c r="AB16" s="24" t="str">
        <f t="shared" ca="1" si="5"/>
        <v/>
      </c>
      <c r="AC16" s="24" t="str">
        <f t="shared" ca="1" si="5"/>
        <v/>
      </c>
      <c r="AD16" s="24" t="str">
        <f t="shared" ca="1" si="5"/>
        <v/>
      </c>
      <c r="AE16" s="24" t="str">
        <f t="shared" ca="1" si="5"/>
        <v/>
      </c>
      <c r="AF16" s="24" t="str">
        <f t="shared" ca="1" si="5"/>
        <v/>
      </c>
      <c r="AG16" s="24" t="str">
        <f t="shared" ca="1" si="5"/>
        <v/>
      </c>
      <c r="AH16" s="24" t="str">
        <f t="shared" ca="1" si="5"/>
        <v/>
      </c>
      <c r="AI16" s="24" t="str">
        <f t="shared" ca="1" si="5"/>
        <v/>
      </c>
      <c r="AJ16" s="24" t="str">
        <f t="shared" ca="1" si="5"/>
        <v/>
      </c>
      <c r="AK16" s="24" t="str">
        <f t="shared" ca="1" si="5"/>
        <v/>
      </c>
      <c r="AL16" s="24" t="str">
        <f t="shared" ca="1" si="5"/>
        <v/>
      </c>
      <c r="AM16" s="24" t="str">
        <f t="shared" ca="1" si="5"/>
        <v/>
      </c>
      <c r="AN16" s="24" t="str">
        <f t="shared" ca="1" si="5"/>
        <v/>
      </c>
      <c r="AO16" s="24" t="str">
        <f t="shared" ca="1" si="6"/>
        <v/>
      </c>
      <c r="AP16" s="24" t="str">
        <f t="shared" ca="1" si="6"/>
        <v/>
      </c>
      <c r="AQ16" s="24" t="str">
        <f t="shared" ca="1" si="6"/>
        <v/>
      </c>
      <c r="AR16" s="24" t="str">
        <f t="shared" ca="1" si="6"/>
        <v/>
      </c>
      <c r="AS16" s="24" t="str">
        <f t="shared" ca="1" si="6"/>
        <v/>
      </c>
      <c r="AT16" s="24" t="str">
        <f t="shared" ca="1" si="6"/>
        <v/>
      </c>
      <c r="AU16" s="24" t="str">
        <f t="shared" ca="1" si="6"/>
        <v/>
      </c>
      <c r="AV16" s="24" t="str">
        <f t="shared" ca="1" si="6"/>
        <v/>
      </c>
      <c r="AW16" s="24" t="str">
        <f t="shared" ca="1" si="6"/>
        <v/>
      </c>
      <c r="AX16" s="24" t="str">
        <f t="shared" ca="1" si="6"/>
        <v/>
      </c>
      <c r="AY16" s="24" t="str">
        <f t="shared" ca="1" si="6"/>
        <v/>
      </c>
      <c r="AZ16" s="24" t="str">
        <f t="shared" ca="1" si="6"/>
        <v/>
      </c>
      <c r="BA16" s="24" t="str">
        <f t="shared" ca="1" si="6"/>
        <v/>
      </c>
      <c r="BB16" s="24" t="str">
        <f t="shared" ca="1" si="6"/>
        <v/>
      </c>
      <c r="BC16" s="24" t="str">
        <f t="shared" ca="1" si="6"/>
        <v/>
      </c>
      <c r="BD16" s="24" t="str">
        <f t="shared" ca="1" si="6"/>
        <v/>
      </c>
      <c r="BE16" s="24" t="str">
        <f t="shared" ca="1" si="7"/>
        <v/>
      </c>
      <c r="BF16" s="24" t="str">
        <f t="shared" ca="1" si="7"/>
        <v/>
      </c>
      <c r="BG16" s="24" t="str">
        <f t="shared" ca="1" si="7"/>
        <v/>
      </c>
      <c r="BH16" s="24" t="str">
        <f t="shared" ca="1" si="7"/>
        <v/>
      </c>
      <c r="BI16" s="24" t="str">
        <f t="shared" ca="1" si="7"/>
        <v/>
      </c>
      <c r="BJ16" s="24" t="str">
        <f t="shared" ca="1" si="7"/>
        <v/>
      </c>
      <c r="BK16" s="24" t="str">
        <f t="shared" ca="1" si="7"/>
        <v/>
      </c>
      <c r="BL16" s="24" t="str">
        <f t="shared" ca="1" si="7"/>
        <v/>
      </c>
    </row>
    <row r="17" spans="1:64" s="2" customFormat="1" ht="30" customHeight="1" x14ac:dyDescent="0.4">
      <c r="A17" s="40">
        <v>6</v>
      </c>
      <c r="B17" s="26" t="s">
        <v>27</v>
      </c>
      <c r="C17" s="21" t="s">
        <v>7</v>
      </c>
      <c r="D17" s="21" t="s">
        <v>25</v>
      </c>
      <c r="E17" s="18">
        <v>0</v>
      </c>
      <c r="F17" s="19">
        <f ca="1">TODAY()+6</f>
        <v>43500</v>
      </c>
      <c r="G17" s="20">
        <v>21</v>
      </c>
      <c r="H17" s="13"/>
      <c r="I17" s="24" t="str">
        <f t="shared" ca="1" si="8"/>
        <v/>
      </c>
      <c r="J17" s="24" t="str">
        <f t="shared" ca="1" si="4"/>
        <v/>
      </c>
      <c r="K17" s="24" t="str">
        <f t="shared" ca="1" si="4"/>
        <v/>
      </c>
      <c r="L17" s="24" t="str">
        <f t="shared" ca="1" si="4"/>
        <v/>
      </c>
      <c r="M17" s="24" t="str">
        <f t="shared" ca="1" si="4"/>
        <v/>
      </c>
      <c r="N17" s="24" t="str">
        <f t="shared" ca="1" si="4"/>
        <v/>
      </c>
      <c r="O17" s="24" t="str">
        <f t="shared" ca="1" si="4"/>
        <v/>
      </c>
      <c r="P17" s="24" t="str">
        <f t="shared" ca="1" si="4"/>
        <v/>
      </c>
      <c r="Q17" s="24" t="str">
        <f t="shared" ca="1" si="4"/>
        <v/>
      </c>
      <c r="R17" s="24" t="str">
        <f t="shared" ca="1" si="4"/>
        <v/>
      </c>
      <c r="S17" s="24" t="str">
        <f t="shared" ca="1" si="4"/>
        <v/>
      </c>
      <c r="T17" s="24" t="str">
        <f t="shared" ca="1" si="4"/>
        <v/>
      </c>
      <c r="U17" s="24" t="str">
        <f t="shared" ca="1" si="4"/>
        <v/>
      </c>
      <c r="V17" s="24" t="str">
        <f t="shared" ca="1" si="4"/>
        <v/>
      </c>
      <c r="W17" s="24" t="str">
        <f t="shared" ca="1" si="4"/>
        <v/>
      </c>
      <c r="X17" s="24" t="str">
        <f t="shared" ca="1" si="4"/>
        <v/>
      </c>
      <c r="Y17" s="24" t="str">
        <f t="shared" ca="1" si="5"/>
        <v/>
      </c>
      <c r="Z17" s="24" t="str">
        <f t="shared" ca="1" si="5"/>
        <v/>
      </c>
      <c r="AA17" s="24" t="str">
        <f t="shared" ca="1" si="5"/>
        <v/>
      </c>
      <c r="AB17" s="24" t="str">
        <f t="shared" ca="1" si="5"/>
        <v/>
      </c>
      <c r="AC17" s="24" t="str">
        <f t="shared" ca="1" si="5"/>
        <v/>
      </c>
      <c r="AD17" s="24" t="str">
        <f t="shared" ca="1" si="5"/>
        <v/>
      </c>
      <c r="AE17" s="24" t="str">
        <f t="shared" ca="1" si="5"/>
        <v/>
      </c>
      <c r="AF17" s="24" t="str">
        <f t="shared" ca="1" si="5"/>
        <v/>
      </c>
      <c r="AG17" s="24" t="str">
        <f t="shared" ca="1" si="5"/>
        <v/>
      </c>
      <c r="AH17" s="24" t="str">
        <f t="shared" ca="1" si="5"/>
        <v/>
      </c>
      <c r="AI17" s="24" t="str">
        <f t="shared" ca="1" si="5"/>
        <v/>
      </c>
      <c r="AJ17" s="24" t="str">
        <f t="shared" ca="1" si="5"/>
        <v/>
      </c>
      <c r="AK17" s="24" t="str">
        <f t="shared" ca="1" si="5"/>
        <v/>
      </c>
      <c r="AL17" s="24" t="str">
        <f t="shared" ca="1" si="5"/>
        <v/>
      </c>
      <c r="AM17" s="24" t="str">
        <f t="shared" ca="1" si="5"/>
        <v/>
      </c>
      <c r="AN17" s="24" t="str">
        <f t="shared" ca="1" si="5"/>
        <v/>
      </c>
      <c r="AO17" s="24" t="str">
        <f t="shared" ca="1" si="6"/>
        <v/>
      </c>
      <c r="AP17" s="24" t="str">
        <f t="shared" ca="1" si="6"/>
        <v/>
      </c>
      <c r="AQ17" s="24" t="str">
        <f t="shared" ca="1" si="6"/>
        <v/>
      </c>
      <c r="AR17" s="24" t="str">
        <f t="shared" ca="1" si="6"/>
        <v/>
      </c>
      <c r="AS17" s="24" t="str">
        <f t="shared" ca="1" si="6"/>
        <v/>
      </c>
      <c r="AT17" s="24" t="str">
        <f t="shared" ca="1" si="6"/>
        <v/>
      </c>
      <c r="AU17" s="24" t="str">
        <f t="shared" ca="1" si="6"/>
        <v/>
      </c>
      <c r="AV17" s="24" t="str">
        <f t="shared" ca="1" si="6"/>
        <v/>
      </c>
      <c r="AW17" s="24" t="str">
        <f t="shared" ca="1" si="6"/>
        <v/>
      </c>
      <c r="AX17" s="24" t="str">
        <f t="shared" ca="1" si="6"/>
        <v/>
      </c>
      <c r="AY17" s="24" t="str">
        <f t="shared" ca="1" si="6"/>
        <v/>
      </c>
      <c r="AZ17" s="24" t="str">
        <f t="shared" ca="1" si="6"/>
        <v/>
      </c>
      <c r="BA17" s="24" t="str">
        <f t="shared" ca="1" si="6"/>
        <v/>
      </c>
      <c r="BB17" s="24" t="str">
        <f t="shared" ca="1" si="6"/>
        <v/>
      </c>
      <c r="BC17" s="24" t="str">
        <f t="shared" ca="1" si="6"/>
        <v/>
      </c>
      <c r="BD17" s="24" t="str">
        <f t="shared" ca="1" si="6"/>
        <v/>
      </c>
      <c r="BE17" s="24" t="str">
        <f t="shared" ca="1" si="7"/>
        <v/>
      </c>
      <c r="BF17" s="24" t="str">
        <f t="shared" ca="1" si="7"/>
        <v/>
      </c>
      <c r="BG17" s="24" t="str">
        <f t="shared" ca="1" si="7"/>
        <v/>
      </c>
      <c r="BH17" s="24" t="str">
        <f t="shared" ca="1" si="7"/>
        <v/>
      </c>
      <c r="BI17" s="24" t="str">
        <f t="shared" ca="1" si="7"/>
        <v/>
      </c>
      <c r="BJ17" s="24" t="str">
        <f t="shared" ca="1" si="7"/>
        <v/>
      </c>
      <c r="BK17" s="24" t="str">
        <f t="shared" ca="1" si="7"/>
        <v/>
      </c>
      <c r="BL17" s="24" t="str">
        <f t="shared" ca="1" si="7"/>
        <v/>
      </c>
    </row>
    <row r="18" spans="1:64" s="2" customFormat="1" ht="30" customHeight="1" x14ac:dyDescent="0.4">
      <c r="A18" s="40"/>
      <c r="B18" s="27" t="s">
        <v>30</v>
      </c>
      <c r="C18" s="21"/>
      <c r="D18" s="21"/>
      <c r="E18" s="18"/>
      <c r="F18" s="19"/>
      <c r="G18" s="20"/>
      <c r="H18" s="13"/>
      <c r="I18" s="24" t="str">
        <f t="shared" ca="1" si="8"/>
        <v/>
      </c>
      <c r="J18" s="24" t="str">
        <f t="shared" ca="1" si="4"/>
        <v/>
      </c>
      <c r="K18" s="24" t="str">
        <f t="shared" ca="1" si="4"/>
        <v/>
      </c>
      <c r="L18" s="24" t="str">
        <f t="shared" ca="1" si="4"/>
        <v/>
      </c>
      <c r="M18" s="24" t="str">
        <f t="shared" ca="1" si="4"/>
        <v/>
      </c>
      <c r="N18" s="24" t="str">
        <f t="shared" ca="1" si="4"/>
        <v/>
      </c>
      <c r="O18" s="24" t="str">
        <f t="shared" ca="1" si="4"/>
        <v/>
      </c>
      <c r="P18" s="24" t="str">
        <f t="shared" ca="1" si="4"/>
        <v/>
      </c>
      <c r="Q18" s="24" t="str">
        <f t="shared" ca="1" si="4"/>
        <v/>
      </c>
      <c r="R18" s="24" t="str">
        <f t="shared" ca="1" si="4"/>
        <v/>
      </c>
      <c r="S18" s="24" t="str">
        <f t="shared" ca="1" si="4"/>
        <v/>
      </c>
      <c r="T18" s="24" t="str">
        <f t="shared" ca="1" si="4"/>
        <v/>
      </c>
      <c r="U18" s="24" t="str">
        <f t="shared" ca="1" si="4"/>
        <v/>
      </c>
      <c r="V18" s="24" t="str">
        <f t="shared" ca="1" si="4"/>
        <v/>
      </c>
      <c r="W18" s="24" t="str">
        <f t="shared" ca="1" si="4"/>
        <v/>
      </c>
      <c r="X18" s="24" t="str">
        <f t="shared" ca="1" si="4"/>
        <v/>
      </c>
      <c r="Y18" s="24" t="str">
        <f t="shared" ca="1" si="5"/>
        <v/>
      </c>
      <c r="Z18" s="24" t="str">
        <f t="shared" ca="1" si="5"/>
        <v/>
      </c>
      <c r="AA18" s="24" t="str">
        <f t="shared" ca="1" si="5"/>
        <v/>
      </c>
      <c r="AB18" s="24" t="str">
        <f t="shared" ca="1" si="5"/>
        <v/>
      </c>
      <c r="AC18" s="24" t="str">
        <f t="shared" ca="1" si="5"/>
        <v/>
      </c>
      <c r="AD18" s="24" t="str">
        <f t="shared" ca="1" si="5"/>
        <v/>
      </c>
      <c r="AE18" s="24" t="str">
        <f t="shared" ca="1" si="5"/>
        <v/>
      </c>
      <c r="AF18" s="24" t="str">
        <f t="shared" ca="1" si="5"/>
        <v/>
      </c>
      <c r="AG18" s="24" t="str">
        <f t="shared" ca="1" si="5"/>
        <v/>
      </c>
      <c r="AH18" s="24" t="str">
        <f t="shared" ca="1" si="5"/>
        <v/>
      </c>
      <c r="AI18" s="24" t="str">
        <f t="shared" ca="1" si="5"/>
        <v/>
      </c>
      <c r="AJ18" s="24" t="str">
        <f t="shared" ca="1" si="5"/>
        <v/>
      </c>
      <c r="AK18" s="24" t="str">
        <f t="shared" ca="1" si="5"/>
        <v/>
      </c>
      <c r="AL18" s="24" t="str">
        <f t="shared" ca="1" si="5"/>
        <v/>
      </c>
      <c r="AM18" s="24" t="str">
        <f t="shared" ca="1" si="5"/>
        <v/>
      </c>
      <c r="AN18" s="24" t="str">
        <f t="shared" ca="1" si="5"/>
        <v/>
      </c>
      <c r="AO18" s="24" t="str">
        <f t="shared" ca="1" si="6"/>
        <v/>
      </c>
      <c r="AP18" s="24" t="str">
        <f t="shared" ca="1" si="6"/>
        <v/>
      </c>
      <c r="AQ18" s="24" t="str">
        <f t="shared" ca="1" si="6"/>
        <v/>
      </c>
      <c r="AR18" s="24" t="str">
        <f t="shared" ca="1" si="6"/>
        <v/>
      </c>
      <c r="AS18" s="24" t="str">
        <f t="shared" ca="1" si="6"/>
        <v/>
      </c>
      <c r="AT18" s="24" t="str">
        <f t="shared" ca="1" si="6"/>
        <v/>
      </c>
      <c r="AU18" s="24" t="str">
        <f t="shared" ca="1" si="6"/>
        <v/>
      </c>
      <c r="AV18" s="24" t="str">
        <f t="shared" ca="1" si="6"/>
        <v/>
      </c>
      <c r="AW18" s="24" t="str">
        <f t="shared" ca="1" si="6"/>
        <v/>
      </c>
      <c r="AX18" s="24" t="str">
        <f t="shared" ca="1" si="6"/>
        <v/>
      </c>
      <c r="AY18" s="24" t="str">
        <f t="shared" ca="1" si="6"/>
        <v/>
      </c>
      <c r="AZ18" s="24" t="str">
        <f t="shared" ca="1" si="6"/>
        <v/>
      </c>
      <c r="BA18" s="24" t="str">
        <f t="shared" ca="1" si="6"/>
        <v/>
      </c>
      <c r="BB18" s="24" t="str">
        <f t="shared" ca="1" si="6"/>
        <v/>
      </c>
      <c r="BC18" s="24" t="str">
        <f t="shared" ca="1" si="6"/>
        <v/>
      </c>
      <c r="BD18" s="24" t="str">
        <f t="shared" ca="1" si="6"/>
        <v/>
      </c>
      <c r="BE18" s="24" t="str">
        <f t="shared" ca="1" si="7"/>
        <v/>
      </c>
      <c r="BF18" s="24" t="str">
        <f t="shared" ca="1" si="7"/>
        <v/>
      </c>
      <c r="BG18" s="24" t="str">
        <f t="shared" ca="1" si="7"/>
        <v/>
      </c>
      <c r="BH18" s="24" t="str">
        <f t="shared" ca="1" si="7"/>
        <v/>
      </c>
      <c r="BI18" s="24" t="str">
        <f t="shared" ca="1" si="7"/>
        <v/>
      </c>
      <c r="BJ18" s="24" t="str">
        <f t="shared" ca="1" si="7"/>
        <v/>
      </c>
      <c r="BK18" s="24" t="str">
        <f t="shared" ca="1" si="7"/>
        <v/>
      </c>
      <c r="BL18" s="24" t="str">
        <f t="shared" ca="1" si="7"/>
        <v/>
      </c>
    </row>
    <row r="19" spans="1:64" s="2" customFormat="1" ht="30" customHeight="1" x14ac:dyDescent="0.4">
      <c r="A19" s="40">
        <v>7</v>
      </c>
      <c r="B19" s="26" t="s">
        <v>32</v>
      </c>
      <c r="C19" s="21" t="s">
        <v>8</v>
      </c>
      <c r="D19" s="21" t="s">
        <v>25</v>
      </c>
      <c r="E19" s="18">
        <v>0</v>
      </c>
      <c r="F19" s="19">
        <f ca="1">F17+G17</f>
        <v>43521</v>
      </c>
      <c r="G19" s="20">
        <v>12</v>
      </c>
      <c r="H19" s="13"/>
      <c r="I19" s="24" t="str">
        <f t="shared" ca="1" si="8"/>
        <v/>
      </c>
      <c r="J19" s="24" t="str">
        <f t="shared" ca="1" si="4"/>
        <v/>
      </c>
      <c r="K19" s="24" t="str">
        <f t="shared" ca="1" si="4"/>
        <v/>
      </c>
      <c r="L19" s="24" t="str">
        <f t="shared" ca="1" si="4"/>
        <v/>
      </c>
      <c r="M19" s="24" t="str">
        <f t="shared" ca="1" si="4"/>
        <v/>
      </c>
      <c r="N19" s="24" t="str">
        <f t="shared" ca="1" si="4"/>
        <v/>
      </c>
      <c r="O19" s="24" t="str">
        <f t="shared" ca="1" si="4"/>
        <v/>
      </c>
      <c r="P19" s="24" t="str">
        <f t="shared" ca="1" si="4"/>
        <v/>
      </c>
      <c r="Q19" s="24" t="str">
        <f t="shared" ca="1" si="4"/>
        <v/>
      </c>
      <c r="R19" s="24" t="str">
        <f t="shared" ca="1" si="4"/>
        <v/>
      </c>
      <c r="S19" s="24" t="str">
        <f t="shared" ca="1" si="4"/>
        <v/>
      </c>
      <c r="T19" s="24" t="str">
        <f t="shared" ca="1" si="4"/>
        <v/>
      </c>
      <c r="U19" s="24" t="str">
        <f t="shared" ca="1" si="4"/>
        <v/>
      </c>
      <c r="V19" s="24" t="str">
        <f t="shared" ca="1" si="4"/>
        <v/>
      </c>
      <c r="W19" s="24" t="str">
        <f t="shared" ca="1" si="4"/>
        <v/>
      </c>
      <c r="X19" s="24" t="str">
        <f t="shared" ca="1" si="4"/>
        <v/>
      </c>
      <c r="Y19" s="24" t="str">
        <f t="shared" ca="1" si="5"/>
        <v/>
      </c>
      <c r="Z19" s="24" t="str">
        <f t="shared" ca="1" si="5"/>
        <v/>
      </c>
      <c r="AA19" s="24" t="str">
        <f t="shared" ca="1" si="5"/>
        <v/>
      </c>
      <c r="AB19" s="24" t="str">
        <f t="shared" ca="1" si="5"/>
        <v/>
      </c>
      <c r="AC19" s="24" t="str">
        <f t="shared" ca="1" si="5"/>
        <v/>
      </c>
      <c r="AD19" s="24" t="str">
        <f t="shared" ca="1" si="5"/>
        <v/>
      </c>
      <c r="AE19" s="24" t="str">
        <f t="shared" ca="1" si="5"/>
        <v/>
      </c>
      <c r="AF19" s="24" t="str">
        <f t="shared" ca="1" si="5"/>
        <v/>
      </c>
      <c r="AG19" s="24" t="str">
        <f t="shared" ca="1" si="5"/>
        <v/>
      </c>
      <c r="AH19" s="24" t="str">
        <f t="shared" ca="1" si="5"/>
        <v/>
      </c>
      <c r="AI19" s="24" t="str">
        <f t="shared" ca="1" si="5"/>
        <v/>
      </c>
      <c r="AJ19" s="24" t="str">
        <f t="shared" ca="1" si="5"/>
        <v/>
      </c>
      <c r="AK19" s="24" t="str">
        <f t="shared" ca="1" si="5"/>
        <v/>
      </c>
      <c r="AL19" s="24" t="str">
        <f t="shared" ca="1" si="5"/>
        <v/>
      </c>
      <c r="AM19" s="24" t="str">
        <f t="shared" ca="1" si="5"/>
        <v/>
      </c>
      <c r="AN19" s="24" t="str">
        <f t="shared" ca="1" si="5"/>
        <v/>
      </c>
      <c r="AO19" s="24" t="str">
        <f t="shared" ca="1" si="6"/>
        <v/>
      </c>
      <c r="AP19" s="24" t="str">
        <f t="shared" ca="1" si="6"/>
        <v/>
      </c>
      <c r="AQ19" s="24" t="str">
        <f t="shared" ca="1" si="6"/>
        <v/>
      </c>
      <c r="AR19" s="24" t="str">
        <f t="shared" ca="1" si="6"/>
        <v/>
      </c>
      <c r="AS19" s="24" t="str">
        <f t="shared" ca="1" si="6"/>
        <v/>
      </c>
      <c r="AT19" s="24" t="str">
        <f t="shared" ca="1" si="6"/>
        <v/>
      </c>
      <c r="AU19" s="24" t="str">
        <f t="shared" ca="1" si="6"/>
        <v/>
      </c>
      <c r="AV19" s="24" t="str">
        <f t="shared" ca="1" si="6"/>
        <v/>
      </c>
      <c r="AW19" s="24" t="str">
        <f t="shared" ca="1" si="6"/>
        <v/>
      </c>
      <c r="AX19" s="24" t="str">
        <f t="shared" ca="1" si="6"/>
        <v/>
      </c>
      <c r="AY19" s="24" t="str">
        <f t="shared" ca="1" si="6"/>
        <v/>
      </c>
      <c r="AZ19" s="24" t="str">
        <f t="shared" ca="1" si="6"/>
        <v/>
      </c>
      <c r="BA19" s="24" t="str">
        <f t="shared" ca="1" si="6"/>
        <v/>
      </c>
      <c r="BB19" s="24" t="str">
        <f t="shared" ca="1" si="6"/>
        <v/>
      </c>
      <c r="BC19" s="24" t="str">
        <f t="shared" ca="1" si="6"/>
        <v/>
      </c>
      <c r="BD19" s="24" t="str">
        <f t="shared" ca="1" si="6"/>
        <v/>
      </c>
      <c r="BE19" s="24" t="str">
        <f t="shared" ca="1" si="7"/>
        <v/>
      </c>
      <c r="BF19" s="24" t="str">
        <f t="shared" ca="1" si="7"/>
        <v/>
      </c>
      <c r="BG19" s="24" t="str">
        <f t="shared" ca="1" si="7"/>
        <v/>
      </c>
      <c r="BH19" s="24" t="str">
        <f t="shared" ca="1" si="7"/>
        <v/>
      </c>
      <c r="BI19" s="24" t="str">
        <f t="shared" ca="1" si="7"/>
        <v/>
      </c>
      <c r="BJ19" s="24" t="str">
        <f t="shared" ca="1" si="7"/>
        <v/>
      </c>
      <c r="BK19" s="24" t="str">
        <f t="shared" ca="1" si="7"/>
        <v/>
      </c>
      <c r="BL19" s="24" t="str">
        <f t="shared" ca="1" si="7"/>
        <v/>
      </c>
    </row>
    <row r="20" spans="1:64" s="2" customFormat="1" ht="30" customHeight="1" x14ac:dyDescent="0.4">
      <c r="A20" s="40">
        <v>8</v>
      </c>
      <c r="B20" s="26" t="s">
        <v>36</v>
      </c>
      <c r="C20" s="21" t="s">
        <v>8</v>
      </c>
      <c r="D20" s="21" t="s">
        <v>25</v>
      </c>
      <c r="E20" s="18">
        <v>0</v>
      </c>
      <c r="F20" s="19">
        <f ca="1">F19+2</f>
        <v>43523</v>
      </c>
      <c r="G20" s="20">
        <f>14</f>
        <v>14</v>
      </c>
      <c r="H20" s="13"/>
      <c r="I20" s="24" t="str">
        <f t="shared" ca="1" si="8"/>
        <v/>
      </c>
      <c r="J20" s="24" t="str">
        <f t="shared" ca="1" si="4"/>
        <v/>
      </c>
      <c r="K20" s="24" t="str">
        <f t="shared" ca="1" si="4"/>
        <v/>
      </c>
      <c r="L20" s="24" t="str">
        <f t="shared" ca="1" si="4"/>
        <v/>
      </c>
      <c r="M20" s="24" t="str">
        <f t="shared" ca="1" si="4"/>
        <v/>
      </c>
      <c r="N20" s="24" t="str">
        <f t="shared" ca="1" si="4"/>
        <v/>
      </c>
      <c r="O20" s="24" t="str">
        <f t="shared" ca="1" si="4"/>
        <v/>
      </c>
      <c r="P20" s="24" t="str">
        <f t="shared" ca="1" si="4"/>
        <v/>
      </c>
      <c r="Q20" s="24" t="str">
        <f t="shared" ca="1" si="4"/>
        <v/>
      </c>
      <c r="R20" s="24" t="str">
        <f t="shared" ca="1" si="4"/>
        <v/>
      </c>
      <c r="S20" s="24" t="str">
        <f t="shared" ca="1" si="4"/>
        <v/>
      </c>
      <c r="T20" s="24" t="str">
        <f t="shared" ca="1" si="4"/>
        <v/>
      </c>
      <c r="U20" s="24" t="str">
        <f t="shared" ca="1" si="4"/>
        <v/>
      </c>
      <c r="V20" s="24" t="str">
        <f t="shared" ca="1" si="4"/>
        <v/>
      </c>
      <c r="W20" s="24" t="str">
        <f t="shared" ca="1" si="4"/>
        <v/>
      </c>
      <c r="X20" s="24" t="str">
        <f t="shared" ca="1" si="4"/>
        <v/>
      </c>
      <c r="Y20" s="24" t="str">
        <f t="shared" ca="1" si="5"/>
        <v/>
      </c>
      <c r="Z20" s="24" t="str">
        <f t="shared" ca="1" si="5"/>
        <v/>
      </c>
      <c r="AA20" s="24" t="str">
        <f t="shared" ca="1" si="5"/>
        <v/>
      </c>
      <c r="AB20" s="24" t="str">
        <f t="shared" ca="1" si="5"/>
        <v/>
      </c>
      <c r="AC20" s="24" t="str">
        <f t="shared" ca="1" si="5"/>
        <v/>
      </c>
      <c r="AD20" s="24" t="str">
        <f t="shared" ca="1" si="5"/>
        <v/>
      </c>
      <c r="AE20" s="24" t="str">
        <f t="shared" ca="1" si="5"/>
        <v/>
      </c>
      <c r="AF20" s="24" t="str">
        <f t="shared" ca="1" si="5"/>
        <v/>
      </c>
      <c r="AG20" s="24" t="str">
        <f t="shared" ca="1" si="5"/>
        <v/>
      </c>
      <c r="AH20" s="24" t="str">
        <f t="shared" ca="1" si="5"/>
        <v/>
      </c>
      <c r="AI20" s="24" t="str">
        <f t="shared" ca="1" si="5"/>
        <v/>
      </c>
      <c r="AJ20" s="24" t="str">
        <f t="shared" ca="1" si="5"/>
        <v/>
      </c>
      <c r="AK20" s="24" t="str">
        <f t="shared" ca="1" si="5"/>
        <v/>
      </c>
      <c r="AL20" s="24" t="str">
        <f t="shared" ca="1" si="5"/>
        <v/>
      </c>
      <c r="AM20" s="24" t="str">
        <f t="shared" ca="1" si="5"/>
        <v/>
      </c>
      <c r="AN20" s="24" t="str">
        <f t="shared" ca="1" si="5"/>
        <v/>
      </c>
      <c r="AO20" s="24" t="str">
        <f t="shared" ca="1" si="6"/>
        <v/>
      </c>
      <c r="AP20" s="24" t="str">
        <f t="shared" ca="1" si="6"/>
        <v/>
      </c>
      <c r="AQ20" s="24" t="str">
        <f t="shared" ca="1" si="6"/>
        <v/>
      </c>
      <c r="AR20" s="24" t="str">
        <f t="shared" ca="1" si="6"/>
        <v/>
      </c>
      <c r="AS20" s="24" t="str">
        <f t="shared" ca="1" si="6"/>
        <v/>
      </c>
      <c r="AT20" s="24" t="str">
        <f t="shared" ca="1" si="6"/>
        <v/>
      </c>
      <c r="AU20" s="24" t="str">
        <f t="shared" ca="1" si="6"/>
        <v/>
      </c>
      <c r="AV20" s="24" t="str">
        <f t="shared" ca="1" si="6"/>
        <v/>
      </c>
      <c r="AW20" s="24" t="str">
        <f t="shared" ca="1" si="6"/>
        <v/>
      </c>
      <c r="AX20" s="24" t="str">
        <f t="shared" ca="1" si="6"/>
        <v/>
      </c>
      <c r="AY20" s="24" t="str">
        <f t="shared" ca="1" si="6"/>
        <v/>
      </c>
      <c r="AZ20" s="24" t="str">
        <f t="shared" ca="1" si="6"/>
        <v/>
      </c>
      <c r="BA20" s="24" t="str">
        <f t="shared" ca="1" si="6"/>
        <v/>
      </c>
      <c r="BB20" s="24" t="str">
        <f t="shared" ca="1" si="6"/>
        <v/>
      </c>
      <c r="BC20" s="24" t="str">
        <f t="shared" ca="1" si="6"/>
        <v/>
      </c>
      <c r="BD20" s="24" t="str">
        <f t="shared" ca="1" si="6"/>
        <v/>
      </c>
      <c r="BE20" s="24" t="str">
        <f t="shared" ca="1" si="7"/>
        <v/>
      </c>
      <c r="BF20" s="24" t="str">
        <f t="shared" ca="1" si="7"/>
        <v/>
      </c>
      <c r="BG20" s="24" t="str">
        <f t="shared" ca="1" si="7"/>
        <v/>
      </c>
      <c r="BH20" s="24" t="str">
        <f t="shared" ca="1" si="7"/>
        <v/>
      </c>
      <c r="BI20" s="24" t="str">
        <f t="shared" ca="1" si="7"/>
        <v/>
      </c>
      <c r="BJ20" s="24" t="str">
        <f t="shared" ca="1" si="7"/>
        <v/>
      </c>
      <c r="BK20" s="24" t="str">
        <f t="shared" ca="1" si="7"/>
        <v/>
      </c>
      <c r="BL20" s="24" t="str">
        <f t="shared" ca="1" si="7"/>
        <v/>
      </c>
    </row>
    <row r="21" spans="1:64" s="2" customFormat="1" ht="30" customHeight="1" x14ac:dyDescent="0.4">
      <c r="A21" s="40"/>
      <c r="B21" s="27" t="s">
        <v>31</v>
      </c>
      <c r="C21" s="21"/>
      <c r="D21" s="21"/>
      <c r="E21" s="18"/>
      <c r="F21" s="19"/>
      <c r="G21" s="20"/>
      <c r="H21" s="13"/>
      <c r="I21" s="24" t="str">
        <f t="shared" ref="I21:X33" ca="1" si="9">IF(AND($C21="Goal",I$6&gt;=$F21,I$6&lt;=$F21+$G21-1),2,IF(AND($C21="Milestone",I$6&gt;=$F21,I$6&lt;=$F21+$G21-1),1,""))</f>
        <v/>
      </c>
      <c r="J21" s="24" t="str">
        <f t="shared" ca="1" si="9"/>
        <v/>
      </c>
      <c r="K21" s="24" t="str">
        <f t="shared" ca="1" si="9"/>
        <v/>
      </c>
      <c r="L21" s="24" t="str">
        <f t="shared" ca="1" si="9"/>
        <v/>
      </c>
      <c r="M21" s="24" t="str">
        <f t="shared" ca="1" si="9"/>
        <v/>
      </c>
      <c r="N21" s="24" t="str">
        <f t="shared" ca="1" si="9"/>
        <v/>
      </c>
      <c r="O21" s="24" t="str">
        <f t="shared" ca="1" si="9"/>
        <v/>
      </c>
      <c r="P21" s="24" t="str">
        <f t="shared" ca="1" si="9"/>
        <v/>
      </c>
      <c r="Q21" s="24" t="str">
        <f t="shared" ca="1" si="9"/>
        <v/>
      </c>
      <c r="R21" s="24" t="str">
        <f t="shared" ca="1" si="9"/>
        <v/>
      </c>
      <c r="S21" s="24" t="str">
        <f t="shared" ca="1" si="9"/>
        <v/>
      </c>
      <c r="T21" s="24" t="str">
        <f t="shared" ca="1" si="9"/>
        <v/>
      </c>
      <c r="U21" s="24" t="str">
        <f t="shared" ca="1" si="9"/>
        <v/>
      </c>
      <c r="V21" s="24" t="str">
        <f t="shared" ca="1" si="9"/>
        <v/>
      </c>
      <c r="W21" s="24" t="str">
        <f t="shared" ca="1" si="9"/>
        <v/>
      </c>
      <c r="X21" s="24" t="str">
        <f t="shared" ca="1" si="9"/>
        <v/>
      </c>
      <c r="Y21" s="24" t="str">
        <f t="shared" ref="Y21:AM33" ca="1" si="10">IF(AND($C21="Goal",Y$6&gt;=$F21,Y$6&lt;=$F21+$G21-1),2,IF(AND($C21="Milestone",Y$6&gt;=$F21,Y$6&lt;=$F21+$G21-1),1,""))</f>
        <v/>
      </c>
      <c r="Z21" s="24" t="str">
        <f t="shared" ca="1" si="10"/>
        <v/>
      </c>
      <c r="AA21" s="24" t="str">
        <f t="shared" ca="1" si="10"/>
        <v/>
      </c>
      <c r="AB21" s="24" t="str">
        <f t="shared" ca="1" si="10"/>
        <v/>
      </c>
      <c r="AC21" s="24" t="str">
        <f t="shared" ca="1" si="10"/>
        <v/>
      </c>
      <c r="AD21" s="24" t="str">
        <f t="shared" ca="1" si="10"/>
        <v/>
      </c>
      <c r="AE21" s="24" t="str">
        <f t="shared" ca="1" si="10"/>
        <v/>
      </c>
      <c r="AF21" s="24" t="str">
        <f t="shared" ca="1" si="10"/>
        <v/>
      </c>
      <c r="AG21" s="24" t="str">
        <f t="shared" ca="1" si="10"/>
        <v/>
      </c>
      <c r="AH21" s="24" t="str">
        <f t="shared" ca="1" si="10"/>
        <v/>
      </c>
      <c r="AI21" s="24" t="str">
        <f t="shared" ca="1" si="10"/>
        <v/>
      </c>
      <c r="AJ21" s="24" t="str">
        <f t="shared" ca="1" si="10"/>
        <v/>
      </c>
      <c r="AK21" s="24" t="str">
        <f t="shared" ca="1" si="10"/>
        <v/>
      </c>
      <c r="AL21" s="24" t="str">
        <f t="shared" ca="1" si="10"/>
        <v/>
      </c>
      <c r="AM21" s="24" t="str">
        <f t="shared" ca="1" si="10"/>
        <v/>
      </c>
      <c r="AN21" s="24" t="str">
        <f t="shared" ref="AN21:BC33" ca="1" si="11">IF(AND($C21="Goal",AN$6&gt;=$F21,AN$6&lt;=$F21+$G21-1),2,IF(AND($C21="Milestone",AN$6&gt;=$F21,AN$6&lt;=$F21+$G21-1),1,""))</f>
        <v/>
      </c>
      <c r="AO21" s="24" t="str">
        <f t="shared" ca="1" si="11"/>
        <v/>
      </c>
      <c r="AP21" s="24" t="str">
        <f t="shared" ca="1" si="11"/>
        <v/>
      </c>
      <c r="AQ21" s="24" t="str">
        <f t="shared" ca="1" si="11"/>
        <v/>
      </c>
      <c r="AR21" s="24" t="str">
        <f t="shared" ca="1" si="11"/>
        <v/>
      </c>
      <c r="AS21" s="24" t="str">
        <f t="shared" ca="1" si="11"/>
        <v/>
      </c>
      <c r="AT21" s="24" t="str">
        <f t="shared" ca="1" si="11"/>
        <v/>
      </c>
      <c r="AU21" s="24" t="str">
        <f t="shared" ca="1" si="11"/>
        <v/>
      </c>
      <c r="AV21" s="24" t="str">
        <f t="shared" ca="1" si="11"/>
        <v/>
      </c>
      <c r="AW21" s="24" t="str">
        <f t="shared" ca="1" si="11"/>
        <v/>
      </c>
      <c r="AX21" s="24" t="str">
        <f t="shared" ca="1" si="11"/>
        <v/>
      </c>
      <c r="AY21" s="24" t="str">
        <f t="shared" ca="1" si="11"/>
        <v/>
      </c>
      <c r="AZ21" s="24" t="str">
        <f t="shared" ca="1" si="11"/>
        <v/>
      </c>
      <c r="BA21" s="24" t="str">
        <f t="shared" ca="1" si="11"/>
        <v/>
      </c>
      <c r="BB21" s="24" t="str">
        <f t="shared" ca="1" si="11"/>
        <v/>
      </c>
      <c r="BC21" s="24" t="str">
        <f t="shared" ca="1" si="11"/>
        <v/>
      </c>
      <c r="BD21" s="24" t="str">
        <f t="shared" ref="BD21:BL33" ca="1" si="12">IF(AND($C21="Goal",BD$6&gt;=$F21,BD$6&lt;=$F21+$G21-1),2,IF(AND($C21="Milestone",BD$6&gt;=$F21,BD$6&lt;=$F21+$G21-1),1,""))</f>
        <v/>
      </c>
      <c r="BE21" s="24" t="str">
        <f t="shared" ca="1" si="12"/>
        <v/>
      </c>
      <c r="BF21" s="24" t="str">
        <f t="shared" ca="1" si="12"/>
        <v/>
      </c>
      <c r="BG21" s="24" t="str">
        <f t="shared" ca="1" si="12"/>
        <v/>
      </c>
      <c r="BH21" s="24" t="str">
        <f t="shared" ca="1" si="12"/>
        <v/>
      </c>
      <c r="BI21" s="24" t="str">
        <f t="shared" ca="1" si="12"/>
        <v/>
      </c>
      <c r="BJ21" s="24" t="str">
        <f t="shared" ca="1" si="12"/>
        <v/>
      </c>
      <c r="BK21" s="24" t="str">
        <f t="shared" ca="1" si="12"/>
        <v/>
      </c>
      <c r="BL21" s="24" t="str">
        <f t="shared" ca="1" si="12"/>
        <v/>
      </c>
    </row>
    <row r="22" spans="1:64" s="2" customFormat="1" ht="30" customHeight="1" x14ac:dyDescent="0.4">
      <c r="A22" s="40">
        <v>10</v>
      </c>
      <c r="B22" s="26" t="s">
        <v>32</v>
      </c>
      <c r="C22" s="21" t="s">
        <v>8</v>
      </c>
      <c r="D22" s="21" t="s">
        <v>25</v>
      </c>
      <c r="E22" s="18">
        <v>0</v>
      </c>
      <c r="F22" s="19">
        <f ca="1">F20+7</f>
        <v>43530</v>
      </c>
      <c r="G22" s="20">
        <v>14</v>
      </c>
      <c r="H22" s="13"/>
      <c r="I22" s="24" t="str">
        <f t="shared" ca="1" si="9"/>
        <v/>
      </c>
      <c r="J22" s="24" t="str">
        <f t="shared" ca="1" si="9"/>
        <v/>
      </c>
      <c r="K22" s="24" t="str">
        <f t="shared" ca="1" si="9"/>
        <v/>
      </c>
      <c r="L22" s="24" t="str">
        <f t="shared" ca="1" si="9"/>
        <v/>
      </c>
      <c r="M22" s="24" t="str">
        <f t="shared" ca="1" si="9"/>
        <v/>
      </c>
      <c r="N22" s="24" t="str">
        <f t="shared" ca="1" si="9"/>
        <v/>
      </c>
      <c r="O22" s="24" t="str">
        <f t="shared" ca="1" si="9"/>
        <v/>
      </c>
      <c r="P22" s="24" t="str">
        <f t="shared" ca="1" si="9"/>
        <v/>
      </c>
      <c r="Q22" s="24" t="str">
        <f t="shared" ca="1" si="9"/>
        <v/>
      </c>
      <c r="R22" s="24" t="str">
        <f t="shared" ca="1" si="9"/>
        <v/>
      </c>
      <c r="S22" s="24" t="str">
        <f t="shared" ca="1" si="9"/>
        <v/>
      </c>
      <c r="T22" s="24" t="str">
        <f t="shared" ca="1" si="9"/>
        <v/>
      </c>
      <c r="U22" s="24" t="str">
        <f t="shared" ca="1" si="9"/>
        <v/>
      </c>
      <c r="V22" s="24" t="str">
        <f t="shared" ca="1" si="9"/>
        <v/>
      </c>
      <c r="W22" s="24" t="str">
        <f t="shared" ca="1" si="9"/>
        <v/>
      </c>
      <c r="X22" s="24" t="str">
        <f t="shared" ca="1" si="9"/>
        <v/>
      </c>
      <c r="Y22" s="24" t="str">
        <f t="shared" ca="1" si="10"/>
        <v/>
      </c>
      <c r="Z22" s="24" t="str">
        <f t="shared" ca="1" si="10"/>
        <v/>
      </c>
      <c r="AA22" s="24" t="str">
        <f t="shared" ca="1" si="10"/>
        <v/>
      </c>
      <c r="AB22" s="24" t="str">
        <f t="shared" ca="1" si="10"/>
        <v/>
      </c>
      <c r="AC22" s="24" t="str">
        <f t="shared" ca="1" si="10"/>
        <v/>
      </c>
      <c r="AD22" s="24" t="str">
        <f t="shared" ca="1" si="10"/>
        <v/>
      </c>
      <c r="AE22" s="24" t="str">
        <f t="shared" ca="1" si="10"/>
        <v/>
      </c>
      <c r="AF22" s="24" t="str">
        <f t="shared" ca="1" si="10"/>
        <v/>
      </c>
      <c r="AG22" s="24" t="str">
        <f t="shared" ca="1" si="10"/>
        <v/>
      </c>
      <c r="AH22" s="24" t="str">
        <f t="shared" ca="1" si="10"/>
        <v/>
      </c>
      <c r="AI22" s="24" t="str">
        <f t="shared" ca="1" si="10"/>
        <v/>
      </c>
      <c r="AJ22" s="24" t="str">
        <f t="shared" ca="1" si="10"/>
        <v/>
      </c>
      <c r="AK22" s="24" t="str">
        <f t="shared" ca="1" si="10"/>
        <v/>
      </c>
      <c r="AL22" s="24" t="str">
        <f t="shared" ca="1" si="10"/>
        <v/>
      </c>
      <c r="AM22" s="24" t="str">
        <f t="shared" ca="1" si="10"/>
        <v/>
      </c>
      <c r="AN22" s="24" t="str">
        <f t="shared" ca="1" si="11"/>
        <v/>
      </c>
      <c r="AO22" s="24" t="str">
        <f t="shared" ca="1" si="11"/>
        <v/>
      </c>
      <c r="AP22" s="24" t="str">
        <f t="shared" ca="1" si="11"/>
        <v/>
      </c>
      <c r="AQ22" s="24" t="str">
        <f t="shared" ca="1" si="11"/>
        <v/>
      </c>
      <c r="AR22" s="24" t="str">
        <f t="shared" ca="1" si="11"/>
        <v/>
      </c>
      <c r="AS22" s="24" t="str">
        <f t="shared" ca="1" si="11"/>
        <v/>
      </c>
      <c r="AT22" s="24" t="str">
        <f t="shared" ca="1" si="11"/>
        <v/>
      </c>
      <c r="AU22" s="24" t="str">
        <f t="shared" ca="1" si="11"/>
        <v/>
      </c>
      <c r="AV22" s="24" t="str">
        <f t="shared" ca="1" si="11"/>
        <v/>
      </c>
      <c r="AW22" s="24" t="str">
        <f t="shared" ca="1" si="11"/>
        <v/>
      </c>
      <c r="AX22" s="24" t="str">
        <f t="shared" ca="1" si="11"/>
        <v/>
      </c>
      <c r="AY22" s="24" t="str">
        <f t="shared" ca="1" si="11"/>
        <v/>
      </c>
      <c r="AZ22" s="24" t="str">
        <f t="shared" ca="1" si="11"/>
        <v/>
      </c>
      <c r="BA22" s="24" t="str">
        <f t="shared" ca="1" si="11"/>
        <v/>
      </c>
      <c r="BB22" s="24" t="str">
        <f t="shared" ca="1" si="11"/>
        <v/>
      </c>
      <c r="BC22" s="24" t="str">
        <f t="shared" ca="1" si="11"/>
        <v/>
      </c>
      <c r="BD22" s="24" t="str">
        <f t="shared" ca="1" si="12"/>
        <v/>
      </c>
      <c r="BE22" s="24" t="str">
        <f t="shared" ca="1" si="12"/>
        <v/>
      </c>
      <c r="BF22" s="24" t="str">
        <f t="shared" ca="1" si="12"/>
        <v/>
      </c>
      <c r="BG22" s="24" t="str">
        <f t="shared" ca="1" si="12"/>
        <v/>
      </c>
      <c r="BH22" s="24" t="str">
        <f t="shared" ca="1" si="12"/>
        <v/>
      </c>
      <c r="BI22" s="24" t="str">
        <f t="shared" ca="1" si="12"/>
        <v/>
      </c>
      <c r="BJ22" s="24" t="str">
        <f t="shared" ca="1" si="12"/>
        <v/>
      </c>
      <c r="BK22" s="24" t="str">
        <f t="shared" ca="1" si="12"/>
        <v/>
      </c>
      <c r="BL22" s="24" t="str">
        <f t="shared" ca="1" si="12"/>
        <v/>
      </c>
    </row>
    <row r="23" spans="1:64" s="2" customFormat="1" ht="30" customHeight="1" x14ac:dyDescent="0.4">
      <c r="A23" s="40">
        <v>11</v>
      </c>
      <c r="B23" s="26" t="s">
        <v>33</v>
      </c>
      <c r="C23" s="21" t="s">
        <v>8</v>
      </c>
      <c r="D23" s="21" t="s">
        <v>25</v>
      </c>
      <c r="E23" s="18">
        <v>0</v>
      </c>
      <c r="F23" s="19">
        <f ca="1">F22</f>
        <v>43530</v>
      </c>
      <c r="G23" s="20">
        <v>14</v>
      </c>
      <c r="H23" s="13"/>
      <c r="I23" s="24" t="str">
        <f t="shared" ca="1" si="9"/>
        <v/>
      </c>
      <c r="J23" s="24" t="str">
        <f t="shared" ca="1" si="9"/>
        <v/>
      </c>
      <c r="K23" s="24" t="str">
        <f t="shared" ca="1" si="9"/>
        <v/>
      </c>
      <c r="L23" s="24" t="str">
        <f t="shared" ca="1" si="9"/>
        <v/>
      </c>
      <c r="M23" s="24" t="str">
        <f t="shared" ca="1" si="9"/>
        <v/>
      </c>
      <c r="N23" s="24" t="str">
        <f t="shared" ca="1" si="9"/>
        <v/>
      </c>
      <c r="O23" s="24" t="str">
        <f t="shared" ca="1" si="9"/>
        <v/>
      </c>
      <c r="P23" s="24" t="str">
        <f t="shared" ca="1" si="9"/>
        <v/>
      </c>
      <c r="Q23" s="24" t="str">
        <f t="shared" ca="1" si="9"/>
        <v/>
      </c>
      <c r="R23" s="24" t="str">
        <f t="shared" ca="1" si="9"/>
        <v/>
      </c>
      <c r="S23" s="24" t="str">
        <f t="shared" ca="1" si="9"/>
        <v/>
      </c>
      <c r="T23" s="24" t="str">
        <f t="shared" ca="1" si="9"/>
        <v/>
      </c>
      <c r="U23" s="24" t="str">
        <f t="shared" ca="1" si="9"/>
        <v/>
      </c>
      <c r="V23" s="24" t="str">
        <f t="shared" ca="1" si="9"/>
        <v/>
      </c>
      <c r="W23" s="24" t="str">
        <f t="shared" ca="1" si="9"/>
        <v/>
      </c>
      <c r="X23" s="24" t="str">
        <f t="shared" ca="1" si="9"/>
        <v/>
      </c>
      <c r="Y23" s="24" t="str">
        <f t="shared" ca="1" si="10"/>
        <v/>
      </c>
      <c r="Z23" s="24" t="str">
        <f t="shared" ca="1" si="10"/>
        <v/>
      </c>
      <c r="AA23" s="24" t="str">
        <f t="shared" ca="1" si="10"/>
        <v/>
      </c>
      <c r="AB23" s="24" t="str">
        <f t="shared" ca="1" si="10"/>
        <v/>
      </c>
      <c r="AC23" s="24" t="str">
        <f t="shared" ca="1" si="10"/>
        <v/>
      </c>
      <c r="AD23" s="24" t="str">
        <f t="shared" ca="1" si="10"/>
        <v/>
      </c>
      <c r="AE23" s="24" t="str">
        <f t="shared" ca="1" si="10"/>
        <v/>
      </c>
      <c r="AF23" s="24" t="str">
        <f t="shared" ca="1" si="10"/>
        <v/>
      </c>
      <c r="AG23" s="24" t="str">
        <f t="shared" ca="1" si="10"/>
        <v/>
      </c>
      <c r="AH23" s="24" t="str">
        <f t="shared" ca="1" si="10"/>
        <v/>
      </c>
      <c r="AI23" s="24" t="str">
        <f t="shared" ca="1" si="10"/>
        <v/>
      </c>
      <c r="AJ23" s="24" t="str">
        <f t="shared" ca="1" si="10"/>
        <v/>
      </c>
      <c r="AK23" s="24" t="str">
        <f t="shared" ca="1" si="10"/>
        <v/>
      </c>
      <c r="AL23" s="24" t="str">
        <f t="shared" ca="1" si="10"/>
        <v/>
      </c>
      <c r="AM23" s="24" t="str">
        <f t="shared" ca="1" si="10"/>
        <v/>
      </c>
      <c r="AN23" s="24" t="str">
        <f t="shared" ca="1" si="11"/>
        <v/>
      </c>
      <c r="AO23" s="24" t="str">
        <f t="shared" ca="1" si="11"/>
        <v/>
      </c>
      <c r="AP23" s="24" t="str">
        <f t="shared" ca="1" si="11"/>
        <v/>
      </c>
      <c r="AQ23" s="24" t="str">
        <f t="shared" ca="1" si="11"/>
        <v/>
      </c>
      <c r="AR23" s="24" t="str">
        <f t="shared" ca="1" si="11"/>
        <v/>
      </c>
      <c r="AS23" s="24" t="str">
        <f t="shared" ca="1" si="11"/>
        <v/>
      </c>
      <c r="AT23" s="24" t="str">
        <f t="shared" ca="1" si="11"/>
        <v/>
      </c>
      <c r="AU23" s="24" t="str">
        <f t="shared" ca="1" si="11"/>
        <v/>
      </c>
      <c r="AV23" s="24" t="str">
        <f t="shared" ca="1" si="11"/>
        <v/>
      </c>
      <c r="AW23" s="24" t="str">
        <f t="shared" ca="1" si="11"/>
        <v/>
      </c>
      <c r="AX23" s="24" t="str">
        <f t="shared" ca="1" si="11"/>
        <v/>
      </c>
      <c r="AY23" s="24" t="str">
        <f t="shared" ca="1" si="11"/>
        <v/>
      </c>
      <c r="AZ23" s="24" t="str">
        <f t="shared" ca="1" si="11"/>
        <v/>
      </c>
      <c r="BA23" s="24" t="str">
        <f t="shared" ca="1" si="11"/>
        <v/>
      </c>
      <c r="BB23" s="24" t="str">
        <f t="shared" ca="1" si="11"/>
        <v/>
      </c>
      <c r="BC23" s="24" t="str">
        <f t="shared" ca="1" si="11"/>
        <v/>
      </c>
      <c r="BD23" s="24" t="str">
        <f t="shared" ca="1" si="12"/>
        <v/>
      </c>
      <c r="BE23" s="24" t="str">
        <f t="shared" ca="1" si="12"/>
        <v/>
      </c>
      <c r="BF23" s="24" t="str">
        <f t="shared" ca="1" si="12"/>
        <v/>
      </c>
      <c r="BG23" s="24" t="str">
        <f t="shared" ca="1" si="12"/>
        <v/>
      </c>
      <c r="BH23" s="24" t="str">
        <f t="shared" ca="1" si="12"/>
        <v/>
      </c>
      <c r="BI23" s="24" t="str">
        <f t="shared" ca="1" si="12"/>
        <v/>
      </c>
      <c r="BJ23" s="24" t="str">
        <f t="shared" ca="1" si="12"/>
        <v/>
      </c>
      <c r="BK23" s="24" t="str">
        <f t="shared" ca="1" si="12"/>
        <v/>
      </c>
      <c r="BL23" s="24" t="str">
        <f t="shared" ca="1" si="12"/>
        <v/>
      </c>
    </row>
    <row r="24" spans="1:64" s="2" customFormat="1" ht="43.75" customHeight="1" x14ac:dyDescent="0.4">
      <c r="A24" s="40">
        <v>12</v>
      </c>
      <c r="B24" s="26" t="s">
        <v>34</v>
      </c>
      <c r="C24" s="21" t="s">
        <v>63</v>
      </c>
      <c r="D24" s="21" t="s">
        <v>25</v>
      </c>
      <c r="E24" s="18">
        <v>0</v>
      </c>
      <c r="F24" s="19">
        <f ca="1">F23+G23</f>
        <v>43544</v>
      </c>
      <c r="G24" s="20">
        <v>7</v>
      </c>
      <c r="H24" s="13"/>
      <c r="I24" s="24" t="str">
        <f t="shared" ca="1" si="9"/>
        <v/>
      </c>
      <c r="J24" s="24" t="str">
        <f t="shared" ca="1" si="9"/>
        <v/>
      </c>
      <c r="K24" s="24" t="str">
        <f t="shared" ca="1" si="9"/>
        <v/>
      </c>
      <c r="L24" s="24" t="str">
        <f t="shared" ca="1" si="9"/>
        <v/>
      </c>
      <c r="M24" s="24" t="str">
        <f t="shared" ca="1" si="9"/>
        <v/>
      </c>
      <c r="N24" s="24" t="str">
        <f t="shared" ca="1" si="9"/>
        <v/>
      </c>
      <c r="O24" s="24" t="str">
        <f t="shared" ca="1" si="9"/>
        <v/>
      </c>
      <c r="P24" s="24" t="str">
        <f t="shared" ca="1" si="9"/>
        <v/>
      </c>
      <c r="Q24" s="24" t="str">
        <f t="shared" ca="1" si="9"/>
        <v/>
      </c>
      <c r="R24" s="24" t="str">
        <f t="shared" ca="1" si="9"/>
        <v/>
      </c>
      <c r="S24" s="24" t="str">
        <f t="shared" ca="1" si="9"/>
        <v/>
      </c>
      <c r="T24" s="24" t="str">
        <f t="shared" ca="1" si="9"/>
        <v/>
      </c>
      <c r="U24" s="24" t="str">
        <f t="shared" ca="1" si="9"/>
        <v/>
      </c>
      <c r="V24" s="24" t="str">
        <f t="shared" ca="1" si="9"/>
        <v/>
      </c>
      <c r="W24" s="24" t="str">
        <f t="shared" ca="1" si="9"/>
        <v/>
      </c>
      <c r="X24" s="24" t="str">
        <f t="shared" ca="1" si="9"/>
        <v/>
      </c>
      <c r="Y24" s="24" t="str">
        <f t="shared" ca="1" si="10"/>
        <v/>
      </c>
      <c r="Z24" s="24" t="str">
        <f t="shared" ca="1" si="10"/>
        <v/>
      </c>
      <c r="AA24" s="24" t="str">
        <f t="shared" ca="1" si="10"/>
        <v/>
      </c>
      <c r="AB24" s="24" t="str">
        <f t="shared" ca="1" si="10"/>
        <v/>
      </c>
      <c r="AC24" s="24" t="str">
        <f t="shared" ca="1" si="10"/>
        <v/>
      </c>
      <c r="AD24" s="24" t="str">
        <f t="shared" ca="1" si="10"/>
        <v/>
      </c>
      <c r="AE24" s="24" t="str">
        <f t="shared" ca="1" si="10"/>
        <v/>
      </c>
      <c r="AF24" s="24" t="str">
        <f t="shared" ca="1" si="10"/>
        <v/>
      </c>
      <c r="AG24" s="24" t="str">
        <f t="shared" ca="1" si="10"/>
        <v/>
      </c>
      <c r="AH24" s="24" t="str">
        <f t="shared" ca="1" si="10"/>
        <v/>
      </c>
      <c r="AI24" s="24" t="str">
        <f t="shared" ca="1" si="10"/>
        <v/>
      </c>
      <c r="AJ24" s="24" t="str">
        <f t="shared" ca="1" si="10"/>
        <v/>
      </c>
      <c r="AK24" s="24" t="str">
        <f t="shared" ca="1" si="10"/>
        <v/>
      </c>
      <c r="AL24" s="24" t="str">
        <f t="shared" ca="1" si="10"/>
        <v/>
      </c>
      <c r="AM24" s="24" t="str">
        <f t="shared" ca="1" si="10"/>
        <v/>
      </c>
      <c r="AN24" s="24" t="str">
        <f t="shared" ca="1" si="11"/>
        <v/>
      </c>
      <c r="AO24" s="24" t="str">
        <f t="shared" ca="1" si="11"/>
        <v/>
      </c>
      <c r="AP24" s="24" t="str">
        <f t="shared" ca="1" si="11"/>
        <v/>
      </c>
      <c r="AQ24" s="24" t="str">
        <f t="shared" ca="1" si="11"/>
        <v/>
      </c>
      <c r="AR24" s="24" t="str">
        <f t="shared" ca="1" si="11"/>
        <v/>
      </c>
      <c r="AS24" s="24" t="str">
        <f t="shared" ca="1" si="11"/>
        <v/>
      </c>
      <c r="AT24" s="24" t="str">
        <f t="shared" ca="1" si="11"/>
        <v/>
      </c>
      <c r="AU24" s="24" t="str">
        <f t="shared" ca="1" si="11"/>
        <v/>
      </c>
      <c r="AV24" s="24" t="str">
        <f t="shared" ca="1" si="11"/>
        <v/>
      </c>
      <c r="AW24" s="24" t="str">
        <f t="shared" ca="1" si="11"/>
        <v/>
      </c>
      <c r="AX24" s="24" t="str">
        <f t="shared" ca="1" si="11"/>
        <v/>
      </c>
      <c r="AY24" s="24" t="str">
        <f t="shared" ca="1" si="11"/>
        <v/>
      </c>
      <c r="AZ24" s="24" t="str">
        <f t="shared" ca="1" si="11"/>
        <v/>
      </c>
      <c r="BA24" s="24" t="str">
        <f t="shared" ca="1" si="11"/>
        <v/>
      </c>
      <c r="BB24" s="24" t="str">
        <f t="shared" ca="1" si="11"/>
        <v/>
      </c>
      <c r="BC24" s="24" t="str">
        <f t="shared" ca="1" si="11"/>
        <v/>
      </c>
      <c r="BD24" s="24" t="str">
        <f t="shared" ca="1" si="12"/>
        <v/>
      </c>
      <c r="BE24" s="24" t="str">
        <f t="shared" ca="1" si="12"/>
        <v/>
      </c>
      <c r="BF24" s="24" t="str">
        <f t="shared" ca="1" si="12"/>
        <v/>
      </c>
      <c r="BG24" s="24" t="str">
        <f t="shared" ca="1" si="12"/>
        <v/>
      </c>
      <c r="BH24" s="24" t="str">
        <f t="shared" ca="1" si="12"/>
        <v/>
      </c>
      <c r="BI24" s="24" t="str">
        <f t="shared" ca="1" si="12"/>
        <v/>
      </c>
      <c r="BJ24" s="24" t="str">
        <f t="shared" ca="1" si="12"/>
        <v/>
      </c>
      <c r="BK24" s="24" t="str">
        <f t="shared" ca="1" si="12"/>
        <v/>
      </c>
      <c r="BL24" s="24" t="str">
        <f t="shared" ca="1" si="12"/>
        <v/>
      </c>
    </row>
    <row r="25" spans="1:64" s="2" customFormat="1" ht="43.3" customHeight="1" x14ac:dyDescent="0.4">
      <c r="A25" s="40">
        <v>13</v>
      </c>
      <c r="B25" s="26" t="s">
        <v>35</v>
      </c>
      <c r="C25" s="21" t="s">
        <v>63</v>
      </c>
      <c r="D25" s="21" t="s">
        <v>25</v>
      </c>
      <c r="E25" s="18">
        <v>0</v>
      </c>
      <c r="F25" s="19">
        <f ca="1">F24+G24</f>
        <v>43551</v>
      </c>
      <c r="G25" s="20">
        <v>5</v>
      </c>
      <c r="H25" s="13"/>
      <c r="I25" s="24" t="str">
        <f t="shared" ca="1" si="9"/>
        <v/>
      </c>
      <c r="J25" s="24" t="str">
        <f t="shared" ca="1" si="9"/>
        <v/>
      </c>
      <c r="K25" s="24" t="str">
        <f t="shared" ca="1" si="9"/>
        <v/>
      </c>
      <c r="L25" s="24" t="str">
        <f t="shared" ca="1" si="9"/>
        <v/>
      </c>
      <c r="M25" s="24" t="str">
        <f t="shared" ca="1" si="9"/>
        <v/>
      </c>
      <c r="N25" s="24" t="str">
        <f t="shared" ca="1" si="9"/>
        <v/>
      </c>
      <c r="O25" s="24" t="str">
        <f t="shared" ca="1" si="9"/>
        <v/>
      </c>
      <c r="P25" s="24" t="str">
        <f t="shared" ca="1" si="9"/>
        <v/>
      </c>
      <c r="Q25" s="24" t="str">
        <f t="shared" ca="1" si="9"/>
        <v/>
      </c>
      <c r="R25" s="24" t="str">
        <f t="shared" ca="1" si="9"/>
        <v/>
      </c>
      <c r="S25" s="24" t="str">
        <f t="shared" ca="1" si="9"/>
        <v/>
      </c>
      <c r="T25" s="24" t="str">
        <f t="shared" ca="1" si="9"/>
        <v/>
      </c>
      <c r="U25" s="24" t="str">
        <f t="shared" ca="1" si="9"/>
        <v/>
      </c>
      <c r="V25" s="24" t="str">
        <f t="shared" ca="1" si="9"/>
        <v/>
      </c>
      <c r="W25" s="24" t="str">
        <f t="shared" ca="1" si="9"/>
        <v/>
      </c>
      <c r="X25" s="24" t="str">
        <f t="shared" ca="1" si="9"/>
        <v/>
      </c>
      <c r="Y25" s="24" t="str">
        <f t="shared" ca="1" si="10"/>
        <v/>
      </c>
      <c r="Z25" s="24" t="str">
        <f t="shared" ca="1" si="10"/>
        <v/>
      </c>
      <c r="AA25" s="24" t="str">
        <f t="shared" ca="1" si="10"/>
        <v/>
      </c>
      <c r="AB25" s="24" t="str">
        <f t="shared" ca="1" si="10"/>
        <v/>
      </c>
      <c r="AC25" s="24" t="str">
        <f t="shared" ca="1" si="10"/>
        <v/>
      </c>
      <c r="AD25" s="24" t="str">
        <f t="shared" ca="1" si="10"/>
        <v/>
      </c>
      <c r="AE25" s="24" t="str">
        <f t="shared" ca="1" si="10"/>
        <v/>
      </c>
      <c r="AF25" s="24" t="str">
        <f t="shared" ca="1" si="10"/>
        <v/>
      </c>
      <c r="AG25" s="24" t="str">
        <f t="shared" ca="1" si="10"/>
        <v/>
      </c>
      <c r="AH25" s="24" t="str">
        <f t="shared" ca="1" si="10"/>
        <v/>
      </c>
      <c r="AI25" s="24" t="str">
        <f t="shared" ca="1" si="10"/>
        <v/>
      </c>
      <c r="AJ25" s="24" t="str">
        <f t="shared" ca="1" si="10"/>
        <v/>
      </c>
      <c r="AK25" s="24" t="str">
        <f t="shared" ca="1" si="10"/>
        <v/>
      </c>
      <c r="AL25" s="24" t="str">
        <f t="shared" ca="1" si="10"/>
        <v/>
      </c>
      <c r="AM25" s="24" t="str">
        <f t="shared" ca="1" si="10"/>
        <v/>
      </c>
      <c r="AN25" s="24" t="str">
        <f t="shared" ca="1" si="11"/>
        <v/>
      </c>
      <c r="AO25" s="24" t="str">
        <f t="shared" ca="1" si="11"/>
        <v/>
      </c>
      <c r="AP25" s="24" t="str">
        <f t="shared" ca="1" si="11"/>
        <v/>
      </c>
      <c r="AQ25" s="24" t="str">
        <f t="shared" ca="1" si="11"/>
        <v/>
      </c>
      <c r="AR25" s="24" t="str">
        <f t="shared" ca="1" si="11"/>
        <v/>
      </c>
      <c r="AS25" s="24" t="str">
        <f t="shared" ca="1" si="11"/>
        <v/>
      </c>
      <c r="AT25" s="24" t="str">
        <f t="shared" ca="1" si="11"/>
        <v/>
      </c>
      <c r="AU25" s="24" t="str">
        <f t="shared" ca="1" si="11"/>
        <v/>
      </c>
      <c r="AV25" s="24" t="str">
        <f t="shared" ca="1" si="11"/>
        <v/>
      </c>
      <c r="AW25" s="24" t="str">
        <f t="shared" ca="1" si="11"/>
        <v/>
      </c>
      <c r="AX25" s="24" t="str">
        <f t="shared" ca="1" si="11"/>
        <v/>
      </c>
      <c r="AY25" s="24" t="str">
        <f t="shared" ca="1" si="11"/>
        <v/>
      </c>
      <c r="AZ25" s="24" t="str">
        <f t="shared" ca="1" si="11"/>
        <v/>
      </c>
      <c r="BA25" s="24" t="str">
        <f t="shared" ca="1" si="11"/>
        <v/>
      </c>
      <c r="BB25" s="24" t="str">
        <f t="shared" ca="1" si="11"/>
        <v/>
      </c>
      <c r="BC25" s="24" t="str">
        <f t="shared" ca="1" si="11"/>
        <v/>
      </c>
      <c r="BD25" s="24" t="str">
        <f t="shared" ca="1" si="12"/>
        <v/>
      </c>
      <c r="BE25" s="24" t="str">
        <f t="shared" ca="1" si="12"/>
        <v/>
      </c>
      <c r="BF25" s="24" t="str">
        <f t="shared" ca="1" si="12"/>
        <v/>
      </c>
      <c r="BG25" s="24" t="str">
        <f t="shared" ca="1" si="12"/>
        <v/>
      </c>
      <c r="BH25" s="24" t="str">
        <f t="shared" ca="1" si="12"/>
        <v/>
      </c>
      <c r="BI25" s="24" t="str">
        <f t="shared" ca="1" si="12"/>
        <v/>
      </c>
      <c r="BJ25" s="24" t="str">
        <f t="shared" ca="1" si="12"/>
        <v/>
      </c>
      <c r="BK25" s="24" t="str">
        <f t="shared" ca="1" si="12"/>
        <v/>
      </c>
      <c r="BL25" s="24" t="str">
        <f t="shared" ca="1" si="12"/>
        <v/>
      </c>
    </row>
    <row r="26" spans="1:64" s="2" customFormat="1" ht="43.3" customHeight="1" x14ac:dyDescent="0.4">
      <c r="A26" s="40">
        <v>14</v>
      </c>
      <c r="B26" s="37" t="s">
        <v>62</v>
      </c>
      <c r="C26" s="21" t="s">
        <v>63</v>
      </c>
      <c r="D26" s="21" t="s">
        <v>25</v>
      </c>
      <c r="E26" s="18">
        <v>0</v>
      </c>
      <c r="F26" s="19">
        <f ca="1">F25+G25</f>
        <v>43556</v>
      </c>
      <c r="G26" s="20">
        <v>2</v>
      </c>
      <c r="H26" s="13"/>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2" customFormat="1" ht="30" customHeight="1" x14ac:dyDescent="0.4">
      <c r="A27" s="40"/>
      <c r="B27" s="27" t="s">
        <v>37</v>
      </c>
      <c r="C27" s="21"/>
      <c r="D27" s="21"/>
      <c r="E27" s="18"/>
      <c r="F27" s="19"/>
      <c r="G27" s="20"/>
      <c r="H27" s="13"/>
      <c r="I27" s="24" t="str">
        <f t="shared" ca="1" si="9"/>
        <v/>
      </c>
      <c r="J27" s="24" t="str">
        <f t="shared" ca="1" si="9"/>
        <v/>
      </c>
      <c r="K27" s="24" t="str">
        <f t="shared" ca="1" si="9"/>
        <v/>
      </c>
      <c r="L27" s="24" t="str">
        <f t="shared" ca="1" si="9"/>
        <v/>
      </c>
      <c r="M27" s="24" t="str">
        <f t="shared" ca="1" si="9"/>
        <v/>
      </c>
      <c r="N27" s="24" t="str">
        <f t="shared" ca="1" si="9"/>
        <v/>
      </c>
      <c r="O27" s="24" t="str">
        <f t="shared" ca="1" si="9"/>
        <v/>
      </c>
      <c r="P27" s="24" t="str">
        <f t="shared" ca="1" si="9"/>
        <v/>
      </c>
      <c r="Q27" s="24" t="str">
        <f t="shared" ca="1" si="9"/>
        <v/>
      </c>
      <c r="R27" s="24" t="str">
        <f t="shared" ca="1" si="9"/>
        <v/>
      </c>
      <c r="S27" s="24" t="str">
        <f t="shared" ca="1" si="9"/>
        <v/>
      </c>
      <c r="T27" s="24" t="str">
        <f t="shared" ca="1" si="9"/>
        <v/>
      </c>
      <c r="U27" s="24" t="str">
        <f t="shared" ca="1" si="9"/>
        <v/>
      </c>
      <c r="V27" s="24" t="str">
        <f t="shared" ca="1" si="9"/>
        <v/>
      </c>
      <c r="W27" s="24" t="str">
        <f t="shared" ca="1" si="9"/>
        <v/>
      </c>
      <c r="X27" s="24" t="str">
        <f t="shared" ca="1" si="9"/>
        <v/>
      </c>
      <c r="Y27" s="24" t="str">
        <f t="shared" ca="1" si="10"/>
        <v/>
      </c>
      <c r="Z27" s="24" t="str">
        <f t="shared" ca="1" si="10"/>
        <v/>
      </c>
      <c r="AA27" s="24" t="str">
        <f t="shared" ca="1" si="10"/>
        <v/>
      </c>
      <c r="AB27" s="24" t="str">
        <f t="shared" ca="1" si="10"/>
        <v/>
      </c>
      <c r="AC27" s="24" t="str">
        <f t="shared" ca="1" si="10"/>
        <v/>
      </c>
      <c r="AD27" s="24" t="str">
        <f t="shared" ca="1" si="10"/>
        <v/>
      </c>
      <c r="AE27" s="24" t="str">
        <f t="shared" ca="1" si="10"/>
        <v/>
      </c>
      <c r="AF27" s="24" t="str">
        <f t="shared" ca="1" si="10"/>
        <v/>
      </c>
      <c r="AG27" s="24" t="str">
        <f t="shared" ca="1" si="10"/>
        <v/>
      </c>
      <c r="AH27" s="24" t="str">
        <f t="shared" ca="1" si="10"/>
        <v/>
      </c>
      <c r="AI27" s="24" t="str">
        <f t="shared" ca="1" si="10"/>
        <v/>
      </c>
      <c r="AJ27" s="24" t="str">
        <f t="shared" ca="1" si="10"/>
        <v/>
      </c>
      <c r="AK27" s="24" t="str">
        <f t="shared" ca="1" si="10"/>
        <v/>
      </c>
      <c r="AL27" s="24" t="str">
        <f t="shared" ca="1" si="10"/>
        <v/>
      </c>
      <c r="AM27" s="24" t="str">
        <f t="shared" ca="1" si="10"/>
        <v/>
      </c>
      <c r="AN27" s="24" t="str">
        <f t="shared" ca="1" si="11"/>
        <v/>
      </c>
      <c r="AO27" s="24" t="str">
        <f t="shared" ca="1" si="11"/>
        <v/>
      </c>
      <c r="AP27" s="24" t="str">
        <f t="shared" ca="1" si="11"/>
        <v/>
      </c>
      <c r="AQ27" s="24" t="str">
        <f t="shared" ca="1" si="11"/>
        <v/>
      </c>
      <c r="AR27" s="24" t="str">
        <f t="shared" ca="1" si="11"/>
        <v/>
      </c>
      <c r="AS27" s="24" t="str">
        <f t="shared" ca="1" si="11"/>
        <v/>
      </c>
      <c r="AT27" s="24" t="str">
        <f t="shared" ca="1" si="11"/>
        <v/>
      </c>
      <c r="AU27" s="24" t="str">
        <f t="shared" ca="1" si="11"/>
        <v/>
      </c>
      <c r="AV27" s="24" t="str">
        <f t="shared" ca="1" si="11"/>
        <v/>
      </c>
      <c r="AW27" s="24" t="str">
        <f t="shared" ca="1" si="11"/>
        <v/>
      </c>
      <c r="AX27" s="24" t="str">
        <f t="shared" ca="1" si="11"/>
        <v/>
      </c>
      <c r="AY27" s="24" t="str">
        <f t="shared" ca="1" si="11"/>
        <v/>
      </c>
      <c r="AZ27" s="24" t="str">
        <f t="shared" ca="1" si="11"/>
        <v/>
      </c>
      <c r="BA27" s="24" t="str">
        <f t="shared" ca="1" si="11"/>
        <v/>
      </c>
      <c r="BB27" s="24" t="str">
        <f t="shared" ca="1" si="11"/>
        <v/>
      </c>
      <c r="BC27" s="24" t="str">
        <f t="shared" ca="1" si="11"/>
        <v/>
      </c>
      <c r="BD27" s="24" t="str">
        <f t="shared" ca="1" si="12"/>
        <v/>
      </c>
      <c r="BE27" s="24" t="str">
        <f t="shared" ca="1" si="12"/>
        <v/>
      </c>
      <c r="BF27" s="24" t="str">
        <f t="shared" ca="1" si="12"/>
        <v/>
      </c>
      <c r="BG27" s="24" t="str">
        <f t="shared" ca="1" si="12"/>
        <v/>
      </c>
      <c r="BH27" s="24" t="str">
        <f t="shared" ca="1" si="12"/>
        <v/>
      </c>
      <c r="BI27" s="24" t="str">
        <f t="shared" ca="1" si="12"/>
        <v/>
      </c>
      <c r="BJ27" s="24" t="str">
        <f t="shared" ca="1" si="12"/>
        <v/>
      </c>
      <c r="BK27" s="24" t="str">
        <f t="shared" ca="1" si="12"/>
        <v/>
      </c>
      <c r="BL27" s="24" t="str">
        <f t="shared" ca="1" si="12"/>
        <v/>
      </c>
    </row>
    <row r="28" spans="1:64" s="2" customFormat="1" ht="35.15" customHeight="1" x14ac:dyDescent="0.4">
      <c r="A28" s="40">
        <v>15</v>
      </c>
      <c r="B28" s="37" t="s">
        <v>64</v>
      </c>
      <c r="C28" s="21" t="s">
        <v>7</v>
      </c>
      <c r="D28" s="21" t="s">
        <v>25</v>
      </c>
      <c r="E28" s="18">
        <v>0</v>
      </c>
      <c r="F28" s="19">
        <f>F11+14</f>
        <v>43493</v>
      </c>
      <c r="G28" s="20">
        <v>2</v>
      </c>
      <c r="H28" s="13"/>
      <c r="I28" s="24" t="str">
        <f t="shared" ca="1" si="9"/>
        <v/>
      </c>
      <c r="J28" s="24" t="str">
        <f t="shared" ca="1" si="9"/>
        <v/>
      </c>
      <c r="K28" s="24" t="str">
        <f t="shared" ca="1" si="9"/>
        <v/>
      </c>
      <c r="L28" s="24" t="str">
        <f t="shared" ca="1" si="9"/>
        <v/>
      </c>
      <c r="M28" s="24" t="str">
        <f t="shared" ca="1" si="9"/>
        <v/>
      </c>
      <c r="N28" s="24" t="str">
        <f t="shared" ca="1" si="9"/>
        <v/>
      </c>
      <c r="O28" s="24" t="str">
        <f t="shared" ca="1" si="9"/>
        <v/>
      </c>
      <c r="P28" s="24" t="str">
        <f t="shared" ca="1" si="9"/>
        <v/>
      </c>
      <c r="Q28" s="24" t="str">
        <f t="shared" ca="1" si="9"/>
        <v/>
      </c>
      <c r="R28" s="24" t="str">
        <f t="shared" ca="1" si="9"/>
        <v/>
      </c>
      <c r="S28" s="24" t="str">
        <f t="shared" ca="1" si="9"/>
        <v/>
      </c>
      <c r="T28" s="24" t="str">
        <f t="shared" ca="1" si="9"/>
        <v/>
      </c>
      <c r="U28" s="24" t="str">
        <f t="shared" ca="1" si="9"/>
        <v/>
      </c>
      <c r="V28" s="24" t="str">
        <f t="shared" ca="1" si="9"/>
        <v/>
      </c>
      <c r="W28" s="24" t="str">
        <f t="shared" ca="1" si="9"/>
        <v/>
      </c>
      <c r="X28" s="24" t="str">
        <f t="shared" ca="1" si="9"/>
        <v/>
      </c>
      <c r="Y28" s="24" t="str">
        <f t="shared" ca="1" si="10"/>
        <v/>
      </c>
      <c r="Z28" s="24" t="str">
        <f t="shared" ca="1" si="10"/>
        <v/>
      </c>
      <c r="AA28" s="24" t="str">
        <f t="shared" ca="1" si="10"/>
        <v/>
      </c>
      <c r="AB28" s="24" t="str">
        <f t="shared" ca="1" si="10"/>
        <v/>
      </c>
      <c r="AC28" s="24" t="str">
        <f t="shared" ca="1" si="10"/>
        <v/>
      </c>
      <c r="AD28" s="24" t="str">
        <f t="shared" ca="1" si="10"/>
        <v/>
      </c>
      <c r="AE28" s="24" t="str">
        <f t="shared" ca="1" si="10"/>
        <v/>
      </c>
      <c r="AF28" s="24" t="str">
        <f t="shared" ca="1" si="10"/>
        <v/>
      </c>
      <c r="AG28" s="24" t="str">
        <f t="shared" ca="1" si="10"/>
        <v/>
      </c>
      <c r="AH28" s="24" t="str">
        <f t="shared" ca="1" si="10"/>
        <v/>
      </c>
      <c r="AI28" s="24" t="str">
        <f t="shared" ca="1" si="10"/>
        <v/>
      </c>
      <c r="AJ28" s="24" t="str">
        <f t="shared" ca="1" si="10"/>
        <v/>
      </c>
      <c r="AK28" s="24" t="str">
        <f t="shared" ca="1" si="10"/>
        <v/>
      </c>
      <c r="AL28" s="24" t="str">
        <f t="shared" ca="1" si="10"/>
        <v/>
      </c>
      <c r="AM28" s="24" t="str">
        <f t="shared" ca="1" si="10"/>
        <v/>
      </c>
      <c r="AN28" s="24" t="str">
        <f t="shared" ca="1" si="11"/>
        <v/>
      </c>
      <c r="AO28" s="24" t="str">
        <f t="shared" ca="1" si="11"/>
        <v/>
      </c>
      <c r="AP28" s="24" t="str">
        <f t="shared" ca="1" si="11"/>
        <v/>
      </c>
      <c r="AQ28" s="24" t="str">
        <f t="shared" ca="1" si="11"/>
        <v/>
      </c>
      <c r="AR28" s="24" t="str">
        <f t="shared" ca="1" si="11"/>
        <v/>
      </c>
      <c r="AS28" s="24" t="str">
        <f t="shared" ca="1" si="11"/>
        <v/>
      </c>
      <c r="AT28" s="24" t="str">
        <f t="shared" ca="1" si="11"/>
        <v/>
      </c>
      <c r="AU28" s="24" t="str">
        <f t="shared" ca="1" si="11"/>
        <v/>
      </c>
      <c r="AV28" s="24" t="str">
        <f t="shared" ca="1" si="11"/>
        <v/>
      </c>
      <c r="AW28" s="24" t="str">
        <f t="shared" ca="1" si="11"/>
        <v/>
      </c>
      <c r="AX28" s="24" t="str">
        <f t="shared" ca="1" si="11"/>
        <v/>
      </c>
      <c r="AY28" s="24" t="str">
        <f t="shared" ca="1" si="11"/>
        <v/>
      </c>
      <c r="AZ28" s="24" t="str">
        <f t="shared" ca="1" si="11"/>
        <v/>
      </c>
      <c r="BA28" s="24" t="str">
        <f t="shared" ca="1" si="11"/>
        <v/>
      </c>
      <c r="BB28" s="24" t="str">
        <f t="shared" ca="1" si="11"/>
        <v/>
      </c>
      <c r="BC28" s="24" t="str">
        <f t="shared" ca="1" si="11"/>
        <v/>
      </c>
      <c r="BD28" s="24" t="str">
        <f t="shared" ca="1" si="12"/>
        <v/>
      </c>
      <c r="BE28" s="24" t="str">
        <f t="shared" ca="1" si="12"/>
        <v/>
      </c>
      <c r="BF28" s="24" t="str">
        <f t="shared" ca="1" si="12"/>
        <v/>
      </c>
      <c r="BG28" s="24" t="str">
        <f t="shared" ca="1" si="12"/>
        <v/>
      </c>
      <c r="BH28" s="24" t="str">
        <f t="shared" ca="1" si="12"/>
        <v/>
      </c>
      <c r="BI28" s="24" t="str">
        <f t="shared" ca="1" si="12"/>
        <v/>
      </c>
      <c r="BJ28" s="24" t="str">
        <f t="shared" ca="1" si="12"/>
        <v/>
      </c>
      <c r="BK28" s="24" t="str">
        <f t="shared" ca="1" si="12"/>
        <v/>
      </c>
      <c r="BL28" s="24" t="str">
        <f t="shared" ca="1" si="12"/>
        <v/>
      </c>
    </row>
    <row r="29" spans="1:64" s="2" customFormat="1" ht="35.15" customHeight="1" x14ac:dyDescent="0.4">
      <c r="A29" s="40">
        <v>16</v>
      </c>
      <c r="B29" s="37" t="s">
        <v>39</v>
      </c>
      <c r="C29" s="21" t="s">
        <v>7</v>
      </c>
      <c r="D29" s="21" t="s">
        <v>25</v>
      </c>
      <c r="E29" s="18">
        <v>0</v>
      </c>
      <c r="F29" s="19">
        <f ca="1">F26+G26</f>
        <v>43558</v>
      </c>
      <c r="G29" s="20">
        <v>7</v>
      </c>
      <c r="H29" s="13"/>
      <c r="I29" s="24" t="str">
        <f t="shared" ca="1" si="9"/>
        <v/>
      </c>
      <c r="J29" s="24" t="str">
        <f t="shared" ca="1" si="9"/>
        <v/>
      </c>
      <c r="K29" s="24" t="str">
        <f t="shared" ca="1" si="9"/>
        <v/>
      </c>
      <c r="L29" s="24" t="str">
        <f t="shared" ca="1" si="9"/>
        <v/>
      </c>
      <c r="M29" s="24" t="str">
        <f t="shared" ca="1" si="9"/>
        <v/>
      </c>
      <c r="N29" s="24" t="str">
        <f t="shared" ca="1" si="9"/>
        <v/>
      </c>
      <c r="O29" s="24" t="str">
        <f t="shared" ca="1" si="9"/>
        <v/>
      </c>
      <c r="P29" s="24" t="str">
        <f t="shared" ca="1" si="9"/>
        <v/>
      </c>
      <c r="Q29" s="24" t="str">
        <f t="shared" ca="1" si="9"/>
        <v/>
      </c>
      <c r="R29" s="24" t="str">
        <f t="shared" ca="1" si="9"/>
        <v/>
      </c>
      <c r="S29" s="24" t="str">
        <f t="shared" ca="1" si="9"/>
        <v/>
      </c>
      <c r="T29" s="24" t="str">
        <f t="shared" ca="1" si="9"/>
        <v/>
      </c>
      <c r="U29" s="24" t="str">
        <f t="shared" ca="1" si="9"/>
        <v/>
      </c>
      <c r="V29" s="24" t="str">
        <f t="shared" ca="1" si="9"/>
        <v/>
      </c>
      <c r="W29" s="24" t="str">
        <f t="shared" ca="1" si="9"/>
        <v/>
      </c>
      <c r="X29" s="24" t="str">
        <f t="shared" ca="1" si="9"/>
        <v/>
      </c>
      <c r="Y29" s="24" t="str">
        <f t="shared" ca="1" si="10"/>
        <v/>
      </c>
      <c r="Z29" s="24" t="str">
        <f t="shared" ca="1" si="10"/>
        <v/>
      </c>
      <c r="AA29" s="24" t="str">
        <f t="shared" ca="1" si="10"/>
        <v/>
      </c>
      <c r="AB29" s="24" t="str">
        <f t="shared" ca="1" si="10"/>
        <v/>
      </c>
      <c r="AC29" s="24" t="str">
        <f t="shared" ca="1" si="10"/>
        <v/>
      </c>
      <c r="AD29" s="24" t="str">
        <f t="shared" ca="1" si="10"/>
        <v/>
      </c>
      <c r="AE29" s="24" t="str">
        <f t="shared" ca="1" si="10"/>
        <v/>
      </c>
      <c r="AF29" s="24" t="str">
        <f t="shared" ca="1" si="10"/>
        <v/>
      </c>
      <c r="AG29" s="24" t="str">
        <f t="shared" ca="1" si="10"/>
        <v/>
      </c>
      <c r="AH29" s="24" t="str">
        <f t="shared" ca="1" si="10"/>
        <v/>
      </c>
      <c r="AI29" s="24" t="str">
        <f t="shared" ca="1" si="10"/>
        <v/>
      </c>
      <c r="AJ29" s="24" t="str">
        <f t="shared" ca="1" si="10"/>
        <v/>
      </c>
      <c r="AK29" s="24" t="str">
        <f t="shared" ca="1" si="10"/>
        <v/>
      </c>
      <c r="AL29" s="24" t="str">
        <f t="shared" ca="1" si="10"/>
        <v/>
      </c>
      <c r="AM29" s="24" t="str">
        <f t="shared" ca="1" si="10"/>
        <v/>
      </c>
      <c r="AN29" s="24" t="str">
        <f t="shared" ca="1" si="11"/>
        <v/>
      </c>
      <c r="AO29" s="24" t="str">
        <f t="shared" ca="1" si="11"/>
        <v/>
      </c>
      <c r="AP29" s="24" t="str">
        <f t="shared" ca="1" si="11"/>
        <v/>
      </c>
      <c r="AQ29" s="24" t="str">
        <f t="shared" ca="1" si="11"/>
        <v/>
      </c>
      <c r="AR29" s="24" t="str">
        <f t="shared" ca="1" si="11"/>
        <v/>
      </c>
      <c r="AS29" s="24" t="str">
        <f t="shared" ca="1" si="11"/>
        <v/>
      </c>
      <c r="AT29" s="24" t="str">
        <f t="shared" ca="1" si="11"/>
        <v/>
      </c>
      <c r="AU29" s="24" t="str">
        <f t="shared" ca="1" si="11"/>
        <v/>
      </c>
      <c r="AV29" s="24" t="str">
        <f t="shared" ca="1" si="11"/>
        <v/>
      </c>
      <c r="AW29" s="24" t="str">
        <f t="shared" ca="1" si="11"/>
        <v/>
      </c>
      <c r="AX29" s="24" t="str">
        <f t="shared" ca="1" si="11"/>
        <v/>
      </c>
      <c r="AY29" s="24" t="str">
        <f t="shared" ca="1" si="11"/>
        <v/>
      </c>
      <c r="AZ29" s="24" t="str">
        <f t="shared" ca="1" si="11"/>
        <v/>
      </c>
      <c r="BA29" s="24" t="str">
        <f t="shared" ca="1" si="11"/>
        <v/>
      </c>
      <c r="BB29" s="24" t="str">
        <f t="shared" ca="1" si="11"/>
        <v/>
      </c>
      <c r="BC29" s="24" t="str">
        <f t="shared" ca="1" si="11"/>
        <v/>
      </c>
      <c r="BD29" s="24" t="str">
        <f t="shared" ca="1" si="12"/>
        <v/>
      </c>
      <c r="BE29" s="24" t="str">
        <f t="shared" ca="1" si="12"/>
        <v/>
      </c>
      <c r="BF29" s="24" t="str">
        <f t="shared" ca="1" si="12"/>
        <v/>
      </c>
      <c r="BG29" s="24" t="str">
        <f t="shared" ca="1" si="12"/>
        <v/>
      </c>
      <c r="BH29" s="24" t="str">
        <f t="shared" ca="1" si="12"/>
        <v/>
      </c>
      <c r="BI29" s="24" t="str">
        <f t="shared" ca="1" si="12"/>
        <v/>
      </c>
      <c r="BJ29" s="24" t="str">
        <f t="shared" ca="1" si="12"/>
        <v/>
      </c>
      <c r="BK29" s="24" t="str">
        <f t="shared" ca="1" si="12"/>
        <v/>
      </c>
      <c r="BL29" s="24" t="str">
        <f t="shared" ca="1" si="12"/>
        <v/>
      </c>
    </row>
    <row r="30" spans="1:64" s="2" customFormat="1" ht="47.15" customHeight="1" x14ac:dyDescent="0.4">
      <c r="A30" s="40">
        <v>17</v>
      </c>
      <c r="B30" s="37" t="s">
        <v>40</v>
      </c>
      <c r="C30" s="21" t="s">
        <v>7</v>
      </c>
      <c r="D30" s="21" t="s">
        <v>25</v>
      </c>
      <c r="E30" s="18">
        <v>0</v>
      </c>
      <c r="F30" s="19">
        <f ca="1">F29</f>
        <v>43558</v>
      </c>
      <c r="G30" s="20">
        <v>14</v>
      </c>
      <c r="H30" s="13"/>
      <c r="I30" s="24" t="str">
        <f t="shared" ca="1" si="9"/>
        <v/>
      </c>
      <c r="J30" s="24" t="str">
        <f t="shared" ca="1" si="9"/>
        <v/>
      </c>
      <c r="K30" s="24" t="str">
        <f t="shared" ca="1" si="9"/>
        <v/>
      </c>
      <c r="L30" s="24" t="str">
        <f t="shared" ca="1" si="9"/>
        <v/>
      </c>
      <c r="M30" s="24" t="str">
        <f t="shared" ca="1" si="9"/>
        <v/>
      </c>
      <c r="N30" s="24" t="str">
        <f t="shared" ca="1" si="9"/>
        <v/>
      </c>
      <c r="O30" s="24" t="str">
        <f t="shared" ca="1" si="9"/>
        <v/>
      </c>
      <c r="P30" s="24" t="str">
        <f t="shared" ca="1" si="9"/>
        <v/>
      </c>
      <c r="Q30" s="24" t="str">
        <f t="shared" ca="1" si="9"/>
        <v/>
      </c>
      <c r="R30" s="24" t="str">
        <f t="shared" ca="1" si="9"/>
        <v/>
      </c>
      <c r="S30" s="24" t="str">
        <f t="shared" ca="1" si="9"/>
        <v/>
      </c>
      <c r="T30" s="24" t="str">
        <f t="shared" ca="1" si="9"/>
        <v/>
      </c>
      <c r="U30" s="24" t="str">
        <f t="shared" ca="1" si="9"/>
        <v/>
      </c>
      <c r="V30" s="24" t="str">
        <f t="shared" ca="1" si="9"/>
        <v/>
      </c>
      <c r="W30" s="24" t="str">
        <f t="shared" ca="1" si="9"/>
        <v/>
      </c>
      <c r="X30" s="24" t="str">
        <f t="shared" ca="1" si="9"/>
        <v/>
      </c>
      <c r="Y30" s="24" t="str">
        <f t="shared" ca="1" si="10"/>
        <v/>
      </c>
      <c r="Z30" s="24" t="str">
        <f t="shared" ca="1" si="10"/>
        <v/>
      </c>
      <c r="AA30" s="24" t="str">
        <f t="shared" ca="1" si="10"/>
        <v/>
      </c>
      <c r="AB30" s="24" t="str">
        <f t="shared" ca="1" si="10"/>
        <v/>
      </c>
      <c r="AC30" s="24" t="str">
        <f t="shared" ca="1" si="10"/>
        <v/>
      </c>
      <c r="AD30" s="24" t="str">
        <f t="shared" ca="1" si="10"/>
        <v/>
      </c>
      <c r="AE30" s="24" t="str">
        <f t="shared" ca="1" si="10"/>
        <v/>
      </c>
      <c r="AF30" s="24" t="str">
        <f t="shared" ca="1" si="10"/>
        <v/>
      </c>
      <c r="AG30" s="24" t="str">
        <f t="shared" ca="1" si="10"/>
        <v/>
      </c>
      <c r="AH30" s="24" t="str">
        <f t="shared" ca="1" si="10"/>
        <v/>
      </c>
      <c r="AI30" s="24" t="str">
        <f t="shared" ca="1" si="10"/>
        <v/>
      </c>
      <c r="AJ30" s="24" t="str">
        <f t="shared" ca="1" si="10"/>
        <v/>
      </c>
      <c r="AK30" s="24" t="str">
        <f t="shared" ca="1" si="10"/>
        <v/>
      </c>
      <c r="AL30" s="24" t="str">
        <f t="shared" ca="1" si="10"/>
        <v/>
      </c>
      <c r="AM30" s="24" t="str">
        <f t="shared" ca="1" si="10"/>
        <v/>
      </c>
      <c r="AN30" s="24" t="str">
        <f t="shared" ca="1" si="11"/>
        <v/>
      </c>
      <c r="AO30" s="24" t="str">
        <f t="shared" ca="1" si="11"/>
        <v/>
      </c>
      <c r="AP30" s="24" t="str">
        <f t="shared" ca="1" si="11"/>
        <v/>
      </c>
      <c r="AQ30" s="24" t="str">
        <f t="shared" ca="1" si="11"/>
        <v/>
      </c>
      <c r="AR30" s="24" t="str">
        <f t="shared" ca="1" si="11"/>
        <v/>
      </c>
      <c r="AS30" s="24" t="str">
        <f t="shared" ca="1" si="11"/>
        <v/>
      </c>
      <c r="AT30" s="24" t="str">
        <f t="shared" ca="1" si="11"/>
        <v/>
      </c>
      <c r="AU30" s="24" t="str">
        <f t="shared" ca="1" si="11"/>
        <v/>
      </c>
      <c r="AV30" s="24" t="str">
        <f t="shared" ca="1" si="11"/>
        <v/>
      </c>
      <c r="AW30" s="24" t="str">
        <f t="shared" ca="1" si="11"/>
        <v/>
      </c>
      <c r="AX30" s="24" t="str">
        <f t="shared" ca="1" si="11"/>
        <v/>
      </c>
      <c r="AY30" s="24" t="str">
        <f t="shared" ca="1" si="11"/>
        <v/>
      </c>
      <c r="AZ30" s="24" t="str">
        <f t="shared" ca="1" si="11"/>
        <v/>
      </c>
      <c r="BA30" s="24" t="str">
        <f t="shared" ca="1" si="11"/>
        <v/>
      </c>
      <c r="BB30" s="24" t="str">
        <f t="shared" ca="1" si="11"/>
        <v/>
      </c>
      <c r="BC30" s="24" t="str">
        <f t="shared" ca="1" si="11"/>
        <v/>
      </c>
      <c r="BD30" s="24" t="str">
        <f t="shared" ca="1" si="12"/>
        <v/>
      </c>
      <c r="BE30" s="24" t="str">
        <f t="shared" ca="1" si="12"/>
        <v/>
      </c>
      <c r="BF30" s="24" t="str">
        <f t="shared" ca="1" si="12"/>
        <v/>
      </c>
      <c r="BG30" s="24" t="str">
        <f t="shared" ca="1" si="12"/>
        <v/>
      </c>
      <c r="BH30" s="24" t="str">
        <f t="shared" ca="1" si="12"/>
        <v/>
      </c>
      <c r="BI30" s="24" t="str">
        <f t="shared" ca="1" si="12"/>
        <v/>
      </c>
      <c r="BJ30" s="24" t="str">
        <f t="shared" ca="1" si="12"/>
        <v/>
      </c>
      <c r="BK30" s="24" t="str">
        <f t="shared" ca="1" si="12"/>
        <v/>
      </c>
      <c r="BL30" s="24" t="str">
        <f t="shared" ca="1" si="12"/>
        <v/>
      </c>
    </row>
    <row r="31" spans="1:64" s="2" customFormat="1" ht="33.450000000000003" customHeight="1" x14ac:dyDescent="0.4">
      <c r="A31" s="40">
        <v>18</v>
      </c>
      <c r="B31" s="37" t="s">
        <v>41</v>
      </c>
      <c r="C31" s="21" t="s">
        <v>7</v>
      </c>
      <c r="D31" s="21" t="s">
        <v>25</v>
      </c>
      <c r="E31" s="18">
        <v>0</v>
      </c>
      <c r="F31" s="19">
        <f ca="1">F30+G30</f>
        <v>43572</v>
      </c>
      <c r="G31" s="20">
        <v>7</v>
      </c>
      <c r="H31" s="13"/>
      <c r="I31" s="24" t="str">
        <f t="shared" ca="1" si="9"/>
        <v/>
      </c>
      <c r="J31" s="24" t="str">
        <f t="shared" ca="1" si="9"/>
        <v/>
      </c>
      <c r="K31" s="24" t="str">
        <f t="shared" ca="1" si="9"/>
        <v/>
      </c>
      <c r="L31" s="24" t="str">
        <f t="shared" ca="1" si="9"/>
        <v/>
      </c>
      <c r="M31" s="24" t="str">
        <f t="shared" ca="1" si="9"/>
        <v/>
      </c>
      <c r="N31" s="24" t="str">
        <f t="shared" ca="1" si="9"/>
        <v/>
      </c>
      <c r="O31" s="24" t="str">
        <f t="shared" ca="1" si="9"/>
        <v/>
      </c>
      <c r="P31" s="24" t="str">
        <f t="shared" ca="1" si="9"/>
        <v/>
      </c>
      <c r="Q31" s="24" t="str">
        <f t="shared" ca="1" si="9"/>
        <v/>
      </c>
      <c r="R31" s="24" t="str">
        <f t="shared" ca="1" si="9"/>
        <v/>
      </c>
      <c r="S31" s="24" t="str">
        <f t="shared" ca="1" si="9"/>
        <v/>
      </c>
      <c r="T31" s="24" t="str">
        <f t="shared" ca="1" si="9"/>
        <v/>
      </c>
      <c r="U31" s="24" t="str">
        <f t="shared" ca="1" si="9"/>
        <v/>
      </c>
      <c r="V31" s="24" t="str">
        <f t="shared" ca="1" si="9"/>
        <v/>
      </c>
      <c r="W31" s="24" t="str">
        <f t="shared" ca="1" si="9"/>
        <v/>
      </c>
      <c r="X31" s="24" t="str">
        <f t="shared" ca="1" si="9"/>
        <v/>
      </c>
      <c r="Y31" s="24" t="str">
        <f t="shared" ca="1" si="10"/>
        <v/>
      </c>
      <c r="Z31" s="24" t="str">
        <f t="shared" ca="1" si="10"/>
        <v/>
      </c>
      <c r="AA31" s="24" t="str">
        <f t="shared" ca="1" si="10"/>
        <v/>
      </c>
      <c r="AB31" s="24" t="str">
        <f t="shared" ca="1" si="10"/>
        <v/>
      </c>
      <c r="AC31" s="24" t="str">
        <f t="shared" ca="1" si="10"/>
        <v/>
      </c>
      <c r="AD31" s="24" t="str">
        <f t="shared" ca="1" si="10"/>
        <v/>
      </c>
      <c r="AE31" s="24" t="str">
        <f t="shared" ca="1" si="10"/>
        <v/>
      </c>
      <c r="AF31" s="24" t="str">
        <f t="shared" ca="1" si="10"/>
        <v/>
      </c>
      <c r="AG31" s="24" t="str">
        <f t="shared" ca="1" si="10"/>
        <v/>
      </c>
      <c r="AH31" s="24" t="str">
        <f t="shared" ca="1" si="10"/>
        <v/>
      </c>
      <c r="AI31" s="24" t="str">
        <f t="shared" ca="1" si="10"/>
        <v/>
      </c>
      <c r="AJ31" s="24" t="str">
        <f t="shared" ca="1" si="10"/>
        <v/>
      </c>
      <c r="AK31" s="24" t="str">
        <f t="shared" ca="1" si="10"/>
        <v/>
      </c>
      <c r="AL31" s="24" t="str">
        <f t="shared" ca="1" si="10"/>
        <v/>
      </c>
      <c r="AM31" s="24" t="str">
        <f t="shared" ca="1" si="10"/>
        <v/>
      </c>
      <c r="AN31" s="24" t="str">
        <f t="shared" ca="1" si="11"/>
        <v/>
      </c>
      <c r="AO31" s="24" t="str">
        <f t="shared" ca="1" si="11"/>
        <v/>
      </c>
      <c r="AP31" s="24" t="str">
        <f t="shared" ca="1" si="11"/>
        <v/>
      </c>
      <c r="AQ31" s="24" t="str">
        <f t="shared" ca="1" si="11"/>
        <v/>
      </c>
      <c r="AR31" s="24" t="str">
        <f t="shared" ca="1" si="11"/>
        <v/>
      </c>
      <c r="AS31" s="24" t="str">
        <f t="shared" ca="1" si="11"/>
        <v/>
      </c>
      <c r="AT31" s="24" t="str">
        <f t="shared" ca="1" si="11"/>
        <v/>
      </c>
      <c r="AU31" s="24" t="str">
        <f t="shared" ca="1" si="11"/>
        <v/>
      </c>
      <c r="AV31" s="24" t="str">
        <f t="shared" ca="1" si="11"/>
        <v/>
      </c>
      <c r="AW31" s="24" t="str">
        <f t="shared" ca="1" si="11"/>
        <v/>
      </c>
      <c r="AX31" s="24" t="str">
        <f t="shared" ca="1" si="11"/>
        <v/>
      </c>
      <c r="AY31" s="24" t="str">
        <f t="shared" ca="1" si="11"/>
        <v/>
      </c>
      <c r="AZ31" s="24" t="str">
        <f t="shared" ca="1" si="11"/>
        <v/>
      </c>
      <c r="BA31" s="24" t="str">
        <f t="shared" ca="1" si="11"/>
        <v/>
      </c>
      <c r="BB31" s="24" t="str">
        <f t="shared" ca="1" si="11"/>
        <v/>
      </c>
      <c r="BC31" s="24" t="str">
        <f t="shared" ca="1" si="11"/>
        <v/>
      </c>
      <c r="BD31" s="24" t="str">
        <f t="shared" ca="1" si="12"/>
        <v/>
      </c>
      <c r="BE31" s="24" t="str">
        <f t="shared" ca="1" si="12"/>
        <v/>
      </c>
      <c r="BF31" s="24" t="str">
        <f t="shared" ca="1" si="12"/>
        <v/>
      </c>
      <c r="BG31" s="24" t="str">
        <f t="shared" ca="1" si="12"/>
        <v/>
      </c>
      <c r="BH31" s="24" t="str">
        <f t="shared" ca="1" si="12"/>
        <v/>
      </c>
      <c r="BI31" s="24" t="str">
        <f t="shared" ca="1" si="12"/>
        <v/>
      </c>
      <c r="BJ31" s="24" t="str">
        <f t="shared" ca="1" si="12"/>
        <v/>
      </c>
      <c r="BK31" s="24" t="str">
        <f t="shared" ca="1" si="12"/>
        <v/>
      </c>
      <c r="BL31" s="24" t="str">
        <f t="shared" ca="1" si="12"/>
        <v/>
      </c>
    </row>
    <row r="32" spans="1:64" s="2" customFormat="1" ht="51" customHeight="1" x14ac:dyDescent="0.4">
      <c r="A32" s="40">
        <v>19</v>
      </c>
      <c r="B32" s="37" t="s">
        <v>44</v>
      </c>
      <c r="C32" s="21" t="s">
        <v>8</v>
      </c>
      <c r="D32" s="21" t="s">
        <v>25</v>
      </c>
      <c r="E32" s="18">
        <v>0</v>
      </c>
      <c r="F32" s="19">
        <f ca="1">F31+G31</f>
        <v>43579</v>
      </c>
      <c r="G32" s="20">
        <v>14</v>
      </c>
      <c r="H32" s="13"/>
      <c r="I32" s="24" t="str">
        <f t="shared" ca="1" si="9"/>
        <v/>
      </c>
      <c r="J32" s="24" t="str">
        <f t="shared" ca="1" si="9"/>
        <v/>
      </c>
      <c r="K32" s="24" t="str">
        <f t="shared" ca="1" si="9"/>
        <v/>
      </c>
      <c r="L32" s="24" t="str">
        <f t="shared" ca="1" si="9"/>
        <v/>
      </c>
      <c r="M32" s="24" t="str">
        <f t="shared" ca="1" si="9"/>
        <v/>
      </c>
      <c r="N32" s="24" t="str">
        <f t="shared" ca="1" si="9"/>
        <v/>
      </c>
      <c r="O32" s="24" t="str">
        <f t="shared" ca="1" si="9"/>
        <v/>
      </c>
      <c r="P32" s="24" t="str">
        <f t="shared" ca="1" si="9"/>
        <v/>
      </c>
      <c r="Q32" s="24" t="str">
        <f t="shared" ca="1" si="9"/>
        <v/>
      </c>
      <c r="R32" s="24" t="str">
        <f t="shared" ca="1" si="9"/>
        <v/>
      </c>
      <c r="S32" s="24" t="str">
        <f t="shared" ca="1" si="9"/>
        <v/>
      </c>
      <c r="T32" s="24" t="str">
        <f t="shared" ca="1" si="9"/>
        <v/>
      </c>
      <c r="U32" s="24" t="str">
        <f t="shared" ca="1" si="9"/>
        <v/>
      </c>
      <c r="V32" s="24" t="str">
        <f t="shared" ca="1" si="9"/>
        <v/>
      </c>
      <c r="W32" s="24" t="str">
        <f t="shared" ca="1" si="9"/>
        <v/>
      </c>
      <c r="X32" s="24" t="str">
        <f t="shared" ca="1" si="9"/>
        <v/>
      </c>
      <c r="Y32" s="24" t="str">
        <f t="shared" ca="1" si="10"/>
        <v/>
      </c>
      <c r="Z32" s="24" t="str">
        <f t="shared" ca="1" si="10"/>
        <v/>
      </c>
      <c r="AA32" s="24" t="str">
        <f t="shared" ca="1" si="10"/>
        <v/>
      </c>
      <c r="AB32" s="24" t="str">
        <f t="shared" ca="1" si="10"/>
        <v/>
      </c>
      <c r="AC32" s="24" t="str">
        <f t="shared" ca="1" si="10"/>
        <v/>
      </c>
      <c r="AD32" s="24" t="str">
        <f t="shared" ca="1" si="10"/>
        <v/>
      </c>
      <c r="AE32" s="24" t="str">
        <f t="shared" ca="1" si="10"/>
        <v/>
      </c>
      <c r="AF32" s="24" t="str">
        <f t="shared" ca="1" si="10"/>
        <v/>
      </c>
      <c r="AG32" s="24" t="str">
        <f t="shared" ca="1" si="10"/>
        <v/>
      </c>
      <c r="AH32" s="24" t="str">
        <f t="shared" ca="1" si="10"/>
        <v/>
      </c>
      <c r="AI32" s="24" t="str">
        <f t="shared" ca="1" si="10"/>
        <v/>
      </c>
      <c r="AJ32" s="24" t="str">
        <f t="shared" ca="1" si="10"/>
        <v/>
      </c>
      <c r="AK32" s="24" t="str">
        <f t="shared" ca="1" si="10"/>
        <v/>
      </c>
      <c r="AL32" s="24" t="str">
        <f t="shared" ca="1" si="10"/>
        <v/>
      </c>
      <c r="AM32" s="24" t="str">
        <f t="shared" ca="1" si="10"/>
        <v/>
      </c>
      <c r="AN32" s="24" t="str">
        <f t="shared" ca="1" si="11"/>
        <v/>
      </c>
      <c r="AO32" s="24" t="str">
        <f t="shared" ca="1" si="11"/>
        <v/>
      </c>
      <c r="AP32" s="24" t="str">
        <f t="shared" ca="1" si="11"/>
        <v/>
      </c>
      <c r="AQ32" s="24" t="str">
        <f t="shared" ca="1" si="11"/>
        <v/>
      </c>
      <c r="AR32" s="24" t="str">
        <f t="shared" ca="1" si="11"/>
        <v/>
      </c>
      <c r="AS32" s="24" t="str">
        <f t="shared" ca="1" si="11"/>
        <v/>
      </c>
      <c r="AT32" s="24" t="str">
        <f t="shared" ca="1" si="11"/>
        <v/>
      </c>
      <c r="AU32" s="24" t="str">
        <f t="shared" ca="1" si="11"/>
        <v/>
      </c>
      <c r="AV32" s="24" t="str">
        <f t="shared" ca="1" si="11"/>
        <v/>
      </c>
      <c r="AW32" s="24" t="str">
        <f t="shared" ca="1" si="11"/>
        <v/>
      </c>
      <c r="AX32" s="24" t="str">
        <f t="shared" ca="1" si="11"/>
        <v/>
      </c>
      <c r="AY32" s="24" t="str">
        <f t="shared" ca="1" si="11"/>
        <v/>
      </c>
      <c r="AZ32" s="24" t="str">
        <f t="shared" ca="1" si="11"/>
        <v/>
      </c>
      <c r="BA32" s="24" t="str">
        <f t="shared" ca="1" si="11"/>
        <v/>
      </c>
      <c r="BB32" s="24" t="str">
        <f t="shared" ca="1" si="11"/>
        <v/>
      </c>
      <c r="BC32" s="24" t="str">
        <f t="shared" ca="1" si="11"/>
        <v/>
      </c>
      <c r="BD32" s="24" t="str">
        <f t="shared" ca="1" si="12"/>
        <v/>
      </c>
      <c r="BE32" s="24" t="str">
        <f t="shared" ca="1" si="12"/>
        <v/>
      </c>
      <c r="BF32" s="24" t="str">
        <f t="shared" ca="1" si="12"/>
        <v/>
      </c>
      <c r="BG32" s="24" t="str">
        <f t="shared" ca="1" si="12"/>
        <v/>
      </c>
      <c r="BH32" s="24" t="str">
        <f t="shared" ca="1" si="12"/>
        <v/>
      </c>
      <c r="BI32" s="24" t="str">
        <f t="shared" ca="1" si="12"/>
        <v/>
      </c>
      <c r="BJ32" s="24" t="str">
        <f t="shared" ca="1" si="12"/>
        <v/>
      </c>
      <c r="BK32" s="24" t="str">
        <f t="shared" ca="1" si="12"/>
        <v/>
      </c>
      <c r="BL32" s="24" t="str">
        <f t="shared" ca="1" si="12"/>
        <v/>
      </c>
    </row>
    <row r="33" spans="1:64" s="2" customFormat="1" ht="43.3" customHeight="1" x14ac:dyDescent="0.4">
      <c r="A33" s="40">
        <v>20</v>
      </c>
      <c r="B33" s="37" t="s">
        <v>45</v>
      </c>
      <c r="C33" s="21" t="s">
        <v>7</v>
      </c>
      <c r="D33" s="21" t="s">
        <v>25</v>
      </c>
      <c r="E33" s="18">
        <v>0</v>
      </c>
      <c r="F33" s="19">
        <f ca="1">F32+G32</f>
        <v>43593</v>
      </c>
      <c r="G33" s="20">
        <v>7</v>
      </c>
      <c r="H33" s="13"/>
      <c r="I33" s="24" t="str">
        <f t="shared" ca="1" si="9"/>
        <v/>
      </c>
      <c r="J33" s="24" t="str">
        <f t="shared" ca="1" si="9"/>
        <v/>
      </c>
      <c r="K33" s="24" t="str">
        <f t="shared" ca="1" si="9"/>
        <v/>
      </c>
      <c r="L33" s="24" t="str">
        <f t="shared" ca="1" si="9"/>
        <v/>
      </c>
      <c r="M33" s="24" t="str">
        <f t="shared" ca="1" si="9"/>
        <v/>
      </c>
      <c r="N33" s="24" t="str">
        <f t="shared" ca="1" si="9"/>
        <v/>
      </c>
      <c r="O33" s="24" t="str">
        <f t="shared" ca="1" si="9"/>
        <v/>
      </c>
      <c r="P33" s="24" t="str">
        <f t="shared" ca="1" si="9"/>
        <v/>
      </c>
      <c r="Q33" s="24" t="str">
        <f t="shared" ca="1" si="9"/>
        <v/>
      </c>
      <c r="R33" s="24" t="str">
        <f t="shared" ca="1" si="9"/>
        <v/>
      </c>
      <c r="S33" s="24" t="str">
        <f t="shared" ca="1" si="9"/>
        <v/>
      </c>
      <c r="T33" s="24" t="str">
        <f t="shared" ca="1" si="9"/>
        <v/>
      </c>
      <c r="U33" s="24" t="str">
        <f t="shared" ca="1" si="9"/>
        <v/>
      </c>
      <c r="V33" s="24" t="str">
        <f t="shared" ca="1" si="9"/>
        <v/>
      </c>
      <c r="W33" s="24" t="str">
        <f t="shared" ca="1" si="9"/>
        <v/>
      </c>
      <c r="X33" s="24" t="str">
        <f t="shared" ca="1" si="9"/>
        <v/>
      </c>
      <c r="Y33" s="24" t="str">
        <f t="shared" ca="1" si="10"/>
        <v/>
      </c>
      <c r="Z33" s="24" t="str">
        <f t="shared" ca="1" si="10"/>
        <v/>
      </c>
      <c r="AA33" s="24" t="str">
        <f t="shared" ca="1" si="10"/>
        <v/>
      </c>
      <c r="AB33" s="24" t="str">
        <f t="shared" ca="1" si="10"/>
        <v/>
      </c>
      <c r="AC33" s="24" t="str">
        <f t="shared" ca="1" si="10"/>
        <v/>
      </c>
      <c r="AD33" s="24" t="str">
        <f t="shared" ca="1" si="10"/>
        <v/>
      </c>
      <c r="AE33" s="24" t="str">
        <f t="shared" ca="1" si="10"/>
        <v/>
      </c>
      <c r="AF33" s="24" t="str">
        <f t="shared" ca="1" si="10"/>
        <v/>
      </c>
      <c r="AG33" s="24" t="str">
        <f t="shared" ca="1" si="10"/>
        <v/>
      </c>
      <c r="AH33" s="24" t="str">
        <f t="shared" ca="1" si="10"/>
        <v/>
      </c>
      <c r="AI33" s="24" t="str">
        <f t="shared" ca="1" si="10"/>
        <v/>
      </c>
      <c r="AJ33" s="24" t="str">
        <f t="shared" ca="1" si="10"/>
        <v/>
      </c>
      <c r="AK33" s="24" t="str">
        <f t="shared" ca="1" si="10"/>
        <v/>
      </c>
      <c r="AL33" s="24" t="str">
        <f t="shared" ca="1" si="10"/>
        <v/>
      </c>
      <c r="AM33" s="24" t="str">
        <f t="shared" ca="1" si="10"/>
        <v/>
      </c>
      <c r="AN33" s="24" t="str">
        <f t="shared" ca="1" si="11"/>
        <v/>
      </c>
      <c r="AO33" s="24" t="str">
        <f t="shared" ca="1" si="11"/>
        <v/>
      </c>
      <c r="AP33" s="24" t="str">
        <f t="shared" ca="1" si="11"/>
        <v/>
      </c>
      <c r="AQ33" s="24" t="str">
        <f t="shared" ca="1" si="11"/>
        <v/>
      </c>
      <c r="AR33" s="24" t="str">
        <f t="shared" ca="1" si="11"/>
        <v/>
      </c>
      <c r="AS33" s="24" t="str">
        <f t="shared" ca="1" si="11"/>
        <v/>
      </c>
      <c r="AT33" s="24" t="str">
        <f t="shared" ca="1" si="11"/>
        <v/>
      </c>
      <c r="AU33" s="24" t="str">
        <f t="shared" ca="1" si="11"/>
        <v/>
      </c>
      <c r="AV33" s="24" t="str">
        <f t="shared" ca="1" si="11"/>
        <v/>
      </c>
      <c r="AW33" s="24" t="str">
        <f t="shared" ca="1" si="11"/>
        <v/>
      </c>
      <c r="AX33" s="24" t="str">
        <f t="shared" ca="1" si="11"/>
        <v/>
      </c>
      <c r="AY33" s="24" t="str">
        <f t="shared" ca="1" si="11"/>
        <v/>
      </c>
      <c r="AZ33" s="24" t="str">
        <f t="shared" ca="1" si="11"/>
        <v/>
      </c>
      <c r="BA33" s="24" t="str">
        <f t="shared" ca="1" si="11"/>
        <v/>
      </c>
      <c r="BB33" s="24" t="str">
        <f t="shared" ca="1" si="11"/>
        <v/>
      </c>
      <c r="BC33" s="24" t="str">
        <f t="shared" ca="1" si="11"/>
        <v/>
      </c>
      <c r="BD33" s="24" t="str">
        <f t="shared" ca="1" si="12"/>
        <v/>
      </c>
      <c r="BE33" s="24" t="str">
        <f t="shared" ca="1" si="12"/>
        <v/>
      </c>
      <c r="BF33" s="24" t="str">
        <f t="shared" ca="1" si="12"/>
        <v/>
      </c>
      <c r="BG33" s="24" t="str">
        <f t="shared" ca="1" si="12"/>
        <v/>
      </c>
      <c r="BH33" s="24" t="str">
        <f t="shared" ca="1" si="12"/>
        <v/>
      </c>
      <c r="BI33" s="24" t="str">
        <f t="shared" ca="1" si="12"/>
        <v/>
      </c>
      <c r="BJ33" s="24" t="str">
        <f t="shared" ca="1" si="12"/>
        <v/>
      </c>
      <c r="BK33" s="24" t="str">
        <f t="shared" ca="1" si="12"/>
        <v/>
      </c>
      <c r="BL33" s="24" t="str">
        <f t="shared" ca="1" si="12"/>
        <v/>
      </c>
    </row>
    <row r="34" spans="1:64" s="2" customFormat="1" ht="30" customHeight="1" x14ac:dyDescent="0.4">
      <c r="A34" s="40"/>
      <c r="B34" s="27" t="s">
        <v>52</v>
      </c>
      <c r="C34" s="21"/>
      <c r="D34" s="21"/>
      <c r="E34" s="18"/>
      <c r="F34" s="19"/>
      <c r="G34" s="20"/>
      <c r="H34" s="13"/>
      <c r="I34" s="24" t="str">
        <f t="shared" ref="I34:BL34" ca="1" si="13">IF(AND($C34="Goal",I$6&gt;=$F34,I$6&lt;=$F34+$G34-1),2,IF(AND($C34="Milestone",I$6&gt;=$F34,I$6&lt;=$F34+$G34-1),1,""))</f>
        <v/>
      </c>
      <c r="J34" s="24" t="str">
        <f t="shared" ca="1" si="13"/>
        <v/>
      </c>
      <c r="K34" s="24" t="str">
        <f t="shared" ca="1" si="13"/>
        <v/>
      </c>
      <c r="L34" s="24" t="str">
        <f t="shared" ca="1" si="13"/>
        <v/>
      </c>
      <c r="M34" s="24" t="str">
        <f t="shared" ca="1" si="13"/>
        <v/>
      </c>
      <c r="N34" s="24" t="str">
        <f t="shared" ca="1" si="13"/>
        <v/>
      </c>
      <c r="O34" s="24" t="str">
        <f t="shared" ca="1" si="13"/>
        <v/>
      </c>
      <c r="P34" s="24" t="str">
        <f t="shared" ca="1" si="13"/>
        <v/>
      </c>
      <c r="Q34" s="24" t="str">
        <f t="shared" ca="1" si="13"/>
        <v/>
      </c>
      <c r="R34" s="24" t="str">
        <f t="shared" ca="1" si="13"/>
        <v/>
      </c>
      <c r="S34" s="24" t="str">
        <f t="shared" ca="1" si="13"/>
        <v/>
      </c>
      <c r="T34" s="24" t="str">
        <f t="shared" ca="1" si="13"/>
        <v/>
      </c>
      <c r="U34" s="24" t="str">
        <f t="shared" ca="1" si="13"/>
        <v/>
      </c>
      <c r="V34" s="24" t="str">
        <f t="shared" ca="1" si="13"/>
        <v/>
      </c>
      <c r="W34" s="24" t="str">
        <f t="shared" ca="1" si="13"/>
        <v/>
      </c>
      <c r="X34" s="24" t="str">
        <f t="shared" ca="1" si="13"/>
        <v/>
      </c>
      <c r="Y34" s="24" t="str">
        <f t="shared" ca="1" si="13"/>
        <v/>
      </c>
      <c r="Z34" s="24" t="str">
        <f t="shared" ca="1" si="13"/>
        <v/>
      </c>
      <c r="AA34" s="24" t="str">
        <f t="shared" ca="1" si="13"/>
        <v/>
      </c>
      <c r="AB34" s="24" t="str">
        <f t="shared" ca="1" si="13"/>
        <v/>
      </c>
      <c r="AC34" s="24" t="str">
        <f t="shared" ca="1" si="13"/>
        <v/>
      </c>
      <c r="AD34" s="24" t="str">
        <f t="shared" ca="1" si="13"/>
        <v/>
      </c>
      <c r="AE34" s="24" t="str">
        <f t="shared" ca="1" si="13"/>
        <v/>
      </c>
      <c r="AF34" s="24" t="str">
        <f t="shared" ca="1" si="13"/>
        <v/>
      </c>
      <c r="AG34" s="24" t="str">
        <f t="shared" ca="1" si="13"/>
        <v/>
      </c>
      <c r="AH34" s="24" t="str">
        <f t="shared" ca="1" si="13"/>
        <v/>
      </c>
      <c r="AI34" s="24" t="str">
        <f t="shared" ca="1" si="13"/>
        <v/>
      </c>
      <c r="AJ34" s="24" t="str">
        <f t="shared" ca="1" si="13"/>
        <v/>
      </c>
      <c r="AK34" s="24" t="str">
        <f t="shared" ca="1" si="13"/>
        <v/>
      </c>
      <c r="AL34" s="24" t="str">
        <f t="shared" ca="1" si="13"/>
        <v/>
      </c>
      <c r="AM34" s="24" t="str">
        <f t="shared" ca="1" si="13"/>
        <v/>
      </c>
      <c r="AN34" s="24" t="str">
        <f t="shared" ca="1" si="13"/>
        <v/>
      </c>
      <c r="AO34" s="24" t="str">
        <f t="shared" ca="1" si="13"/>
        <v/>
      </c>
      <c r="AP34" s="24" t="str">
        <f t="shared" ca="1" si="13"/>
        <v/>
      </c>
      <c r="AQ34" s="24" t="str">
        <f t="shared" ca="1" si="13"/>
        <v/>
      </c>
      <c r="AR34" s="24" t="str">
        <f t="shared" ca="1" si="13"/>
        <v/>
      </c>
      <c r="AS34" s="24" t="str">
        <f t="shared" ca="1" si="13"/>
        <v/>
      </c>
      <c r="AT34" s="24" t="str">
        <f t="shared" ca="1" si="13"/>
        <v/>
      </c>
      <c r="AU34" s="24" t="str">
        <f t="shared" ca="1" si="13"/>
        <v/>
      </c>
      <c r="AV34" s="24" t="str">
        <f t="shared" ca="1" si="13"/>
        <v/>
      </c>
      <c r="AW34" s="24" t="str">
        <f t="shared" ca="1" si="13"/>
        <v/>
      </c>
      <c r="AX34" s="24" t="str">
        <f t="shared" ca="1" si="13"/>
        <v/>
      </c>
      <c r="AY34" s="24" t="str">
        <f t="shared" ca="1" si="13"/>
        <v/>
      </c>
      <c r="AZ34" s="24" t="str">
        <f t="shared" ca="1" si="13"/>
        <v/>
      </c>
      <c r="BA34" s="24" t="str">
        <f t="shared" ca="1" si="13"/>
        <v/>
      </c>
      <c r="BB34" s="24" t="str">
        <f t="shared" ca="1" si="13"/>
        <v/>
      </c>
      <c r="BC34" s="24" t="str">
        <f t="shared" ca="1" si="13"/>
        <v/>
      </c>
      <c r="BD34" s="24" t="str">
        <f t="shared" ca="1" si="13"/>
        <v/>
      </c>
      <c r="BE34" s="24" t="str">
        <f t="shared" ca="1" si="13"/>
        <v/>
      </c>
      <c r="BF34" s="24" t="str">
        <f t="shared" ca="1" si="13"/>
        <v/>
      </c>
      <c r="BG34" s="24" t="str">
        <f t="shared" ca="1" si="13"/>
        <v/>
      </c>
      <c r="BH34" s="24" t="str">
        <f t="shared" ca="1" si="13"/>
        <v/>
      </c>
      <c r="BI34" s="24" t="str">
        <f t="shared" ca="1" si="13"/>
        <v/>
      </c>
      <c r="BJ34" s="24" t="str">
        <f t="shared" ca="1" si="13"/>
        <v/>
      </c>
      <c r="BK34" s="24" t="str">
        <f t="shared" ca="1" si="13"/>
        <v/>
      </c>
      <c r="BL34" s="24" t="str">
        <f t="shared" ca="1" si="13"/>
        <v/>
      </c>
    </row>
    <row r="35" spans="1:64" s="2" customFormat="1" ht="30" customHeight="1" x14ac:dyDescent="0.4">
      <c r="A35" s="40">
        <v>21</v>
      </c>
      <c r="B35" s="37" t="s">
        <v>38</v>
      </c>
      <c r="C35" s="21" t="s">
        <v>8</v>
      </c>
      <c r="D35" s="21" t="s">
        <v>25</v>
      </c>
      <c r="E35" s="18">
        <v>0</v>
      </c>
      <c r="F35" s="19">
        <f ca="1">TODAY()+37</f>
        <v>43531</v>
      </c>
      <c r="G35" s="20">
        <v>89</v>
      </c>
      <c r="H35" s="13"/>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row>
    <row r="36" spans="1:64" s="2" customFormat="1" ht="30" customHeight="1" x14ac:dyDescent="0.4">
      <c r="A36" s="40">
        <v>22</v>
      </c>
      <c r="B36" s="37" t="s">
        <v>48</v>
      </c>
      <c r="C36" s="21" t="s">
        <v>8</v>
      </c>
      <c r="D36" s="21" t="s">
        <v>25</v>
      </c>
      <c r="E36" s="18">
        <v>0</v>
      </c>
      <c r="F36" s="19">
        <v>43497</v>
      </c>
      <c r="G36" s="20">
        <v>1</v>
      </c>
      <c r="H36" s="13"/>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s="2" customFormat="1" ht="30" customHeight="1" x14ac:dyDescent="0.4">
      <c r="A37" s="40">
        <v>23</v>
      </c>
      <c r="B37" s="37" t="s">
        <v>47</v>
      </c>
      <c r="C37" s="21" t="s">
        <v>8</v>
      </c>
      <c r="D37" s="21" t="s">
        <v>25</v>
      </c>
      <c r="E37" s="18">
        <v>0</v>
      </c>
      <c r="F37" s="19">
        <f>F11+70</f>
        <v>43549</v>
      </c>
      <c r="G37" s="20">
        <v>1</v>
      </c>
      <c r="H37" s="13"/>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row>
    <row r="38" spans="1:64" s="2" customFormat="1" ht="30" customHeight="1" x14ac:dyDescent="0.4">
      <c r="A38" s="40">
        <v>24</v>
      </c>
      <c r="B38" s="37" t="s">
        <v>49</v>
      </c>
      <c r="C38" s="21" t="s">
        <v>2</v>
      </c>
      <c r="D38" s="21" t="s">
        <v>25</v>
      </c>
      <c r="E38" s="18">
        <v>0</v>
      </c>
      <c r="F38" s="19">
        <f ca="1">F35+G35-7</f>
        <v>43613</v>
      </c>
      <c r="G38" s="20">
        <v>1</v>
      </c>
      <c r="H38" s="13"/>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row>
    <row r="39" spans="1:64" s="2" customFormat="1" ht="30" customHeight="1" x14ac:dyDescent="0.4">
      <c r="A39" s="40">
        <v>25</v>
      </c>
      <c r="B39" s="37" t="s">
        <v>50</v>
      </c>
      <c r="C39" s="21" t="s">
        <v>2</v>
      </c>
      <c r="D39" s="21" t="s">
        <v>25</v>
      </c>
      <c r="E39" s="18">
        <v>0</v>
      </c>
      <c r="F39" s="19">
        <f ca="1">F35+G35</f>
        <v>43620</v>
      </c>
      <c r="G39" s="20">
        <v>1</v>
      </c>
      <c r="H39" s="13"/>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row>
    <row r="40" spans="1:64" s="2" customFormat="1" ht="30" customHeight="1" x14ac:dyDescent="0.4">
      <c r="A40" s="40">
        <v>26</v>
      </c>
      <c r="B40" s="37" t="s">
        <v>53</v>
      </c>
      <c r="C40" s="21" t="s">
        <v>8</v>
      </c>
      <c r="D40" s="21" t="s">
        <v>25</v>
      </c>
      <c r="E40" s="18">
        <v>0</v>
      </c>
      <c r="F40" s="19">
        <f ca="1">F39+1</f>
        <v>43621</v>
      </c>
      <c r="G40" s="20">
        <v>1</v>
      </c>
      <c r="H40" s="13"/>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row>
    <row r="41" spans="1:64" s="2" customFormat="1" ht="30" customHeight="1" x14ac:dyDescent="0.4">
      <c r="A41" s="40">
        <v>27</v>
      </c>
      <c r="B41" s="37" t="s">
        <v>55</v>
      </c>
      <c r="C41" s="21" t="s">
        <v>8</v>
      </c>
      <c r="D41" s="21" t="s">
        <v>25</v>
      </c>
      <c r="E41" s="18">
        <v>0</v>
      </c>
      <c r="F41" s="19">
        <f ca="1">F40+1</f>
        <v>43622</v>
      </c>
      <c r="G41" s="20">
        <v>1</v>
      </c>
      <c r="H41" s="13"/>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row>
    <row r="42" spans="1:64" s="2" customFormat="1" ht="30" customHeight="1" x14ac:dyDescent="0.4">
      <c r="A42" s="40">
        <v>28</v>
      </c>
      <c r="B42" s="37" t="s">
        <v>54</v>
      </c>
      <c r="C42" s="21" t="s">
        <v>8</v>
      </c>
      <c r="D42" s="21" t="s">
        <v>25</v>
      </c>
      <c r="E42" s="18">
        <v>0</v>
      </c>
      <c r="F42" s="19">
        <f ca="1">F39+7</f>
        <v>43627</v>
      </c>
      <c r="G42" s="20">
        <v>1</v>
      </c>
      <c r="H42" s="13"/>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row>
    <row r="43" spans="1:64" s="2" customFormat="1" ht="30" customHeight="1" x14ac:dyDescent="0.4">
      <c r="A43" s="40">
        <v>29</v>
      </c>
      <c r="B43" s="37" t="s">
        <v>56</v>
      </c>
      <c r="C43" s="21" t="s">
        <v>8</v>
      </c>
      <c r="D43" s="21" t="s">
        <v>25</v>
      </c>
      <c r="E43" s="18">
        <v>0</v>
      </c>
      <c r="F43" s="19">
        <f ca="1">F42+7</f>
        <v>43634</v>
      </c>
      <c r="G43" s="20">
        <v>1</v>
      </c>
      <c r="H43" s="13"/>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row>
    <row r="44" spans="1:64" s="2" customFormat="1" ht="30" customHeight="1" x14ac:dyDescent="0.4">
      <c r="A44" s="40"/>
      <c r="B44" s="38" t="s">
        <v>51</v>
      </c>
      <c r="C44" s="21" t="s">
        <v>8</v>
      </c>
      <c r="D44" s="21" t="s">
        <v>25</v>
      </c>
      <c r="E44" s="18"/>
      <c r="F44" s="19"/>
      <c r="G44" s="20"/>
      <c r="H44" s="13"/>
      <c r="I44" s="24" t="str">
        <f t="shared" ref="I44:AN44" ca="1" si="14">IF(AND($C44="Goal",I$6&gt;=$F44,I$6&lt;=$F44+$G44-1),2,IF(AND($C44="Milestone",I$6&gt;=$F44,I$6&lt;=$F44+$G44-1),1,""))</f>
        <v/>
      </c>
      <c r="J44" s="24" t="str">
        <f t="shared" ca="1" si="14"/>
        <v/>
      </c>
      <c r="K44" s="24" t="str">
        <f t="shared" ca="1" si="14"/>
        <v/>
      </c>
      <c r="L44" s="24" t="str">
        <f t="shared" ca="1" si="14"/>
        <v/>
      </c>
      <c r="M44" s="24" t="str">
        <f t="shared" ca="1" si="14"/>
        <v/>
      </c>
      <c r="N44" s="24" t="str">
        <f t="shared" ca="1" si="14"/>
        <v/>
      </c>
      <c r="O44" s="24" t="str">
        <f t="shared" ca="1" si="14"/>
        <v/>
      </c>
      <c r="P44" s="24" t="str">
        <f t="shared" ca="1" si="14"/>
        <v/>
      </c>
      <c r="Q44" s="24" t="str">
        <f t="shared" ca="1" si="14"/>
        <v/>
      </c>
      <c r="R44" s="24" t="str">
        <f t="shared" ca="1" si="14"/>
        <v/>
      </c>
      <c r="S44" s="24" t="str">
        <f t="shared" ca="1" si="14"/>
        <v/>
      </c>
      <c r="T44" s="24" t="str">
        <f t="shared" ca="1" si="14"/>
        <v/>
      </c>
      <c r="U44" s="24" t="str">
        <f t="shared" ca="1" si="14"/>
        <v/>
      </c>
      <c r="V44" s="24" t="str">
        <f t="shared" ca="1" si="14"/>
        <v/>
      </c>
      <c r="W44" s="24" t="str">
        <f t="shared" ca="1" si="14"/>
        <v/>
      </c>
      <c r="X44" s="24" t="str">
        <f t="shared" ca="1" si="14"/>
        <v/>
      </c>
      <c r="Y44" s="24" t="str">
        <f t="shared" ca="1" si="14"/>
        <v/>
      </c>
      <c r="Z44" s="24" t="str">
        <f t="shared" ca="1" si="14"/>
        <v/>
      </c>
      <c r="AA44" s="24" t="str">
        <f t="shared" ca="1" si="14"/>
        <v/>
      </c>
      <c r="AB44" s="24" t="str">
        <f t="shared" ca="1" si="14"/>
        <v/>
      </c>
      <c r="AC44" s="24" t="str">
        <f t="shared" ca="1" si="14"/>
        <v/>
      </c>
      <c r="AD44" s="24" t="str">
        <f t="shared" ca="1" si="14"/>
        <v/>
      </c>
      <c r="AE44" s="24" t="str">
        <f t="shared" ca="1" si="14"/>
        <v/>
      </c>
      <c r="AF44" s="24" t="str">
        <f t="shared" ca="1" si="14"/>
        <v/>
      </c>
      <c r="AG44" s="24" t="str">
        <f t="shared" ca="1" si="14"/>
        <v/>
      </c>
      <c r="AH44" s="24" t="str">
        <f t="shared" ca="1" si="14"/>
        <v/>
      </c>
      <c r="AI44" s="24" t="str">
        <f t="shared" ca="1" si="14"/>
        <v/>
      </c>
      <c r="AJ44" s="24" t="str">
        <f t="shared" ca="1" si="14"/>
        <v/>
      </c>
      <c r="AK44" s="24" t="str">
        <f t="shared" ca="1" si="14"/>
        <v/>
      </c>
      <c r="AL44" s="24" t="str">
        <f t="shared" ca="1" si="14"/>
        <v/>
      </c>
      <c r="AM44" s="24" t="str">
        <f t="shared" ca="1" si="14"/>
        <v/>
      </c>
      <c r="AN44" s="24" t="str">
        <f t="shared" ca="1" si="14"/>
        <v/>
      </c>
      <c r="AO44" s="24" t="str">
        <f t="shared" ref="AO44:BL44" ca="1" si="15">IF(AND($C44="Goal",AO$6&gt;=$F44,AO$6&lt;=$F44+$G44-1),2,IF(AND($C44="Milestone",AO$6&gt;=$F44,AO$6&lt;=$F44+$G44-1),1,""))</f>
        <v/>
      </c>
      <c r="AP44" s="24" t="str">
        <f t="shared" ca="1" si="15"/>
        <v/>
      </c>
      <c r="AQ44" s="24" t="str">
        <f t="shared" ca="1" si="15"/>
        <v/>
      </c>
      <c r="AR44" s="24" t="str">
        <f t="shared" ca="1" si="15"/>
        <v/>
      </c>
      <c r="AS44" s="24" t="str">
        <f t="shared" ca="1" si="15"/>
        <v/>
      </c>
      <c r="AT44" s="24" t="str">
        <f t="shared" ca="1" si="15"/>
        <v/>
      </c>
      <c r="AU44" s="24" t="str">
        <f t="shared" ca="1" si="15"/>
        <v/>
      </c>
      <c r="AV44" s="24" t="str">
        <f t="shared" ca="1" si="15"/>
        <v/>
      </c>
      <c r="AW44" s="24" t="str">
        <f t="shared" ca="1" si="15"/>
        <v/>
      </c>
      <c r="AX44" s="24" t="str">
        <f t="shared" ca="1" si="15"/>
        <v/>
      </c>
      <c r="AY44" s="24" t="str">
        <f t="shared" ca="1" si="15"/>
        <v/>
      </c>
      <c r="AZ44" s="24" t="str">
        <f t="shared" ca="1" si="15"/>
        <v/>
      </c>
      <c r="BA44" s="24" t="str">
        <f t="shared" ca="1" si="15"/>
        <v/>
      </c>
      <c r="BB44" s="24" t="str">
        <f t="shared" ca="1" si="15"/>
        <v/>
      </c>
      <c r="BC44" s="24" t="str">
        <f t="shared" ca="1" si="15"/>
        <v/>
      </c>
      <c r="BD44" s="24" t="str">
        <f t="shared" ca="1" si="15"/>
        <v/>
      </c>
      <c r="BE44" s="24" t="str">
        <f t="shared" ca="1" si="15"/>
        <v/>
      </c>
      <c r="BF44" s="24" t="str">
        <f t="shared" ca="1" si="15"/>
        <v/>
      </c>
      <c r="BG44" s="24" t="str">
        <f t="shared" ca="1" si="15"/>
        <v/>
      </c>
      <c r="BH44" s="24" t="str">
        <f t="shared" ca="1" si="15"/>
        <v/>
      </c>
      <c r="BI44" s="24" t="str">
        <f t="shared" ca="1" si="15"/>
        <v/>
      </c>
      <c r="BJ44" s="24" t="str">
        <f t="shared" ca="1" si="15"/>
        <v/>
      </c>
      <c r="BK44" s="24" t="str">
        <f t="shared" ca="1" si="15"/>
        <v/>
      </c>
      <c r="BL44" s="24" t="str">
        <f t="shared" ca="1" si="15"/>
        <v/>
      </c>
    </row>
    <row r="45" spans="1:64" s="2" customFormat="1" ht="30" customHeight="1" x14ac:dyDescent="0.4">
      <c r="A45" s="40">
        <v>30</v>
      </c>
      <c r="B45" s="37" t="s">
        <v>46</v>
      </c>
      <c r="C45" s="21" t="s">
        <v>8</v>
      </c>
      <c r="D45" s="21" t="s">
        <v>25</v>
      </c>
      <c r="E45" s="18"/>
      <c r="F45" s="19"/>
      <c r="G45" s="20">
        <v>2</v>
      </c>
      <c r="H45" s="13"/>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row>
  </sheetData>
  <mergeCells count="15">
    <mergeCell ref="AM2:AP2"/>
    <mergeCell ref="B6:H6"/>
    <mergeCell ref="F3:G3"/>
    <mergeCell ref="I2:L2"/>
    <mergeCell ref="N2:Q2"/>
    <mergeCell ref="S2:V2"/>
    <mergeCell ref="D4:E4"/>
    <mergeCell ref="F4:G4"/>
    <mergeCell ref="B2:C2"/>
    <mergeCell ref="B3:C3"/>
    <mergeCell ref="AH2:AK2"/>
    <mergeCell ref="X2:AA2"/>
    <mergeCell ref="AC2:AF2"/>
    <mergeCell ref="D3:E3"/>
    <mergeCell ref="D5:E5"/>
  </mergeCells>
  <conditionalFormatting sqref="E8:E26 E33">
    <cfRule type="dataBar" priority="1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3:BL33 I6:BL26">
    <cfRule type="expression" dxfId="53" priority="118">
      <formula>AND(TODAY()&gt;=I$6,TODAY()&lt;J$6)</formula>
    </cfRule>
  </conditionalFormatting>
  <conditionalFormatting sqref="I5:AM5">
    <cfRule type="expression" dxfId="52" priority="124">
      <formula>I$6&lt;=EOMONTH($I$6,0)</formula>
    </cfRule>
  </conditionalFormatting>
  <conditionalFormatting sqref="J5:BL5">
    <cfRule type="expression" dxfId="51" priority="120">
      <formula>AND(J$6&lt;=EOMONTH($I$6,2),J$6&gt;EOMONTH($I$6,0),J$6&gt;EOMONTH($I$6,1))</formula>
    </cfRule>
  </conditionalFormatting>
  <conditionalFormatting sqref="I5:BL5">
    <cfRule type="expression" dxfId="50" priority="119">
      <formula>AND(I$6&lt;=EOMONTH($I$6,1),I$6&gt;EOMONTH($I$6,0))</formula>
    </cfRule>
  </conditionalFormatting>
  <conditionalFormatting sqref="I9:BL27 I38:BL44 I29:BL35">
    <cfRule type="expression" dxfId="49" priority="11" stopIfTrue="1">
      <formula>AND($C9="Optional",I$6&gt;=$F9,I$6&lt;=$F9+$G9-1)</formula>
    </cfRule>
    <cfRule type="expression" dxfId="48" priority="12" stopIfTrue="1">
      <formula>AND($C9="Done",I$6&gt;=$F9,I$6&lt;=$F9+$G9-1)</formula>
    </cfRule>
    <cfRule type="expression" dxfId="47" priority="141" stopIfTrue="1">
      <formula>AND($C9="Low Risk",I$6&gt;=$F9,I$6&lt;=$F9+$G9-1)</formula>
    </cfRule>
    <cfRule type="expression" dxfId="46" priority="160" stopIfTrue="1">
      <formula>AND($C9="High Risk",I$6&gt;=$F9,I$6&lt;=$F9+$G9-1)</formula>
    </cfRule>
    <cfRule type="expression" dxfId="45" priority="178" stopIfTrue="1">
      <formula>AND($C9="On Track",I$6&gt;=$F9,I$6&lt;=$F9+$G9-1)</formula>
    </cfRule>
    <cfRule type="expression" dxfId="44" priority="179" stopIfTrue="1">
      <formula>AND($C9="Med Risk",I$6&gt;=$F9,I$6&lt;=$F9+$G9-1)</formula>
    </cfRule>
    <cfRule type="expression" dxfId="43" priority="180" stopIfTrue="1">
      <formula>AND(LEN($C9)=0,I$6&gt;=$F9,I$6&lt;=$F9+$G9-1)</formula>
    </cfRule>
  </conditionalFormatting>
  <conditionalFormatting sqref="E27">
    <cfRule type="dataBar" priority="111">
      <dataBar>
        <cfvo type="num" val="0"/>
        <cfvo type="num" val="1"/>
        <color theme="0" tint="-0.249977111117893"/>
      </dataBar>
      <extLst>
        <ext xmlns:x14="http://schemas.microsoft.com/office/spreadsheetml/2009/9/main" uri="{B025F937-C7B1-47D3-B67F-A62EFF666E3E}">
          <x14:id>{EA59CB9D-B85C-4CAA-975A-CC355E6F64FE}</x14:id>
        </ext>
      </extLst>
    </cfRule>
  </conditionalFormatting>
  <conditionalFormatting sqref="I27:BL27">
    <cfRule type="expression" dxfId="42" priority="110">
      <formula>AND(TODAY()&gt;=I$6,TODAY()&lt;J$6)</formula>
    </cfRule>
  </conditionalFormatting>
  <conditionalFormatting sqref="E34:E35 E38">
    <cfRule type="dataBar" priority="103">
      <dataBar>
        <cfvo type="num" val="0"/>
        <cfvo type="num" val="1"/>
        <color theme="0" tint="-0.249977111117893"/>
      </dataBar>
      <extLst>
        <ext xmlns:x14="http://schemas.microsoft.com/office/spreadsheetml/2009/9/main" uri="{B025F937-C7B1-47D3-B67F-A62EFF666E3E}">
          <x14:id>{CAEDEF78-7832-4441-BBB2-3FD55E190C1B}</x14:id>
        </ext>
      </extLst>
    </cfRule>
  </conditionalFormatting>
  <conditionalFormatting sqref="I34:BL35 I38:BL38">
    <cfRule type="expression" dxfId="41" priority="102">
      <formula>AND(TODAY()&gt;=I$6,TODAY()&lt;J$6)</formula>
    </cfRule>
  </conditionalFormatting>
  <conditionalFormatting sqref="E30:E31">
    <cfRule type="dataBar" priority="95">
      <dataBar>
        <cfvo type="num" val="0"/>
        <cfvo type="num" val="1"/>
        <color theme="0" tint="-0.249977111117893"/>
      </dataBar>
      <extLst>
        <ext xmlns:x14="http://schemas.microsoft.com/office/spreadsheetml/2009/9/main" uri="{B025F937-C7B1-47D3-B67F-A62EFF666E3E}">
          <x14:id>{97475612-4AC6-44C5-933C-E17749D9984A}</x14:id>
        </ext>
      </extLst>
    </cfRule>
  </conditionalFormatting>
  <conditionalFormatting sqref="I29:BL31">
    <cfRule type="expression" dxfId="40" priority="94">
      <formula>AND(TODAY()&gt;=I$6,TODAY()&lt;J$6)</formula>
    </cfRule>
  </conditionalFormatting>
  <conditionalFormatting sqref="E29">
    <cfRule type="dataBar" priority="93">
      <dataBar>
        <cfvo type="num" val="0"/>
        <cfvo type="num" val="1"/>
        <color theme="0" tint="-0.249977111117893"/>
      </dataBar>
      <extLst>
        <ext xmlns:x14="http://schemas.microsoft.com/office/spreadsheetml/2009/9/main" uri="{B025F937-C7B1-47D3-B67F-A62EFF666E3E}">
          <x14:id>{532EBE5C-4A7B-4480-B8B8-ADCA8152D160}</x14:id>
        </ext>
      </extLst>
    </cfRule>
  </conditionalFormatting>
  <conditionalFormatting sqref="E32">
    <cfRule type="dataBar" priority="86">
      <dataBar>
        <cfvo type="num" val="0"/>
        <cfvo type="num" val="1"/>
        <color theme="0" tint="-0.249977111117893"/>
      </dataBar>
      <extLst>
        <ext xmlns:x14="http://schemas.microsoft.com/office/spreadsheetml/2009/9/main" uri="{B025F937-C7B1-47D3-B67F-A62EFF666E3E}">
          <x14:id>{7B09A46E-EAD7-454D-8632-B06C94603755}</x14:id>
        </ext>
      </extLst>
    </cfRule>
  </conditionalFormatting>
  <conditionalFormatting sqref="I32:BL32">
    <cfRule type="expression" dxfId="39" priority="85">
      <formula>AND(TODAY()&gt;=I$6,TODAY()&lt;J$6)</formula>
    </cfRule>
  </conditionalFormatting>
  <conditionalFormatting sqref="I39:BL43">
    <cfRule type="expression" dxfId="38" priority="53">
      <formula>AND(TODAY()&gt;=I$6,TODAY()&lt;J$6)</formula>
    </cfRule>
  </conditionalFormatting>
  <conditionalFormatting sqref="E39:E43">
    <cfRule type="dataBar" priority="54">
      <dataBar>
        <cfvo type="num" val="0"/>
        <cfvo type="num" val="1"/>
        <color theme="0" tint="-0.249977111117893"/>
      </dataBar>
      <extLst>
        <ext xmlns:x14="http://schemas.microsoft.com/office/spreadsheetml/2009/9/main" uri="{B025F937-C7B1-47D3-B67F-A62EFF666E3E}">
          <x14:id>{9E83BBC8-359E-4A5E-8879-68F2A7000938}</x14:id>
        </ext>
      </extLst>
    </cfRule>
  </conditionalFormatting>
  <conditionalFormatting sqref="E44">
    <cfRule type="dataBar" priority="38">
      <dataBar>
        <cfvo type="num" val="0"/>
        <cfvo type="num" val="1"/>
        <color theme="0" tint="-0.249977111117893"/>
      </dataBar>
      <extLst>
        <ext xmlns:x14="http://schemas.microsoft.com/office/spreadsheetml/2009/9/main" uri="{B025F937-C7B1-47D3-B67F-A62EFF666E3E}">
          <x14:id>{9745128C-AEC1-4A31-9C80-22C2C910FD61}</x14:id>
        </ext>
      </extLst>
    </cfRule>
  </conditionalFormatting>
  <conditionalFormatting sqref="I44:BL44">
    <cfRule type="expression" dxfId="37" priority="37">
      <formula>AND(TODAY()&gt;=I$6,TODAY()&lt;J$6)</formula>
    </cfRule>
  </conditionalFormatting>
  <conditionalFormatting sqref="I37:BL37">
    <cfRule type="expression" dxfId="36" priority="32" stopIfTrue="1">
      <formula>AND($C37="Low Risk",I$6&gt;=$F37,I$6&lt;=$F37+$G37-1)</formula>
    </cfRule>
    <cfRule type="expression" dxfId="35" priority="33" stopIfTrue="1">
      <formula>AND($C37="High Risk",I$6&gt;=$F37,I$6&lt;=$F37+$G37-1)</formula>
    </cfRule>
    <cfRule type="expression" dxfId="34" priority="34" stopIfTrue="1">
      <formula>AND($C37="On Track",I$6&gt;=$F37,I$6&lt;=$F37+$G37-1)</formula>
    </cfRule>
    <cfRule type="expression" dxfId="33" priority="35" stopIfTrue="1">
      <formula>AND($C37="Med Risk",I$6&gt;=$F37,I$6&lt;=$F37+$G37-1)</formula>
    </cfRule>
    <cfRule type="expression" dxfId="32" priority="36" stopIfTrue="1">
      <formula>AND(LEN($C37)=0,I$6&gt;=$F37,I$6&lt;=$F37+$G37-1)</formula>
    </cfRule>
  </conditionalFormatting>
  <conditionalFormatting sqref="E37">
    <cfRule type="dataBar" priority="30">
      <dataBar>
        <cfvo type="num" val="0"/>
        <cfvo type="num" val="1"/>
        <color theme="0" tint="-0.249977111117893"/>
      </dataBar>
      <extLst>
        <ext xmlns:x14="http://schemas.microsoft.com/office/spreadsheetml/2009/9/main" uri="{B025F937-C7B1-47D3-B67F-A62EFF666E3E}">
          <x14:id>{9DC21A0F-8C8C-4BCB-8FA8-18D0F32D5EB4}</x14:id>
        </ext>
      </extLst>
    </cfRule>
  </conditionalFormatting>
  <conditionalFormatting sqref="I37:BL37">
    <cfRule type="expression" dxfId="31" priority="29">
      <formula>AND(TODAY()&gt;=I$6,TODAY()&lt;J$6)</formula>
    </cfRule>
  </conditionalFormatting>
  <conditionalFormatting sqref="I36:BL36">
    <cfRule type="expression" dxfId="30" priority="24" stopIfTrue="1">
      <formula>AND($C36="Low Risk",I$6&gt;=$F36,I$6&lt;=$F36+$G36-1)</formula>
    </cfRule>
    <cfRule type="expression" dxfId="29" priority="25" stopIfTrue="1">
      <formula>AND($C36="High Risk",I$6&gt;=$F36,I$6&lt;=$F36+$G36-1)</formula>
    </cfRule>
    <cfRule type="expression" dxfId="28" priority="26" stopIfTrue="1">
      <formula>AND($C36="On Track",I$6&gt;=$F36,I$6&lt;=$F36+$G36-1)</formula>
    </cfRule>
    <cfRule type="expression" dxfId="27" priority="27" stopIfTrue="1">
      <formula>AND($C36="Med Risk",I$6&gt;=$F36,I$6&lt;=$F36+$G36-1)</formula>
    </cfRule>
    <cfRule type="expression" dxfId="26" priority="28" stopIfTrue="1">
      <formula>AND(LEN($C36)=0,I$6&gt;=$F36,I$6&lt;=$F36+$G36-1)</formula>
    </cfRule>
  </conditionalFormatting>
  <conditionalFormatting sqref="E36">
    <cfRule type="dataBar" priority="22">
      <dataBar>
        <cfvo type="num" val="0"/>
        <cfvo type="num" val="1"/>
        <color theme="0" tint="-0.249977111117893"/>
      </dataBar>
      <extLst>
        <ext xmlns:x14="http://schemas.microsoft.com/office/spreadsheetml/2009/9/main" uri="{B025F937-C7B1-47D3-B67F-A62EFF666E3E}">
          <x14:id>{64102A9F-8613-4859-8D37-9C4F9EC4F47F}</x14:id>
        </ext>
      </extLst>
    </cfRule>
  </conditionalFormatting>
  <conditionalFormatting sqref="I36:BL36">
    <cfRule type="expression" dxfId="25" priority="21">
      <formula>AND(TODAY()&gt;=I$6,TODAY()&lt;J$6)</formula>
    </cfRule>
  </conditionalFormatting>
  <conditionalFormatting sqref="I45:BL45">
    <cfRule type="expression" dxfId="24" priority="16" stopIfTrue="1">
      <formula>AND($C45="Low Risk",I$6&gt;=$F45,I$6&lt;=$F45+$G45-1)</formula>
    </cfRule>
    <cfRule type="expression" dxfId="23" priority="17" stopIfTrue="1">
      <formula>AND($C45="High Risk",I$6&gt;=$F45,I$6&lt;=$F45+$G45-1)</formula>
    </cfRule>
    <cfRule type="expression" dxfId="22" priority="18" stopIfTrue="1">
      <formula>AND($C45="On Track",I$6&gt;=$F45,I$6&lt;=$F45+$G45-1)</formula>
    </cfRule>
    <cfRule type="expression" dxfId="21" priority="19" stopIfTrue="1">
      <formula>AND($C45="Med Risk",I$6&gt;=$F45,I$6&lt;=$F45+$G45-1)</formula>
    </cfRule>
    <cfRule type="expression" dxfId="20" priority="20" stopIfTrue="1">
      <formula>AND(LEN($C45)=0,I$6&gt;=$F45,I$6&lt;=$F45+$G45-1)</formula>
    </cfRule>
  </conditionalFormatting>
  <conditionalFormatting sqref="I45:BL45">
    <cfRule type="expression" dxfId="19" priority="13">
      <formula>AND(TODAY()&gt;=I$6,TODAY()&lt;J$6)</formula>
    </cfRule>
  </conditionalFormatting>
  <conditionalFormatting sqref="E45">
    <cfRule type="dataBar" priority="14">
      <dataBar>
        <cfvo type="num" val="0"/>
        <cfvo type="num" val="1"/>
        <color theme="0" tint="-0.249977111117893"/>
      </dataBar>
      <extLst>
        <ext xmlns:x14="http://schemas.microsoft.com/office/spreadsheetml/2009/9/main" uri="{B025F937-C7B1-47D3-B67F-A62EFF666E3E}">
          <x14:id>{16F633A0-9AFE-4088-A656-DD303466E8BF}</x14:id>
        </ext>
      </extLst>
    </cfRule>
  </conditionalFormatting>
  <conditionalFormatting sqref="I28:BL28">
    <cfRule type="expression" dxfId="18" priority="1" stopIfTrue="1">
      <formula>AND($C28="Optional",I$6&gt;=$F28,I$6&lt;=$F28+$G28-1)</formula>
    </cfRule>
    <cfRule type="expression" dxfId="17" priority="2" stopIfTrue="1">
      <formula>AND($C28="Done",I$6&gt;=$F28,I$6&lt;=$F28+$G28-1)</formula>
    </cfRule>
    <cfRule type="expression" dxfId="16" priority="6" stopIfTrue="1">
      <formula>AND($C28="Low Risk",I$6&gt;=$F28,I$6&lt;=$F28+$G28-1)</formula>
    </cfRule>
    <cfRule type="expression" dxfId="15" priority="7" stopIfTrue="1">
      <formula>AND($C28="High Risk",I$6&gt;=$F28,I$6&lt;=$F28+$G28-1)</formula>
    </cfRule>
    <cfRule type="expression" dxfId="14" priority="8" stopIfTrue="1">
      <formula>AND($C28="On Track",I$6&gt;=$F28,I$6&lt;=$F28+$G28-1)</formula>
    </cfRule>
    <cfRule type="expression" dxfId="13" priority="9" stopIfTrue="1">
      <formula>AND($C28="Med Risk",I$6&gt;=$F28,I$6&lt;=$F28+$G28-1)</formula>
    </cfRule>
    <cfRule type="expression" dxfId="12" priority="10" stopIfTrue="1">
      <formula>AND(LEN($C28)=0,I$6&gt;=$F28,I$6&lt;=$F28+$G28-1)</formula>
    </cfRule>
  </conditionalFormatting>
  <conditionalFormatting sqref="I28:BL28">
    <cfRule type="expression" dxfId="11" priority="4">
      <formula>AND(TODAY()&gt;=I$6,TODAY()&lt;J$6)</formula>
    </cfRule>
  </conditionalFormatting>
  <conditionalFormatting sqref="E28">
    <cfRule type="dataBar" priority="3">
      <dataBar>
        <cfvo type="num" val="0"/>
        <cfvo type="num" val="1"/>
        <color theme="0" tint="-0.249977111117893"/>
      </dataBar>
      <extLst>
        <ext xmlns:x14="http://schemas.microsoft.com/office/spreadsheetml/2009/9/main" uri="{B025F937-C7B1-47D3-B67F-A62EFF666E3E}">
          <x14:id>{E1DBD66F-0AFE-45A1-8234-1D8334D6B1CD}</x14:id>
        </ext>
      </extLst>
    </cfRule>
  </conditionalFormatting>
  <dataValidations xWindow="748" yWindow="786" count="25">
    <dataValidation type="whole" operator="greaterThanOrEqual" allowBlank="1" showInputMessage="1" promptTitle="Scrolling Increment" prompt="Changing this number will scroll the Gantt Chart view." sqref="F5" xr:uid="{00000000-0002-0000-0000-000000000000}">
      <formula1>0</formula1>
    </dataValidation>
    <dataValidation type="list" allowBlank="1" showInputMessage="1" showErrorMessage="1" sqref="C9 C18 C13 C21 C27" xr:uid="{5196C805-6432-41E6-873E-6E411B98A976}">
      <formula1>"Goal,Milestone,On Track, Low Risk, Med Risk, High Risk"</formula1>
    </dataValidation>
    <dataValidation type="list" allowBlank="1" showInputMessage="1" sqref="C10" xr:uid="{77D76407-42C8-4F92-8CBE-1B847121E7CF}">
      <formula1>"Goal,Milestone,On Track, Low Risk, Med Risk, High Risk"</formula1>
    </dataValidation>
    <dataValidation type="list" allowBlank="1" showInputMessage="1" showErrorMessage="1" promptTitle="Risk Analysis" prompt="I have already identified some candidate tools for this purpose._x000a_" sqref="C11" xr:uid="{25006AB1-FA44-4488-ABE7-211407C3DC05}">
      <formula1>"Goal,Milestone,On Track, Low Risk, Med Risk, High Risk, Done, Optional"</formula1>
    </dataValidation>
    <dataValidation type="list" allowBlank="1" showInputMessage="1" showErrorMessage="1" promptTitle="Risk Analysis" prompt="Once the appropriate tool has been found, it should be straight forward to extract the text from all SADs." sqref="C12" xr:uid="{1E068FE6-D72D-4E38-A697-012855463B62}">
      <formula1>"Goal,Milestone,On Track, Low Risk, Med Risk, High Risk, Done, Optional"</formula1>
    </dataValidation>
    <dataValidation type="list" allowBlank="1" showInputMessage="1" showErrorMessage="1" promptTitle="Risk Analysis" prompt="We already know about a lot of useful literature, and we have a good idea of what information we are looking for." sqref="C14" xr:uid="{04909132-4A7F-4195-913C-A060FCB7E4E1}">
      <formula1>"Goal,Milestone,On Track, Low Risk, Med Risk, High Risk, Done, Optional"</formula1>
    </dataValidation>
    <dataValidation type="list" allowBlank="1" showInputMessage="1" showErrorMessage="1" promptTitle="Risk Analysis" prompt="Some uncertainty involved, will become clearer when the data and literature has been reviewed." sqref="C15" xr:uid="{B7EBE99B-A36C-4AD3-B7DC-ED4BF9B31191}">
      <formula1>"Goal,Milestone,On Track, Low Risk, Med Risk, High Risk, Done, Optional"</formula1>
    </dataValidation>
    <dataValidation type="list" allowBlank="1" showInputMessage="1" showErrorMessage="1" promptTitle="Risk Analysis" prompt="Some certainty involved, since this is affected by granularity." sqref="C16" xr:uid="{88585B44-21DE-44F3-A417-7F2CC7F0157B}">
      <formula1>"Goal,Milestone,On Track, Low Risk, Med Risk, High Risk, Done, Optional"</formula1>
    </dataValidation>
    <dataValidation type="list" allowBlank="1" showInputMessage="1" showErrorMessage="1" promptTitle="Risk Analysis" prompt="It's very difficult to estimate the time this will take, it will depend highly on the help we get." sqref="C17" xr:uid="{B3DFCF62-756E-4CF0-91C2-549B573CE5B2}">
      <formula1>"Goal,Milestone,On Track, Low Risk, Med Risk, High Risk, Done, Optional"</formula1>
    </dataValidation>
    <dataValidation type="list" allowBlank="1" showInputMessage="1" showErrorMessage="1" promptTitle="Risk Analysis" prompt="I have quite some experience with this and did related work recently." sqref="C19:C20 C22:C23" xr:uid="{93A1C254-5A71-475B-8515-BB91B011CDD5}">
      <formula1>"Goal,Milestone,On Track, Low Risk, Med Risk, High Risk, Done, Optional"</formula1>
    </dataValidation>
    <dataValidation type="list" allowBlank="1" showInputMessage="1" showErrorMessage="1" promptTitle="Risk Analysis" prompt="Little training data likely to cause problems, however,  this shouldn't have a large impact on the  overall results." sqref="C24" xr:uid="{DE5B29D2-CC5B-456A-A83C-D3CED1D71A9D}">
      <formula1>"Goal,Milestone,On Track, Low Risk, Med Risk, High Risk, Done, Optional"</formula1>
    </dataValidation>
    <dataValidation type="list" allowBlank="1" showInputMessage="1" showErrorMessage="1" promptTitle="Risk Analysis:" prompt="Large uncertainty caused by unsupervised learning, again this shouldn't affect the overall results much." sqref="C25:C26" xr:uid="{EE54F635-C4B2-40C0-A0E8-69A10AB51B4F}">
      <formula1>"Goal,Milestone,On Track, Low Risk, Med Risk, High Risk, Done, Optional"</formula1>
    </dataValidation>
    <dataValidation type="list" allowBlank="1" showInputMessage="1" showErrorMessage="1" promptTitle="Risk Analysis" prompt="I am not completely sure what this task will involve, which adds risk to my time estimation." sqref="C31 C28:C29" xr:uid="{43ECF047-0C13-456A-84BB-1580C4EB2ADF}">
      <formula1>"Goal,Milestone,On Track, Low Risk, Med Risk, High Risk, Done, Optional"</formula1>
    </dataValidation>
    <dataValidation type="list" allowBlank="1" showInputMessage="1" showErrorMessage="1" promptTitle="Risk Analysis" prompt="Here there is some risk involved, since we don't know the answer to this beforehand." sqref="C30" xr:uid="{47B0D309-F8A5-49C4-8B5F-10A4AAB36AE2}">
      <formula1>"Goal,Milestone,On Track, Low Risk, Med Risk, High Risk, Done, Optional"</formula1>
    </dataValidation>
    <dataValidation type="list" allowBlank="1" showInputMessage="1" showErrorMessage="1" promptTitle="Risk Analysis" prompt="This should not take more than 2 weeks." sqref="C32" xr:uid="{20D3EDC9-8886-407C-B47D-164BD123F2BF}">
      <formula1>"Goal,Milestone,On Track, Low Risk, Med Risk, High Risk, Done, Optional"</formula1>
    </dataValidation>
    <dataValidation type="list" allowBlank="1" showInputMessage="1" showErrorMessage="1" promptTitle="Risk Analysis" prompt="Test users are still to be identified, evaluation results also might also create unforeseen tasks." sqref="C33" xr:uid="{D390EF2A-21D0-40F0-A8FA-9B7A4FF2E224}">
      <formula1>"Goal,Milestone,On Track, Low Risk, Med Risk, High Risk, Done, Optional"</formula1>
    </dataValidation>
    <dataValidation type="list" allowBlank="1" showInputMessage="1" showErrorMessage="1" promptTitle="Risk Analysis" prompt="Writing will start early and continue alongside implementation and research. Also, a 4 week buffer in the end." sqref="C35" xr:uid="{118D8C92-B0F6-4798-A51C-C3750C85C9EC}">
      <formula1>"Goal,Milestone,On Track, Low Risk, Med Risk, High Risk, Done, Optional"</formula1>
    </dataValidation>
    <dataValidation allowBlank="1" showInputMessage="1" showErrorMessage="1" prompt="week 10" sqref="F37" xr:uid="{6FF7396C-FA37-46F9-905B-2024E0AD8A23}"/>
    <dataValidation allowBlank="1" showInputMessage="1" showErrorMessage="1" prompt="Should be submitted 2 weeks after the proposal is accepted." sqref="F36" xr:uid="{F7D12F9E-11E7-4078-B79C-88D54CCD651A}"/>
    <dataValidation allowBlank="1" showInputMessage="1" showErrorMessage="1" prompt="Date unknown" sqref="F45" xr:uid="{D8E5E185-2EB3-450E-A908-7F3D4901079D}"/>
    <dataValidation allowBlank="1" showInputMessage="1" showErrorMessage="1" promptTitle="Date of final presentation" prompt="Exact date unknown_x000a_" sqref="F42:F43" xr:uid="{EED3E894-DC8E-4CBD-971B-8F881E8DCDEC}"/>
    <dataValidation allowBlank="1" showInputMessage="1" showErrorMessage="1" promptTitle="Opponent presentation" prompt="Exact date unknown" sqref="F41" xr:uid="{1EF4851F-103E-4B58-8420-DCB1E0B1AF16}"/>
    <dataValidation allowBlank="1" showInputMessage="1" showErrorMessage="1" promptTitle="Presentations" prompt="Exact date unknown" sqref="F40" xr:uid="{13B763CE-ED74-47C7-A730-749DA263DC02}"/>
    <dataValidation type="list" allowBlank="1" showInputMessage="1" showErrorMessage="1" sqref="C36:C45" xr:uid="{83E2795A-5D48-4962-9790-AD7E7052C0A3}">
      <formula1>"Goal,Milestone,On Track, Low Risk, Med Risk, High Risk, Done, Optional"</formula1>
    </dataValidation>
    <dataValidation type="list" allowBlank="1" showInputMessage="1" showErrorMessage="1" sqref="C34" xr:uid="{64F8DE9B-8BC1-4CEB-9D9A-FC7AA6983D0D}">
      <formula1>"Goal,Milestone,On Track, Low Risk, Med Risk, High Risk, Optional"</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27214</xdr:colOff>
                    <xdr:row>6</xdr:row>
                    <xdr:rowOff>59871</xdr:rowOff>
                  </from>
                  <to>
                    <xdr:col>63</xdr:col>
                    <xdr:colOff>234043</xdr:colOff>
                    <xdr:row>6</xdr:row>
                    <xdr:rowOff>239486</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E8:E26 E33</xm:sqref>
        </x14:conditionalFormatting>
        <x14:conditionalFormatting xmlns:xm="http://schemas.microsoft.com/office/excel/2006/main">
          <x14:cfRule type="dataBar" id="{EA59CB9D-B85C-4CAA-975A-CC355E6F64FE}">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CAEDEF78-7832-4441-BBB2-3FD55E190C1B}">
            <x14:dataBar minLength="0" maxLength="100" gradient="0">
              <x14:cfvo type="num">
                <xm:f>0</xm:f>
              </x14:cfvo>
              <x14:cfvo type="num">
                <xm:f>1</xm:f>
              </x14:cfvo>
              <x14:negativeFillColor rgb="FFFF0000"/>
              <x14:axisColor rgb="FF000000"/>
            </x14:dataBar>
          </x14:cfRule>
          <xm:sqref>E34:E35 E38</xm:sqref>
        </x14:conditionalFormatting>
        <x14:conditionalFormatting xmlns:xm="http://schemas.microsoft.com/office/excel/2006/main">
          <x14:cfRule type="dataBar" id="{97475612-4AC6-44C5-933C-E17749D9984A}">
            <x14:dataBar minLength="0" maxLength="100" gradient="0">
              <x14:cfvo type="num">
                <xm:f>0</xm:f>
              </x14:cfvo>
              <x14:cfvo type="num">
                <xm:f>1</xm:f>
              </x14:cfvo>
              <x14:negativeFillColor rgb="FFFF0000"/>
              <x14:axisColor rgb="FF000000"/>
            </x14:dataBar>
          </x14:cfRule>
          <xm:sqref>E30:E31</xm:sqref>
        </x14:conditionalFormatting>
        <x14:conditionalFormatting xmlns:xm="http://schemas.microsoft.com/office/excel/2006/main">
          <x14:cfRule type="dataBar" id="{532EBE5C-4A7B-4480-B8B8-ADCA8152D160}">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B09A46E-EAD7-454D-8632-B06C94603755}">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9E83BBC8-359E-4A5E-8879-68F2A7000938}">
            <x14:dataBar minLength="0" maxLength="100" gradient="0">
              <x14:cfvo type="num">
                <xm:f>0</xm:f>
              </x14:cfvo>
              <x14:cfvo type="num">
                <xm:f>1</xm:f>
              </x14:cfvo>
              <x14:negativeFillColor rgb="FFFF0000"/>
              <x14:axisColor rgb="FF000000"/>
            </x14:dataBar>
          </x14:cfRule>
          <xm:sqref>E39:E43</xm:sqref>
        </x14:conditionalFormatting>
        <x14:conditionalFormatting xmlns:xm="http://schemas.microsoft.com/office/excel/2006/main">
          <x14:cfRule type="dataBar" id="{9745128C-AEC1-4A31-9C80-22C2C910FD61}">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DC21A0F-8C8C-4BCB-8FA8-18D0F32D5EB4}">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64102A9F-8613-4859-8D37-9C4F9EC4F47F}">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16F633A0-9AFE-4088-A656-DD303466E8BF}">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E1DBD66F-0AFE-45A1-8234-1D8334D6B1CD}">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25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I9:BL26</xm:sqref>
        </x14:conditionalFormatting>
        <x14:conditionalFormatting xmlns:xm="http://schemas.microsoft.com/office/excel/2006/main">
          <x14:cfRule type="iconSet" priority="109" id="{08AAC70F-AD56-484F-875B-A788E3980D6A}">
            <x14:iconSet iconSet="3Stars" showValue="0" custom="1">
              <x14:cfvo type="percent">
                <xm:f>0</xm:f>
              </x14:cfvo>
              <x14:cfvo type="num">
                <xm:f>1</xm:f>
              </x14:cfvo>
              <x14:cfvo type="num">
                <xm:f>2</xm:f>
              </x14:cfvo>
              <x14:cfIcon iconSet="NoIcons" iconId="0"/>
              <x14:cfIcon iconSet="3Flags" iconId="1"/>
              <x14:cfIcon iconSet="3Signs" iconId="0"/>
            </x14:iconSet>
          </x14:cfRule>
          <xm:sqref>I34:BL35 I38:BL38</xm:sqref>
        </x14:conditionalFormatting>
        <x14:conditionalFormatting xmlns:xm="http://schemas.microsoft.com/office/excel/2006/main">
          <x14:cfRule type="iconSet" priority="101" id="{2FB8EAE3-C14B-4619-9AF1-D80652136C19}">
            <x14:iconSet iconSet="3Stars" showValue="0" custom="1">
              <x14:cfvo type="percent">
                <xm:f>0</xm:f>
              </x14:cfvo>
              <x14:cfvo type="num">
                <xm:f>1</xm:f>
              </x14:cfvo>
              <x14:cfvo type="num">
                <xm:f>2</xm:f>
              </x14:cfvo>
              <x14:cfIcon iconSet="NoIcons" iconId="0"/>
              <x14:cfIcon iconSet="3Flags" iconId="1"/>
              <x14:cfIcon iconSet="3Signs" iconId="0"/>
            </x14:iconSet>
          </x14:cfRule>
          <xm:sqref>I29:BL31</xm:sqref>
        </x14:conditionalFormatting>
        <x14:conditionalFormatting xmlns:xm="http://schemas.microsoft.com/office/excel/2006/main">
          <x14:cfRule type="iconSet" priority="262" id="{E5C4413E-3226-425D-BD39-CFAA99B7BEBE}">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92" id="{CE7D00DC-25B3-4F85-9554-64CCAA2B3127}">
            <x14:iconSet iconSet="3Stars" showValue="0" custom="1">
              <x14:cfvo type="percent">
                <xm:f>0</xm:f>
              </x14:cfvo>
              <x14:cfvo type="num">
                <xm:f>1</xm:f>
              </x14:cfvo>
              <x14:cfvo type="num">
                <xm:f>2</xm:f>
              </x14:cfvo>
              <x14:cfIcon iconSet="NoIcons" iconId="0"/>
              <x14:cfIcon iconSet="3Flags" iconId="1"/>
              <x14:cfIcon iconSet="3Signs" iconId="0"/>
            </x14:iconSet>
          </x14:cfRule>
          <xm:sqref>I32:BL32</xm:sqref>
        </x14:conditionalFormatting>
        <x14:conditionalFormatting xmlns:xm="http://schemas.microsoft.com/office/excel/2006/main">
          <x14:cfRule type="iconSet" priority="303" id="{7689FF41-E44C-4B53-8D14-87FA29ED60AC}">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55" id="{2F134C4F-769B-48A3-8AAF-989C62C32A04}">
            <x14:iconSet iconSet="3Stars" showValue="0" custom="1">
              <x14:cfvo type="percent">
                <xm:f>0</xm:f>
              </x14:cfvo>
              <x14:cfvo type="num">
                <xm:f>1</xm:f>
              </x14:cfvo>
              <x14:cfvo type="num">
                <xm:f>2</xm:f>
              </x14:cfvo>
              <x14:cfIcon iconSet="NoIcons" iconId="0"/>
              <x14:cfIcon iconSet="3Flags" iconId="1"/>
              <x14:cfIcon iconSet="3Signs" iconId="0"/>
            </x14:iconSet>
          </x14:cfRule>
          <xm:sqref>I39:BL43</xm:sqref>
        </x14:conditionalFormatting>
        <x14:conditionalFormatting xmlns:xm="http://schemas.microsoft.com/office/excel/2006/main">
          <x14:cfRule type="iconSet" priority="39" id="{B0B5671B-49CF-4137-B7A4-D2FB1344653B}">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 xmlns:xm="http://schemas.microsoft.com/office/excel/2006/main">
          <x14:cfRule type="iconSet" priority="31" id="{DFBA9112-FBD3-49CC-AE3C-302894B3FB64}">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23" id="{8DE62D29-C20E-4A91-B930-82CF04901159}">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15" id="{41FA6987-4BC1-450E-8AC1-4F6D5330619B}">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5" id="{27EBB2AF-E745-431B-8E55-D300E0214783}">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548BC-C8D9-44FC-B9C2-9F4DA865DCA3}">
  <dimension ref="A1:B145"/>
  <sheetViews>
    <sheetView tabSelected="1" workbookViewId="0">
      <selection activeCell="C6" sqref="C6"/>
    </sheetView>
  </sheetViews>
  <sheetFormatPr defaultRowHeight="14.6" x14ac:dyDescent="0.4"/>
  <cols>
    <col min="1" max="1" width="9.23046875" style="45"/>
    <col min="2" max="2" width="92.15234375" customWidth="1"/>
  </cols>
  <sheetData>
    <row r="1" spans="1:2" s="8" customFormat="1" x14ac:dyDescent="0.4">
      <c r="A1" s="46" t="s">
        <v>65</v>
      </c>
      <c r="B1" s="46" t="s">
        <v>66</v>
      </c>
    </row>
    <row r="2" spans="1:2" x14ac:dyDescent="0.4">
      <c r="A2" s="47">
        <v>43479</v>
      </c>
      <c r="B2" t="s">
        <v>71</v>
      </c>
    </row>
    <row r="3" spans="1:2" x14ac:dyDescent="0.4">
      <c r="A3" s="47">
        <v>43480</v>
      </c>
      <c r="B3" t="s">
        <v>71</v>
      </c>
    </row>
    <row r="4" spans="1:2" x14ac:dyDescent="0.4">
      <c r="A4" s="47">
        <v>43481</v>
      </c>
      <c r="B4" t="s">
        <v>71</v>
      </c>
    </row>
    <row r="5" spans="1:2" x14ac:dyDescent="0.4">
      <c r="A5" s="47">
        <v>43482</v>
      </c>
      <c r="B5" t="s">
        <v>72</v>
      </c>
    </row>
    <row r="6" spans="1:2" x14ac:dyDescent="0.4">
      <c r="A6" s="47">
        <v>43483</v>
      </c>
      <c r="B6" s="8" t="s">
        <v>72</v>
      </c>
    </row>
    <row r="7" spans="1:2" x14ac:dyDescent="0.4">
      <c r="A7" s="47">
        <v>43484</v>
      </c>
      <c r="B7" s="8" t="s">
        <v>67</v>
      </c>
    </row>
    <row r="8" spans="1:2" x14ac:dyDescent="0.4">
      <c r="A8" s="47">
        <v>43485</v>
      </c>
      <c r="B8" s="8" t="s">
        <v>67</v>
      </c>
    </row>
    <row r="9" spans="1:2" x14ac:dyDescent="0.4">
      <c r="A9" s="47">
        <v>43486</v>
      </c>
      <c r="B9" t="s">
        <v>68</v>
      </c>
    </row>
    <row r="10" spans="1:2" x14ac:dyDescent="0.4">
      <c r="A10" s="47">
        <v>43487</v>
      </c>
      <c r="B10" t="s">
        <v>67</v>
      </c>
    </row>
    <row r="11" spans="1:2" x14ac:dyDescent="0.4">
      <c r="A11" s="47">
        <v>43488</v>
      </c>
      <c r="B11" t="s">
        <v>67</v>
      </c>
    </row>
    <row r="12" spans="1:2" x14ac:dyDescent="0.4">
      <c r="A12" s="47">
        <v>43489</v>
      </c>
      <c r="B12" t="s">
        <v>67</v>
      </c>
    </row>
    <row r="13" spans="1:2" x14ac:dyDescent="0.4">
      <c r="A13" s="47">
        <v>43490</v>
      </c>
    </row>
    <row r="14" spans="1:2" x14ac:dyDescent="0.4">
      <c r="A14" s="47">
        <v>43491</v>
      </c>
    </row>
    <row r="15" spans="1:2" x14ac:dyDescent="0.4">
      <c r="A15" s="47">
        <v>43492</v>
      </c>
    </row>
    <row r="16" spans="1:2" x14ac:dyDescent="0.4">
      <c r="A16" s="47">
        <v>43493</v>
      </c>
      <c r="B16" t="s">
        <v>69</v>
      </c>
    </row>
    <row r="17" spans="1:2" x14ac:dyDescent="0.4">
      <c r="A17" s="47">
        <v>43494</v>
      </c>
      <c r="B17" s="8" t="s">
        <v>70</v>
      </c>
    </row>
    <row r="18" spans="1:2" x14ac:dyDescent="0.4">
      <c r="A18" s="47">
        <v>43495</v>
      </c>
    </row>
    <row r="19" spans="1:2" x14ac:dyDescent="0.4">
      <c r="A19" s="47">
        <v>43496</v>
      </c>
    </row>
    <row r="20" spans="1:2" x14ac:dyDescent="0.4">
      <c r="A20" s="47">
        <v>43497</v>
      </c>
    </row>
    <row r="21" spans="1:2" x14ac:dyDescent="0.4">
      <c r="A21" s="47">
        <v>43498</v>
      </c>
    </row>
    <row r="22" spans="1:2" x14ac:dyDescent="0.4">
      <c r="A22" s="47">
        <v>43499</v>
      </c>
    </row>
    <row r="23" spans="1:2" x14ac:dyDescent="0.4">
      <c r="A23" s="47">
        <v>43500</v>
      </c>
    </row>
    <row r="24" spans="1:2" x14ac:dyDescent="0.4">
      <c r="A24" s="47">
        <v>43501</v>
      </c>
    </row>
    <row r="25" spans="1:2" x14ac:dyDescent="0.4">
      <c r="A25" s="47">
        <v>43502</v>
      </c>
    </row>
    <row r="26" spans="1:2" x14ac:dyDescent="0.4">
      <c r="A26" s="47">
        <v>43503</v>
      </c>
    </row>
    <row r="27" spans="1:2" x14ac:dyDescent="0.4">
      <c r="A27" s="47">
        <v>43504</v>
      </c>
    </row>
    <row r="28" spans="1:2" x14ac:dyDescent="0.4">
      <c r="A28" s="47">
        <v>43505</v>
      </c>
    </row>
    <row r="29" spans="1:2" x14ac:dyDescent="0.4">
      <c r="A29" s="47">
        <v>43506</v>
      </c>
    </row>
    <row r="30" spans="1:2" x14ac:dyDescent="0.4">
      <c r="A30" s="47">
        <v>43507</v>
      </c>
    </row>
    <row r="31" spans="1:2" x14ac:dyDescent="0.4">
      <c r="A31" s="47">
        <v>43508</v>
      </c>
    </row>
    <row r="32" spans="1:2" x14ac:dyDescent="0.4">
      <c r="A32" s="47">
        <v>43509</v>
      </c>
    </row>
    <row r="33" spans="1:1" x14ac:dyDescent="0.4">
      <c r="A33" s="47">
        <v>43510</v>
      </c>
    </row>
    <row r="34" spans="1:1" x14ac:dyDescent="0.4">
      <c r="A34" s="47">
        <v>43511</v>
      </c>
    </row>
    <row r="35" spans="1:1" x14ac:dyDescent="0.4">
      <c r="A35" s="47">
        <v>43512</v>
      </c>
    </row>
    <row r="36" spans="1:1" x14ac:dyDescent="0.4">
      <c r="A36" s="47">
        <v>43513</v>
      </c>
    </row>
    <row r="37" spans="1:1" x14ac:dyDescent="0.4">
      <c r="A37" s="47">
        <v>43514</v>
      </c>
    </row>
    <row r="38" spans="1:1" x14ac:dyDescent="0.4">
      <c r="A38" s="47">
        <v>43515</v>
      </c>
    </row>
    <row r="39" spans="1:1" x14ac:dyDescent="0.4">
      <c r="A39" s="47">
        <v>43516</v>
      </c>
    </row>
    <row r="40" spans="1:1" x14ac:dyDescent="0.4">
      <c r="A40" s="47">
        <v>43517</v>
      </c>
    </row>
    <row r="41" spans="1:1" x14ac:dyDescent="0.4">
      <c r="A41" s="47">
        <v>43518</v>
      </c>
    </row>
    <row r="42" spans="1:1" x14ac:dyDescent="0.4">
      <c r="A42" s="47">
        <v>43519</v>
      </c>
    </row>
    <row r="43" spans="1:1" x14ac:dyDescent="0.4">
      <c r="A43" s="47">
        <v>43520</v>
      </c>
    </row>
    <row r="44" spans="1:1" x14ac:dyDescent="0.4">
      <c r="A44" s="47">
        <v>43521</v>
      </c>
    </row>
    <row r="45" spans="1:1" x14ac:dyDescent="0.4">
      <c r="A45" s="47">
        <v>43522</v>
      </c>
    </row>
    <row r="46" spans="1:1" x14ac:dyDescent="0.4">
      <c r="A46" s="47">
        <v>43523</v>
      </c>
    </row>
    <row r="47" spans="1:1" x14ac:dyDescent="0.4">
      <c r="A47" s="47">
        <v>43524</v>
      </c>
    </row>
    <row r="48" spans="1:1" x14ac:dyDescent="0.4">
      <c r="A48" s="47">
        <v>43525</v>
      </c>
    </row>
    <row r="49" spans="1:1" x14ac:dyDescent="0.4">
      <c r="A49" s="47">
        <v>43526</v>
      </c>
    </row>
    <row r="50" spans="1:1" x14ac:dyDescent="0.4">
      <c r="A50" s="47">
        <v>43527</v>
      </c>
    </row>
    <row r="51" spans="1:1" x14ac:dyDescent="0.4">
      <c r="A51" s="47">
        <v>43528</v>
      </c>
    </row>
    <row r="52" spans="1:1" x14ac:dyDescent="0.4">
      <c r="A52" s="47">
        <v>43529</v>
      </c>
    </row>
    <row r="53" spans="1:1" x14ac:dyDescent="0.4">
      <c r="A53" s="47">
        <v>43530</v>
      </c>
    </row>
    <row r="54" spans="1:1" x14ac:dyDescent="0.4">
      <c r="A54" s="47">
        <v>43531</v>
      </c>
    </row>
    <row r="55" spans="1:1" x14ac:dyDescent="0.4">
      <c r="A55" s="47">
        <v>43532</v>
      </c>
    </row>
    <row r="56" spans="1:1" x14ac:dyDescent="0.4">
      <c r="A56" s="47">
        <v>43533</v>
      </c>
    </row>
    <row r="57" spans="1:1" x14ac:dyDescent="0.4">
      <c r="A57" s="47">
        <v>43534</v>
      </c>
    </row>
    <row r="58" spans="1:1" x14ac:dyDescent="0.4">
      <c r="A58" s="47">
        <v>43535</v>
      </c>
    </row>
    <row r="59" spans="1:1" x14ac:dyDescent="0.4">
      <c r="A59" s="47">
        <v>43536</v>
      </c>
    </row>
    <row r="60" spans="1:1" x14ac:dyDescent="0.4">
      <c r="A60" s="47">
        <v>43537</v>
      </c>
    </row>
    <row r="61" spans="1:1" x14ac:dyDescent="0.4">
      <c r="A61" s="47">
        <v>43538</v>
      </c>
    </row>
    <row r="62" spans="1:1" x14ac:dyDescent="0.4">
      <c r="A62" s="47">
        <v>43539</v>
      </c>
    </row>
    <row r="63" spans="1:1" x14ac:dyDescent="0.4">
      <c r="A63" s="47">
        <v>43540</v>
      </c>
    </row>
    <row r="64" spans="1:1" x14ac:dyDescent="0.4">
      <c r="A64" s="47">
        <v>43541</v>
      </c>
    </row>
    <row r="65" spans="1:1" x14ac:dyDescent="0.4">
      <c r="A65" s="47">
        <v>43542</v>
      </c>
    </row>
    <row r="66" spans="1:1" x14ac:dyDescent="0.4">
      <c r="A66" s="47">
        <v>43543</v>
      </c>
    </row>
    <row r="67" spans="1:1" x14ac:dyDescent="0.4">
      <c r="A67" s="47">
        <v>43544</v>
      </c>
    </row>
    <row r="68" spans="1:1" x14ac:dyDescent="0.4">
      <c r="A68" s="47">
        <v>43545</v>
      </c>
    </row>
    <row r="69" spans="1:1" x14ac:dyDescent="0.4">
      <c r="A69" s="47">
        <v>43546</v>
      </c>
    </row>
    <row r="70" spans="1:1" x14ac:dyDescent="0.4">
      <c r="A70" s="47">
        <v>43547</v>
      </c>
    </row>
    <row r="71" spans="1:1" x14ac:dyDescent="0.4">
      <c r="A71" s="47">
        <v>43548</v>
      </c>
    </row>
    <row r="72" spans="1:1" x14ac:dyDescent="0.4">
      <c r="A72" s="47">
        <v>43549</v>
      </c>
    </row>
    <row r="73" spans="1:1" x14ac:dyDescent="0.4">
      <c r="A73" s="47">
        <v>43550</v>
      </c>
    </row>
    <row r="74" spans="1:1" x14ac:dyDescent="0.4">
      <c r="A74" s="47">
        <v>43551</v>
      </c>
    </row>
    <row r="75" spans="1:1" x14ac:dyDescent="0.4">
      <c r="A75" s="47">
        <v>43552</v>
      </c>
    </row>
    <row r="76" spans="1:1" x14ac:dyDescent="0.4">
      <c r="A76" s="47">
        <v>43553</v>
      </c>
    </row>
    <row r="77" spans="1:1" x14ac:dyDescent="0.4">
      <c r="A77" s="47">
        <v>43554</v>
      </c>
    </row>
    <row r="78" spans="1:1" x14ac:dyDescent="0.4">
      <c r="A78" s="47">
        <v>43555</v>
      </c>
    </row>
    <row r="79" spans="1:1" x14ac:dyDescent="0.4">
      <c r="A79" s="47">
        <v>43556</v>
      </c>
    </row>
    <row r="80" spans="1:1" x14ac:dyDescent="0.4">
      <c r="A80" s="47">
        <v>43557</v>
      </c>
    </row>
    <row r="81" spans="1:1" x14ac:dyDescent="0.4">
      <c r="A81" s="47">
        <v>43558</v>
      </c>
    </row>
    <row r="82" spans="1:1" x14ac:dyDescent="0.4">
      <c r="A82" s="47">
        <v>43559</v>
      </c>
    </row>
    <row r="83" spans="1:1" x14ac:dyDescent="0.4">
      <c r="A83" s="47">
        <v>43560</v>
      </c>
    </row>
    <row r="84" spans="1:1" x14ac:dyDescent="0.4">
      <c r="A84" s="47">
        <v>43561</v>
      </c>
    </row>
    <row r="85" spans="1:1" x14ac:dyDescent="0.4">
      <c r="A85" s="47">
        <v>43562</v>
      </c>
    </row>
    <row r="86" spans="1:1" x14ac:dyDescent="0.4">
      <c r="A86" s="47">
        <v>43563</v>
      </c>
    </row>
    <row r="87" spans="1:1" x14ac:dyDescent="0.4">
      <c r="A87" s="47">
        <v>43564</v>
      </c>
    </row>
    <row r="88" spans="1:1" x14ac:dyDescent="0.4">
      <c r="A88" s="47">
        <v>43565</v>
      </c>
    </row>
    <row r="89" spans="1:1" x14ac:dyDescent="0.4">
      <c r="A89" s="47">
        <v>43566</v>
      </c>
    </row>
    <row r="90" spans="1:1" x14ac:dyDescent="0.4">
      <c r="A90" s="47">
        <v>43567</v>
      </c>
    </row>
    <row r="91" spans="1:1" x14ac:dyDescent="0.4">
      <c r="A91" s="47">
        <v>43568</v>
      </c>
    </row>
    <row r="92" spans="1:1" x14ac:dyDescent="0.4">
      <c r="A92" s="47">
        <v>43569</v>
      </c>
    </row>
    <row r="93" spans="1:1" x14ac:dyDescent="0.4">
      <c r="A93" s="47">
        <v>43570</v>
      </c>
    </row>
    <row r="94" spans="1:1" x14ac:dyDescent="0.4">
      <c r="A94" s="47">
        <v>43571</v>
      </c>
    </row>
    <row r="95" spans="1:1" x14ac:dyDescent="0.4">
      <c r="A95" s="47">
        <v>43572</v>
      </c>
    </row>
    <row r="96" spans="1:1" x14ac:dyDescent="0.4">
      <c r="A96" s="47">
        <v>43573</v>
      </c>
    </row>
    <row r="97" spans="1:1" x14ac:dyDescent="0.4">
      <c r="A97" s="47">
        <v>43574</v>
      </c>
    </row>
    <row r="98" spans="1:1" x14ac:dyDescent="0.4">
      <c r="A98" s="47">
        <v>43575</v>
      </c>
    </row>
    <row r="99" spans="1:1" x14ac:dyDescent="0.4">
      <c r="A99" s="47">
        <v>43576</v>
      </c>
    </row>
    <row r="100" spans="1:1" x14ac:dyDescent="0.4">
      <c r="A100" s="47">
        <v>43577</v>
      </c>
    </row>
    <row r="101" spans="1:1" x14ac:dyDescent="0.4">
      <c r="A101" s="47">
        <v>43578</v>
      </c>
    </row>
    <row r="102" spans="1:1" x14ac:dyDescent="0.4">
      <c r="A102" s="47">
        <v>43579</v>
      </c>
    </row>
    <row r="103" spans="1:1" x14ac:dyDescent="0.4">
      <c r="A103" s="47">
        <v>43580</v>
      </c>
    </row>
    <row r="104" spans="1:1" x14ac:dyDescent="0.4">
      <c r="A104" s="47">
        <v>43581</v>
      </c>
    </row>
    <row r="105" spans="1:1" x14ac:dyDescent="0.4">
      <c r="A105" s="47">
        <v>43582</v>
      </c>
    </row>
    <row r="106" spans="1:1" x14ac:dyDescent="0.4">
      <c r="A106" s="47">
        <v>43583</v>
      </c>
    </row>
    <row r="107" spans="1:1" x14ac:dyDescent="0.4">
      <c r="A107" s="47">
        <v>43584</v>
      </c>
    </row>
    <row r="108" spans="1:1" x14ac:dyDescent="0.4">
      <c r="A108" s="47">
        <v>43585</v>
      </c>
    </row>
    <row r="109" spans="1:1" x14ac:dyDescent="0.4">
      <c r="A109" s="47">
        <v>43586</v>
      </c>
    </row>
    <row r="110" spans="1:1" x14ac:dyDescent="0.4">
      <c r="A110" s="47">
        <v>43587</v>
      </c>
    </row>
    <row r="111" spans="1:1" x14ac:dyDescent="0.4">
      <c r="A111" s="47">
        <v>43588</v>
      </c>
    </row>
    <row r="112" spans="1:1" x14ac:dyDescent="0.4">
      <c r="A112" s="47">
        <v>43589</v>
      </c>
    </row>
    <row r="113" spans="1:1" x14ac:dyDescent="0.4">
      <c r="A113" s="47">
        <v>43590</v>
      </c>
    </row>
    <row r="114" spans="1:1" x14ac:dyDescent="0.4">
      <c r="A114" s="47">
        <v>43591</v>
      </c>
    </row>
    <row r="115" spans="1:1" x14ac:dyDescent="0.4">
      <c r="A115" s="47">
        <v>43592</v>
      </c>
    </row>
    <row r="116" spans="1:1" x14ac:dyDescent="0.4">
      <c r="A116" s="47">
        <v>43593</v>
      </c>
    </row>
    <row r="117" spans="1:1" x14ac:dyDescent="0.4">
      <c r="A117" s="47">
        <v>43594</v>
      </c>
    </row>
    <row r="118" spans="1:1" x14ac:dyDescent="0.4">
      <c r="A118" s="47">
        <v>43595</v>
      </c>
    </row>
    <row r="119" spans="1:1" x14ac:dyDescent="0.4">
      <c r="A119" s="47">
        <v>43596</v>
      </c>
    </row>
    <row r="120" spans="1:1" x14ac:dyDescent="0.4">
      <c r="A120" s="47">
        <v>43597</v>
      </c>
    </row>
    <row r="121" spans="1:1" x14ac:dyDescent="0.4">
      <c r="A121" s="47">
        <v>43598</v>
      </c>
    </row>
    <row r="122" spans="1:1" x14ac:dyDescent="0.4">
      <c r="A122" s="47">
        <v>43599</v>
      </c>
    </row>
    <row r="123" spans="1:1" x14ac:dyDescent="0.4">
      <c r="A123" s="47">
        <v>43600</v>
      </c>
    </row>
    <row r="124" spans="1:1" x14ac:dyDescent="0.4">
      <c r="A124" s="47">
        <v>43601</v>
      </c>
    </row>
    <row r="125" spans="1:1" x14ac:dyDescent="0.4">
      <c r="A125" s="47">
        <v>43602</v>
      </c>
    </row>
    <row r="126" spans="1:1" x14ac:dyDescent="0.4">
      <c r="A126" s="47">
        <v>43603</v>
      </c>
    </row>
    <row r="127" spans="1:1" x14ac:dyDescent="0.4">
      <c r="A127" s="47">
        <v>43604</v>
      </c>
    </row>
    <row r="128" spans="1:1" x14ac:dyDescent="0.4">
      <c r="A128" s="47">
        <v>43605</v>
      </c>
    </row>
    <row r="129" spans="1:1" x14ac:dyDescent="0.4">
      <c r="A129" s="47">
        <v>43606</v>
      </c>
    </row>
    <row r="130" spans="1:1" x14ac:dyDescent="0.4">
      <c r="A130" s="47">
        <v>43607</v>
      </c>
    </row>
    <row r="131" spans="1:1" x14ac:dyDescent="0.4">
      <c r="A131" s="47">
        <v>43608</v>
      </c>
    </row>
    <row r="132" spans="1:1" x14ac:dyDescent="0.4">
      <c r="A132" s="47">
        <v>43609</v>
      </c>
    </row>
    <row r="133" spans="1:1" x14ac:dyDescent="0.4">
      <c r="A133" s="47">
        <v>43610</v>
      </c>
    </row>
    <row r="134" spans="1:1" x14ac:dyDescent="0.4">
      <c r="A134" s="47">
        <v>43611</v>
      </c>
    </row>
    <row r="135" spans="1:1" x14ac:dyDescent="0.4">
      <c r="A135" s="47">
        <v>43612</v>
      </c>
    </row>
    <row r="136" spans="1:1" x14ac:dyDescent="0.4">
      <c r="A136" s="47">
        <v>43613</v>
      </c>
    </row>
    <row r="137" spans="1:1" x14ac:dyDescent="0.4">
      <c r="A137" s="47">
        <v>43614</v>
      </c>
    </row>
    <row r="138" spans="1:1" x14ac:dyDescent="0.4">
      <c r="A138" s="47">
        <v>43615</v>
      </c>
    </row>
    <row r="139" spans="1:1" x14ac:dyDescent="0.4">
      <c r="A139" s="47">
        <v>43616</v>
      </c>
    </row>
    <row r="140" spans="1:1" x14ac:dyDescent="0.4">
      <c r="A140" s="47">
        <v>43617</v>
      </c>
    </row>
    <row r="141" spans="1:1" x14ac:dyDescent="0.4">
      <c r="A141" s="47">
        <v>43618</v>
      </c>
    </row>
    <row r="142" spans="1:1" x14ac:dyDescent="0.4">
      <c r="A142" s="47">
        <v>43619</v>
      </c>
    </row>
    <row r="143" spans="1:1" x14ac:dyDescent="0.4">
      <c r="A143" s="47">
        <v>43620</v>
      </c>
    </row>
    <row r="144" spans="1:1" x14ac:dyDescent="0.4">
      <c r="A144" s="47">
        <v>43621</v>
      </c>
    </row>
    <row r="145" spans="1:1" x14ac:dyDescent="0.4">
      <c r="A145" s="47">
        <v>43622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Time log</vt:lpstr>
      <vt:lpstr>Gantt!Print_Titles</vt:lpstr>
      <vt:lpstr>Project_Start</vt:lpstr>
      <vt:lpstr>Scrolling_Increment</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2019-01-29T08:38:18Z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