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ves.sokn/Documents/NHH/Energy and Climate Policy/"/>
    </mc:Choice>
  </mc:AlternateContent>
  <xr:revisionPtr revIDLastSave="0" documentId="8_{998B7FA9-CE9A-6D48-9045-DDA1935C3087}" xr6:coauthVersionLast="47" xr6:coauthVersionMax="47" xr10:uidLastSave="{00000000-0000-0000-0000-000000000000}"/>
  <bookViews>
    <workbookView xWindow="0" yWindow="740" windowWidth="29400" windowHeight="17200" xr2:uid="{11F5FE6E-38B3-4AB6-AD84-37C03706B9C2}"/>
  </bookViews>
  <sheets>
    <sheet name="World" sheetId="2" r:id="rId1"/>
    <sheet name="2.b" sheetId="4" r:id="rId2"/>
    <sheet name="2.c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5" i="5" s="1"/>
  <c r="D5" i="5" s="1"/>
  <c r="E5" i="5" s="1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B2" i="5"/>
  <c r="D5" i="4"/>
  <c r="E5" i="4" s="1"/>
  <c r="B6" i="5"/>
  <c r="B7" i="5" s="1"/>
  <c r="C7" i="5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D6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  <c r="C6" i="5" l="1"/>
  <c r="D6" i="5" s="1"/>
  <c r="D41" i="4"/>
  <c r="D11" i="4"/>
  <c r="D10" i="4"/>
  <c r="D29" i="4"/>
  <c r="D28" i="4"/>
  <c r="D35" i="4"/>
  <c r="D40" i="4"/>
  <c r="D38" i="4"/>
  <c r="D30" i="4"/>
  <c r="D22" i="4"/>
  <c r="D14" i="4"/>
  <c r="D6" i="4"/>
  <c r="D21" i="4"/>
  <c r="D36" i="4"/>
  <c r="D19" i="4"/>
  <c r="D34" i="4"/>
  <c r="D26" i="4"/>
  <c r="D18" i="4"/>
  <c r="D33" i="4"/>
  <c r="D25" i="4"/>
  <c r="D17" i="4"/>
  <c r="D9" i="4"/>
  <c r="D13" i="4"/>
  <c r="D20" i="4"/>
  <c r="D32" i="4"/>
  <c r="D24" i="4"/>
  <c r="D16" i="4"/>
  <c r="D8" i="4"/>
  <c r="D37" i="4"/>
  <c r="D12" i="4"/>
  <c r="D27" i="4"/>
  <c r="D39" i="4"/>
  <c r="D31" i="4"/>
  <c r="E2" i="4" s="1"/>
  <c r="D23" i="4"/>
  <c r="D15" i="4"/>
  <c r="D7" i="4"/>
  <c r="B8" i="5"/>
  <c r="C8" i="5" s="1"/>
  <c r="D7" i="5"/>
  <c r="B9" i="5" l="1"/>
  <c r="C9" i="5" s="1"/>
  <c r="D8" i="5"/>
  <c r="B10" i="5" l="1"/>
  <c r="C10" i="5" s="1"/>
  <c r="D9" i="5"/>
  <c r="B11" i="5" l="1"/>
  <c r="C11" i="5" s="1"/>
  <c r="D10" i="5"/>
  <c r="B12" i="5" l="1"/>
  <c r="C12" i="5" s="1"/>
  <c r="D11" i="5"/>
  <c r="B13" i="5" l="1"/>
  <c r="C13" i="5" s="1"/>
  <c r="D12" i="5"/>
  <c r="B14" i="5" l="1"/>
  <c r="C14" i="5" s="1"/>
  <c r="D13" i="5"/>
  <c r="B15" i="5" l="1"/>
  <c r="C15" i="5" s="1"/>
  <c r="D14" i="5"/>
  <c r="B16" i="5" l="1"/>
  <c r="C16" i="5" s="1"/>
  <c r="D15" i="5"/>
  <c r="B17" i="5" l="1"/>
  <c r="C17" i="5" s="1"/>
  <c r="D16" i="5"/>
  <c r="B18" i="5" l="1"/>
  <c r="C18" i="5" s="1"/>
  <c r="D17" i="5"/>
  <c r="B19" i="5" l="1"/>
  <c r="C19" i="5" s="1"/>
  <c r="D18" i="5"/>
  <c r="B20" i="5" l="1"/>
  <c r="C20" i="5" s="1"/>
  <c r="D19" i="5"/>
  <c r="B21" i="5" l="1"/>
  <c r="C21" i="5" s="1"/>
  <c r="D20" i="5"/>
  <c r="B22" i="5" l="1"/>
  <c r="C22" i="5" s="1"/>
  <c r="D21" i="5"/>
  <c r="B23" i="5" l="1"/>
  <c r="C23" i="5" s="1"/>
  <c r="D22" i="5"/>
  <c r="B24" i="5" l="1"/>
  <c r="C24" i="5" s="1"/>
  <c r="D23" i="5"/>
  <c r="B25" i="5" l="1"/>
  <c r="C25" i="5" s="1"/>
  <c r="D24" i="5"/>
  <c r="B26" i="5" l="1"/>
  <c r="C26" i="5" s="1"/>
  <c r="D25" i="5"/>
  <c r="B27" i="5" l="1"/>
  <c r="C27" i="5" s="1"/>
  <c r="D26" i="5"/>
  <c r="B28" i="5" l="1"/>
  <c r="C28" i="5" s="1"/>
  <c r="D27" i="5"/>
  <c r="B29" i="5" l="1"/>
  <c r="C29" i="5" s="1"/>
  <c r="D28" i="5"/>
  <c r="B30" i="5" l="1"/>
  <c r="C30" i="5" s="1"/>
  <c r="D29" i="5"/>
  <c r="B31" i="5" l="1"/>
  <c r="C31" i="5" s="1"/>
  <c r="D30" i="5"/>
  <c r="B32" i="5" l="1"/>
  <c r="C32" i="5" s="1"/>
  <c r="D31" i="5"/>
  <c r="B33" i="5" l="1"/>
  <c r="C33" i="5" s="1"/>
  <c r="D32" i="5"/>
  <c r="D2" i="5" s="1"/>
  <c r="B34" i="5" l="1"/>
  <c r="C34" i="5" s="1"/>
  <c r="D33" i="5"/>
  <c r="B35" i="5" l="1"/>
  <c r="C35" i="5" s="1"/>
  <c r="D34" i="5"/>
  <c r="B36" i="5" l="1"/>
  <c r="C36" i="5" s="1"/>
  <c r="D35" i="5"/>
  <c r="B37" i="5" l="1"/>
  <c r="C37" i="5" s="1"/>
  <c r="D36" i="5"/>
  <c r="B38" i="5" l="1"/>
  <c r="C38" i="5" s="1"/>
  <c r="D37" i="5"/>
  <c r="B39" i="5" l="1"/>
  <c r="C39" i="5" s="1"/>
  <c r="D38" i="5"/>
  <c r="B40" i="5" l="1"/>
  <c r="C40" i="5" s="1"/>
  <c r="D39" i="5"/>
  <c r="B41" i="5" l="1"/>
  <c r="C41" i="5" s="1"/>
  <c r="D40" i="5"/>
  <c r="B42" i="5" l="1"/>
  <c r="C42" i="5" s="1"/>
  <c r="D41" i="5"/>
  <c r="D42" i="5" l="1"/>
</calcChain>
</file>

<file path=xl/sharedStrings.xml><?xml version="1.0" encoding="utf-8"?>
<sst xmlns="http://schemas.openxmlformats.org/spreadsheetml/2006/main" count="77" uniqueCount="41">
  <si>
    <t>GDP (trillion 2015 US$)</t>
  </si>
  <si>
    <t>CO2 emissions from fossil fuels (billion tn CO2)</t>
  </si>
  <si>
    <t xml:space="preserve">CO2 intensity </t>
  </si>
  <si>
    <t>AVERAGE</t>
  </si>
  <si>
    <t>SAMMENDRAG (UTDATA)</t>
  </si>
  <si>
    <t>Regresjonsstatistikk</t>
  </si>
  <si>
    <t>Multippel R</t>
  </si>
  <si>
    <t>R-kvadrat</t>
  </si>
  <si>
    <t>Justert R-kvadrat</t>
  </si>
  <si>
    <t>Standardfeil</t>
  </si>
  <si>
    <t>Observasjoner</t>
  </si>
  <si>
    <t>Variansanalyse</t>
  </si>
  <si>
    <t>Regresjon</t>
  </si>
  <si>
    <t>Residualer</t>
  </si>
  <si>
    <t>Totalt</t>
  </si>
  <si>
    <t>Skjæringspunkt</t>
  </si>
  <si>
    <t>fg</t>
  </si>
  <si>
    <t>SK</t>
  </si>
  <si>
    <t>GK</t>
  </si>
  <si>
    <t>F</t>
  </si>
  <si>
    <t>Signifkans-F</t>
  </si>
  <si>
    <t>Koeffisienter</t>
  </si>
  <si>
    <t>t-Stat</t>
  </si>
  <si>
    <t>P-verdi</t>
  </si>
  <si>
    <t>Nederste 95%</t>
  </si>
  <si>
    <t>Øverste 95%</t>
  </si>
  <si>
    <t>Nedre 95.0%</t>
  </si>
  <si>
    <t>Øverste 95.0%</t>
  </si>
  <si>
    <t>X-variabel 1</t>
  </si>
  <si>
    <t>years</t>
  </si>
  <si>
    <t>GDP</t>
  </si>
  <si>
    <t>g</t>
  </si>
  <si>
    <t>CO2 intensity</t>
  </si>
  <si>
    <t>emissions</t>
  </si>
  <si>
    <t>gdp</t>
  </si>
  <si>
    <t>intensity</t>
  </si>
  <si>
    <t>const</t>
  </si>
  <si>
    <t>reg.coeff</t>
  </si>
  <si>
    <t>share2050/share2023</t>
  </si>
  <si>
    <t>Y = CO2 intensity, og X = GDP, men bare fra 2000 og opp</t>
  </si>
  <si>
    <t>brukte Y=co2 intensity, og X=årene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</si>
</sst>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"/>
    <numFmt numFmtId="167" formatCode="0.00000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u="none" strike="noStrike" baseline="0">
                <a:effectLst/>
              </a:rPr>
              <a:t>CO2-intensity of world GDP </a:t>
            </a:r>
            <a:r>
              <a:rPr lang="nb-NO"/>
              <a:t>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World!$A:$A</c:f>
              <c:numCache>
                <c:formatCode>General</c:formatCode>
                <c:ptCount val="1048576"/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</c:numCache>
            </c:numRef>
          </c:cat>
          <c:val>
            <c:numRef>
              <c:f>World!$D$2:$D$60</c:f>
              <c:numCache>
                <c:formatCode>General</c:formatCode>
                <c:ptCount val="59"/>
                <c:pt idx="0">
                  <c:v>0.78181124795339396</c:v>
                </c:pt>
                <c:pt idx="1">
                  <c:v>0.77563585718350514</c:v>
                </c:pt>
                <c:pt idx="2">
                  <c:v>0.76999376827742327</c:v>
                </c:pt>
                <c:pt idx="3">
                  <c:v>0.76506848004406824</c:v>
                </c:pt>
                <c:pt idx="4">
                  <c:v>0.76740758029729716</c:v>
                </c:pt>
                <c:pt idx="5">
                  <c:v>0.78449675759005832</c:v>
                </c:pt>
                <c:pt idx="6">
                  <c:v>0.7757976634397773</c:v>
                </c:pt>
                <c:pt idx="7">
                  <c:v>0.76982681632606642</c:v>
                </c:pt>
                <c:pt idx="8">
                  <c:v>0.763529884102498</c:v>
                </c:pt>
                <c:pt idx="9">
                  <c:v>0.74447525995663955</c:v>
                </c:pt>
                <c:pt idx="10">
                  <c:v>0.74153150864045037</c:v>
                </c:pt>
                <c:pt idx="11">
                  <c:v>0.74176189256678293</c:v>
                </c:pt>
                <c:pt idx="12">
                  <c:v>0.7354934092349168</c:v>
                </c:pt>
                <c:pt idx="13">
                  <c:v>0.72211714378385339</c:v>
                </c:pt>
                <c:pt idx="14">
                  <c:v>0.71393634227093605</c:v>
                </c:pt>
                <c:pt idx="15">
                  <c:v>0.69347364556295099</c:v>
                </c:pt>
                <c:pt idx="16">
                  <c:v>0.672011599200665</c:v>
                </c:pt>
                <c:pt idx="17">
                  <c:v>0.66448317587800032</c:v>
                </c:pt>
                <c:pt idx="18">
                  <c:v>0.65355206196796145</c:v>
                </c:pt>
                <c:pt idx="19">
                  <c:v>0.64645134474997601</c:v>
                </c:pt>
                <c:pt idx="20">
                  <c:v>0.63781650060274153</c:v>
                </c:pt>
                <c:pt idx="21">
                  <c:v>0.62749317436163088</c:v>
                </c:pt>
                <c:pt idx="22">
                  <c:v>0.62466081975470611</c:v>
                </c:pt>
                <c:pt idx="23">
                  <c:v>0.61668386426407285</c:v>
                </c:pt>
                <c:pt idx="24">
                  <c:v>0.6052249270932174</c:v>
                </c:pt>
                <c:pt idx="25">
                  <c:v>0.59166264096121357</c:v>
                </c:pt>
                <c:pt idx="26">
                  <c:v>0.58496606286887742</c:v>
                </c:pt>
                <c:pt idx="27">
                  <c:v>0.57524232383354501</c:v>
                </c:pt>
                <c:pt idx="28">
                  <c:v>0.56675616513783578</c:v>
                </c:pt>
                <c:pt idx="29">
                  <c:v>0.55403148879075415</c:v>
                </c:pt>
                <c:pt idx="30">
                  <c:v>0.54494194152474418</c:v>
                </c:pt>
                <c:pt idx="31">
                  <c:v>0.54052620540999685</c:v>
                </c:pt>
                <c:pt idx="32">
                  <c:v>0.5240136790178932</c:v>
                </c:pt>
                <c:pt idx="33">
                  <c:v>0.51061065230615832</c:v>
                </c:pt>
                <c:pt idx="34">
                  <c:v>0.49904379303037749</c:v>
                </c:pt>
                <c:pt idx="35">
                  <c:v>0.4897633064565306</c:v>
                </c:pt>
                <c:pt idx="36">
                  <c:v>0.48660151792427836</c:v>
                </c:pt>
                <c:pt idx="37">
                  <c:v>0.48618973105559021</c:v>
                </c:pt>
                <c:pt idx="38">
                  <c:v>0.49457846579644121</c:v>
                </c:pt>
                <c:pt idx="39">
                  <c:v>0.49871130808039005</c:v>
                </c:pt>
                <c:pt idx="40">
                  <c:v>0.49875202066549235</c:v>
                </c:pt>
                <c:pt idx="41">
                  <c:v>0.49234871498620103</c:v>
                </c:pt>
                <c:pt idx="42">
                  <c:v>0.48855743674921914</c:v>
                </c:pt>
                <c:pt idx="43">
                  <c:v>0.48315525768870243</c:v>
                </c:pt>
                <c:pt idx="44">
                  <c:v>0.47915012366327431</c:v>
                </c:pt>
                <c:pt idx="45">
                  <c:v>0.47862460028988663</c:v>
                </c:pt>
                <c:pt idx="46">
                  <c:v>0.4757534366040389</c:v>
                </c:pt>
                <c:pt idx="47">
                  <c:v>0.4681997245606575</c:v>
                </c:pt>
                <c:pt idx="48">
                  <c:v>0.46148163913765278</c:v>
                </c:pt>
                <c:pt idx="49">
                  <c:v>0.44892360083008981</c:v>
                </c:pt>
                <c:pt idx="50">
                  <c:v>0.4349398272851725</c:v>
                </c:pt>
                <c:pt idx="51">
                  <c:v>0.4230958047489588</c:v>
                </c:pt>
                <c:pt idx="52">
                  <c:v>0.41596669594995883</c:v>
                </c:pt>
                <c:pt idx="53">
                  <c:v>0.41128679648266758</c:v>
                </c:pt>
                <c:pt idx="54">
                  <c:v>0.40111869932360872</c:v>
                </c:pt>
                <c:pt idx="55">
                  <c:v>0.39203642630899627</c:v>
                </c:pt>
                <c:pt idx="56">
                  <c:v>0.38807377842340696</c:v>
                </c:pt>
                <c:pt idx="57">
                  <c:v>0.38264668845308536</c:v>
                </c:pt>
                <c:pt idx="58">
                  <c:v>0.37844346760368847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6D44-9A67-20A04316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442639"/>
        <c:axId val="1936425055"/>
      </c:lineChart>
      <c:catAx>
        <c:axId val="19364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6425055"/>
        <c:crosses val="autoZero"/>
        <c:auto val="1"/>
        <c:lblAlgn val="ctr"/>
        <c:lblOffset val="100"/>
        <c:noMultiLvlLbl val="0"/>
      </c:catAx>
      <c:valAx>
        <c:axId val="19364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644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World!$B$2:$B$60</c:f>
              <c:numCache>
                <c:formatCode>General</c:formatCode>
                <c:ptCount val="59"/>
                <c:pt idx="0">
                  <c:v>14.320993882685801</c:v>
                </c:pt>
                <c:pt idx="1">
                  <c:v>15.099822641855935</c:v>
                </c:pt>
                <c:pt idx="2">
                  <c:v>15.663881536261407</c:v>
                </c:pt>
                <c:pt idx="3">
                  <c:v>16.592072975061573</c:v>
                </c:pt>
                <c:pt idx="4">
                  <c:v>17.584101722075204</c:v>
                </c:pt>
                <c:pt idx="5">
                  <c:v>18.240991629750148</c:v>
                </c:pt>
                <c:pt idx="6">
                  <c:v>19.026660149871145</c:v>
                </c:pt>
                <c:pt idx="7">
                  <c:v>20.099274901104351</c:v>
                </c:pt>
                <c:pt idx="8">
                  <c:v>21.387268547893083</c:v>
                </c:pt>
                <c:pt idx="9">
                  <c:v>21.796684795581921</c:v>
                </c:pt>
                <c:pt idx="10">
                  <c:v>21.911481867006422</c:v>
                </c:pt>
                <c:pt idx="11">
                  <c:v>23.054003896256521</c:v>
                </c:pt>
                <c:pt idx="12">
                  <c:v>23.980413102398231</c:v>
                </c:pt>
                <c:pt idx="13">
                  <c:v>24.961023533235011</c:v>
                </c:pt>
                <c:pt idx="14">
                  <c:v>26.004986260299933</c:v>
                </c:pt>
                <c:pt idx="15">
                  <c:v>26.49428547062713</c:v>
                </c:pt>
                <c:pt idx="16">
                  <c:v>27.004675633280367</c:v>
                </c:pt>
                <c:pt idx="17">
                  <c:v>27.084754622366972</c:v>
                </c:pt>
                <c:pt idx="18">
                  <c:v>27.785220247129551</c:v>
                </c:pt>
                <c:pt idx="19">
                  <c:v>29.083990581629759</c:v>
                </c:pt>
                <c:pt idx="20">
                  <c:v>30.160913843677353</c:v>
                </c:pt>
                <c:pt idx="21">
                  <c:v>31.17171389267229</c:v>
                </c:pt>
                <c:pt idx="22">
                  <c:v>32.332743811680508</c:v>
                </c:pt>
                <c:pt idx="23">
                  <c:v>33.817374892961645</c:v>
                </c:pt>
                <c:pt idx="24">
                  <c:v>35.074428995817428</c:v>
                </c:pt>
                <c:pt idx="25">
                  <c:v>36.044076008699172</c:v>
                </c:pt>
                <c:pt idx="26">
                  <c:v>36.496727027868424</c:v>
                </c:pt>
                <c:pt idx="27">
                  <c:v>37.233689598548843</c:v>
                </c:pt>
                <c:pt idx="28">
                  <c:v>37.908727457697886</c:v>
                </c:pt>
                <c:pt idx="29">
                  <c:v>39.168791739111462</c:v>
                </c:pt>
                <c:pt idx="30">
                  <c:v>40.376997999962924</c:v>
                </c:pt>
                <c:pt idx="31">
                  <c:v>41.820349066965868</c:v>
                </c:pt>
                <c:pt idx="32">
                  <c:v>43.463769120916112</c:v>
                </c:pt>
                <c:pt idx="33">
                  <c:v>44.704192643432741</c:v>
                </c:pt>
                <c:pt idx="34">
                  <c:v>46.291065127200092</c:v>
                </c:pt>
                <c:pt idx="35">
                  <c:v>48.388557167110925</c:v>
                </c:pt>
                <c:pt idx="36">
                  <c:v>49.36862039226525</c:v>
                </c:pt>
                <c:pt idx="37">
                  <c:v>50.505499243552251</c:v>
                </c:pt>
                <c:pt idx="38">
                  <c:v>52.073329170330531</c:v>
                </c:pt>
                <c:pt idx="39">
                  <c:v>54.40062104524656</c:v>
                </c:pt>
                <c:pt idx="40">
                  <c:v>56.579836978678848</c:v>
                </c:pt>
                <c:pt idx="41">
                  <c:v>59.093561843411599</c:v>
                </c:pt>
                <c:pt idx="42">
                  <c:v>61.677886808801624</c:v>
                </c:pt>
                <c:pt idx="43">
                  <c:v>62.949990715747653</c:v>
                </c:pt>
                <c:pt idx="44">
                  <c:v>62.096526015584388</c:v>
                </c:pt>
                <c:pt idx="45">
                  <c:v>64.909216709023795</c:v>
                </c:pt>
                <c:pt idx="46">
                  <c:v>67.068832481271443</c:v>
                </c:pt>
                <c:pt idx="47">
                  <c:v>68.885804388550426</c:v>
                </c:pt>
                <c:pt idx="48">
                  <c:v>70.861602283288832</c:v>
                </c:pt>
                <c:pt idx="49">
                  <c:v>73.075226555102333</c:v>
                </c:pt>
                <c:pt idx="50">
                  <c:v>75.35965721824256</c:v>
                </c:pt>
                <c:pt idx="51">
                  <c:v>77.485219519915859</c:v>
                </c:pt>
                <c:pt idx="52">
                  <c:v>80.166393396326797</c:v>
                </c:pt>
                <c:pt idx="53">
                  <c:v>82.801152494085798</c:v>
                </c:pt>
                <c:pt idx="54">
                  <c:v>84.988938153813919</c:v>
                </c:pt>
                <c:pt idx="55">
                  <c:v>82.497025649488393</c:v>
                </c:pt>
                <c:pt idx="56">
                  <c:v>87.661216769258743</c:v>
                </c:pt>
                <c:pt idx="57">
                  <c:v>90.369604265987206</c:v>
                </c:pt>
                <c:pt idx="58">
                  <c:v>92.827055067884459</c:v>
                </c:pt>
              </c:numCache>
            </c:numRef>
          </c:xVal>
          <c:yVal>
            <c:numRef>
              <c:f>World!$D$2:$D$60</c:f>
              <c:numCache>
                <c:formatCode>General</c:formatCode>
                <c:ptCount val="59"/>
                <c:pt idx="0">
                  <c:v>0.78181124795339396</c:v>
                </c:pt>
                <c:pt idx="1">
                  <c:v>0.77563585718350514</c:v>
                </c:pt>
                <c:pt idx="2">
                  <c:v>0.76999376827742327</c:v>
                </c:pt>
                <c:pt idx="3">
                  <c:v>0.76506848004406824</c:v>
                </c:pt>
                <c:pt idx="4">
                  <c:v>0.76740758029729716</c:v>
                </c:pt>
                <c:pt idx="5">
                  <c:v>0.78449675759005832</c:v>
                </c:pt>
                <c:pt idx="6">
                  <c:v>0.7757976634397773</c:v>
                </c:pt>
                <c:pt idx="7">
                  <c:v>0.76982681632606642</c:v>
                </c:pt>
                <c:pt idx="8">
                  <c:v>0.763529884102498</c:v>
                </c:pt>
                <c:pt idx="9">
                  <c:v>0.74447525995663955</c:v>
                </c:pt>
                <c:pt idx="10">
                  <c:v>0.74153150864045037</c:v>
                </c:pt>
                <c:pt idx="11">
                  <c:v>0.74176189256678293</c:v>
                </c:pt>
                <c:pt idx="12">
                  <c:v>0.7354934092349168</c:v>
                </c:pt>
                <c:pt idx="13">
                  <c:v>0.72211714378385339</c:v>
                </c:pt>
                <c:pt idx="14">
                  <c:v>0.71393634227093605</c:v>
                </c:pt>
                <c:pt idx="15">
                  <c:v>0.69347364556295099</c:v>
                </c:pt>
                <c:pt idx="16">
                  <c:v>0.672011599200665</c:v>
                </c:pt>
                <c:pt idx="17">
                  <c:v>0.66448317587800032</c:v>
                </c:pt>
                <c:pt idx="18">
                  <c:v>0.65355206196796145</c:v>
                </c:pt>
                <c:pt idx="19">
                  <c:v>0.64645134474997601</c:v>
                </c:pt>
                <c:pt idx="20">
                  <c:v>0.63781650060274153</c:v>
                </c:pt>
                <c:pt idx="21">
                  <c:v>0.62749317436163088</c:v>
                </c:pt>
                <c:pt idx="22">
                  <c:v>0.62466081975470611</c:v>
                </c:pt>
                <c:pt idx="23">
                  <c:v>0.61668386426407285</c:v>
                </c:pt>
                <c:pt idx="24">
                  <c:v>0.6052249270932174</c:v>
                </c:pt>
                <c:pt idx="25">
                  <c:v>0.59166264096121357</c:v>
                </c:pt>
                <c:pt idx="26">
                  <c:v>0.58496606286887742</c:v>
                </c:pt>
                <c:pt idx="27">
                  <c:v>0.57524232383354501</c:v>
                </c:pt>
                <c:pt idx="28">
                  <c:v>0.56675616513783578</c:v>
                </c:pt>
                <c:pt idx="29">
                  <c:v>0.55403148879075415</c:v>
                </c:pt>
                <c:pt idx="30">
                  <c:v>0.54494194152474418</c:v>
                </c:pt>
                <c:pt idx="31">
                  <c:v>0.54052620540999685</c:v>
                </c:pt>
                <c:pt idx="32">
                  <c:v>0.5240136790178932</c:v>
                </c:pt>
                <c:pt idx="33">
                  <c:v>0.51061065230615832</c:v>
                </c:pt>
                <c:pt idx="34">
                  <c:v>0.49904379303037749</c:v>
                </c:pt>
                <c:pt idx="35">
                  <c:v>0.4897633064565306</c:v>
                </c:pt>
                <c:pt idx="36">
                  <c:v>0.48660151792427836</c:v>
                </c:pt>
                <c:pt idx="37">
                  <c:v>0.48618973105559021</c:v>
                </c:pt>
                <c:pt idx="38">
                  <c:v>0.49457846579644121</c:v>
                </c:pt>
                <c:pt idx="39">
                  <c:v>0.49871130808039005</c:v>
                </c:pt>
                <c:pt idx="40">
                  <c:v>0.49875202066549235</c:v>
                </c:pt>
                <c:pt idx="41">
                  <c:v>0.49234871498620103</c:v>
                </c:pt>
                <c:pt idx="42">
                  <c:v>0.48855743674921914</c:v>
                </c:pt>
                <c:pt idx="43">
                  <c:v>0.48315525768870243</c:v>
                </c:pt>
                <c:pt idx="44">
                  <c:v>0.47915012366327431</c:v>
                </c:pt>
                <c:pt idx="45">
                  <c:v>0.47862460028988663</c:v>
                </c:pt>
                <c:pt idx="46">
                  <c:v>0.4757534366040389</c:v>
                </c:pt>
                <c:pt idx="47">
                  <c:v>0.4681997245606575</c:v>
                </c:pt>
                <c:pt idx="48">
                  <c:v>0.46148163913765278</c:v>
                </c:pt>
                <c:pt idx="49">
                  <c:v>0.44892360083008981</c:v>
                </c:pt>
                <c:pt idx="50">
                  <c:v>0.4349398272851725</c:v>
                </c:pt>
                <c:pt idx="51">
                  <c:v>0.4230958047489588</c:v>
                </c:pt>
                <c:pt idx="52">
                  <c:v>0.41596669594995883</c:v>
                </c:pt>
                <c:pt idx="53">
                  <c:v>0.41128679648266758</c:v>
                </c:pt>
                <c:pt idx="54">
                  <c:v>0.40111869932360872</c:v>
                </c:pt>
                <c:pt idx="55">
                  <c:v>0.39203642630899627</c:v>
                </c:pt>
                <c:pt idx="56">
                  <c:v>0.38807377842340696</c:v>
                </c:pt>
                <c:pt idx="57">
                  <c:v>0.38264668845308536</c:v>
                </c:pt>
                <c:pt idx="58">
                  <c:v>0.37844346760368847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E-4643-892E-0BAEEDA5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14432"/>
        <c:axId val="397660240"/>
      </c:scatterChart>
      <c:valAx>
        <c:axId val="12739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97660240"/>
        <c:crosses val="autoZero"/>
        <c:crossBetween val="midCat"/>
      </c:valAx>
      <c:valAx>
        <c:axId val="3976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CO2</a:t>
                </a:r>
                <a:r>
                  <a:rPr lang="nb-NO" baseline="0"/>
                  <a:t> intensity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739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CO2-emissions</a:t>
            </a:r>
            <a:r>
              <a:rPr lang="nb-NO" baseline="0"/>
              <a:t> development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'2.b'!$A$5:$A$41</c:f>
              <c:numCache>
                <c:formatCode>General</c:formatCode>
                <c:ptCount val="3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</c:numCache>
            </c:numRef>
          </c:xVal>
          <c:yVal>
            <c:numRef>
              <c:f>'2.b'!$D$5:$D$41</c:f>
              <c:numCache>
                <c:formatCode>General</c:formatCode>
                <c:ptCount val="37"/>
                <c:pt idx="0">
                  <c:v>0.38</c:v>
                </c:pt>
                <c:pt idx="1">
                  <c:v>0.36323609973512599</c:v>
                </c:pt>
                <c:pt idx="2">
                  <c:v>0.34707289448349571</c:v>
                </c:pt>
                <c:pt idx="3">
                  <c:v>0.33149082693211251</c:v>
                </c:pt>
                <c:pt idx="4">
                  <c:v>0.31647094219924626</c:v>
                </c:pt>
                <c:pt idx="5">
                  <c:v>0.30199486993619074</c:v>
                </c:pt>
                <c:pt idx="6">
                  <c:v>0.28804480694741347</c:v>
                </c:pt>
                <c:pt idx="7">
                  <c:v>0.27460350031436498</c:v>
                </c:pt>
                <c:pt idx="8">
                  <c:v>0.26165423100862673</c:v>
                </c:pt>
                <c:pt idx="9">
                  <c:v>0.24918079798047896</c:v>
                </c:pt>
                <c:pt idx="10">
                  <c:v>0.23716750270935819</c:v>
                </c:pt>
                <c:pt idx="11">
                  <c:v>0.22559913420305563</c:v>
                </c:pt>
                <c:pt idx="12">
                  <c:v>0.21446095443287486</c:v>
                </c:pt>
                <c:pt idx="13">
                  <c:v>0.20373868419232619</c:v>
                </c:pt>
                <c:pt idx="14">
                  <c:v>0.19341848936728445</c:v>
                </c:pt>
                <c:pt idx="15">
                  <c:v>0.18348696760587457</c:v>
                </c:pt>
                <c:pt idx="16">
                  <c:v>0.17393113537668065</c:v>
                </c:pt>
                <c:pt idx="17">
                  <c:v>0.16473841540419273</c:v>
                </c:pt>
                <c:pt idx="18">
                  <c:v>0.15589662447071881</c:v>
                </c:pt>
                <c:pt idx="19">
                  <c:v>0.14739396157429097</c:v>
                </c:pt>
                <c:pt idx="20">
                  <c:v>0.1392189964323903</c:v>
                </c:pt>
                <c:pt idx="21">
                  <c:v>0.13136065832160077</c:v>
                </c:pt>
                <c:pt idx="22">
                  <c:v>0.12380822524358046</c:v>
                </c:pt>
                <c:pt idx="23">
                  <c:v>0.11655131340801017</c:v>
                </c:pt>
                <c:pt idx="24">
                  <c:v>0.10957986702344115</c:v>
                </c:pt>
                <c:pt idx="25">
                  <c:v>0.10288414838722056</c:v>
                </c:pt>
                <c:pt idx="26">
                  <c:v>9.6454728265921372E-2</c:v>
                </c:pt>
                <c:pt idx="27" formatCode="0.00000000">
                  <c:v>9.0282476557945121E-2</c:v>
                </c:pt>
                <c:pt idx="28">
                  <c:v>8.4358553230201486E-2</c:v>
                </c:pt>
                <c:pt idx="29">
                  <c:v>7.8674399520996308E-2</c:v>
                </c:pt>
                <c:pt idx="30">
                  <c:v>7.3221729401482513E-2</c:v>
                </c:pt>
                <c:pt idx="31">
                  <c:v>6.799252128824379E-2</c:v>
                </c:pt>
                <c:pt idx="32">
                  <c:v>6.2979009999791072E-2</c:v>
                </c:pt>
                <c:pt idx="33">
                  <c:v>5.817367894995585E-2</c:v>
                </c:pt>
                <c:pt idx="34">
                  <c:v>5.3569252571362511E-2</c:v>
                </c:pt>
                <c:pt idx="35">
                  <c:v>4.9158688962355111E-2</c:v>
                </c:pt>
                <c:pt idx="36">
                  <c:v>4.4935172750940985E-2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2-A440-8878-03877BC9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42032"/>
        <c:axId val="335809472"/>
      </c:scatterChart>
      <c:valAx>
        <c:axId val="8456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5809472"/>
        <c:crosses val="autoZero"/>
        <c:crossBetween val="midCat"/>
      </c:valAx>
      <c:valAx>
        <c:axId val="335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CO2</a:t>
                </a:r>
                <a:r>
                  <a:rPr lang="nb-NO" baseline="0"/>
                  <a:t> emissions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56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CO2-emissions</a:t>
            </a:r>
            <a:r>
              <a:rPr lang="nb-NO" baseline="0"/>
              <a:t> development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A0-8847-89AE-9CEF8A6F10E3}"/>
              </c:ext>
            </c:extLst>
          </c:dPt>
          <c:dLbls>
            <c:dLbl>
              <c:idx val="2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A0-8847-89AE-9CEF8A6F10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'2.c'!$A$5:$A$42</c:f>
              <c:numCache>
                <c:formatCode>General</c:formatCode>
                <c:ptCount val="3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  <c:pt idx="21">
                  <c:v>2044</c:v>
                </c:pt>
                <c:pt idx="22">
                  <c:v>2045</c:v>
                </c:pt>
                <c:pt idx="23">
                  <c:v>2046</c:v>
                </c:pt>
                <c:pt idx="24">
                  <c:v>2047</c:v>
                </c:pt>
                <c:pt idx="25">
                  <c:v>2048</c:v>
                </c:pt>
                <c:pt idx="26">
                  <c:v>2049</c:v>
                </c:pt>
                <c:pt idx="27">
                  <c:v>2050</c:v>
                </c:pt>
                <c:pt idx="28">
                  <c:v>2051</c:v>
                </c:pt>
                <c:pt idx="29">
                  <c:v>2052</c:v>
                </c:pt>
                <c:pt idx="30">
                  <c:v>2053</c:v>
                </c:pt>
                <c:pt idx="31">
                  <c:v>2054</c:v>
                </c:pt>
                <c:pt idx="32">
                  <c:v>2055</c:v>
                </c:pt>
                <c:pt idx="33">
                  <c:v>2056</c:v>
                </c:pt>
                <c:pt idx="34">
                  <c:v>2057</c:v>
                </c:pt>
                <c:pt idx="35">
                  <c:v>2058</c:v>
                </c:pt>
                <c:pt idx="36">
                  <c:v>2059</c:v>
                </c:pt>
                <c:pt idx="37">
                  <c:v>2060</c:v>
                </c:pt>
              </c:numCache>
            </c:numRef>
          </c:xVal>
          <c:yVal>
            <c:numRef>
              <c:f>'2.c'!$D$5:$D$42</c:f>
              <c:numCache>
                <c:formatCode>General</c:formatCode>
                <c:ptCount val="38"/>
                <c:pt idx="0" formatCode="0.00">
                  <c:v>35.530431545473562</c:v>
                </c:pt>
                <c:pt idx="1">
                  <c:v>35.601502617042613</c:v>
                </c:pt>
                <c:pt idx="2">
                  <c:v>35.670575494367654</c:v>
                </c:pt>
                <c:pt idx="3">
                  <c:v>35.737601128115628</c:v>
                </c:pt>
                <c:pt idx="4">
                  <c:v>35.80252963302253</c:v>
                </c:pt>
                <c:pt idx="5">
                  <c:v>35.865310275121473</c:v>
                </c:pt>
                <c:pt idx="6">
                  <c:v>35.925891458784257</c:v>
                </c:pt>
                <c:pt idx="7">
                  <c:v>35.984220713573571</c:v>
                </c:pt>
                <c:pt idx="8">
                  <c:v>36.040244680903214</c:v>
                </c:pt>
                <c:pt idx="9">
                  <c:v>36.093909100503552</c:v>
                </c:pt>
                <c:pt idx="10">
                  <c:v>36.145158796689394</c:v>
                </c:pt>
                <c:pt idx="11">
                  <c:v>36.193937664427587</c:v>
                </c:pt>
                <c:pt idx="12">
                  <c:v>36.240188655201251</c:v>
                </c:pt>
                <c:pt idx="13">
                  <c:v>36.283853762667981</c:v>
                </c:pt>
                <c:pt idx="14">
                  <c:v>36.324874008108864</c:v>
                </c:pt>
                <c:pt idx="15">
                  <c:v>36.363189425665446</c:v>
                </c:pt>
                <c:pt idx="16">
                  <c:v>36.398739047361595</c:v>
                </c:pt>
                <c:pt idx="17">
                  <c:v>36.431460887907143</c:v>
                </c:pt>
                <c:pt idx="18">
                  <c:v>36.461291929280193</c:v>
                </c:pt>
                <c:pt idx="19">
                  <c:v>36.488168105085009</c:v>
                </c:pt>
                <c:pt idx="20">
                  <c:v>36.512024284682148</c:v>
                </c:pt>
                <c:pt idx="21">
                  <c:v>36.532794257087659</c:v>
                </c:pt>
                <c:pt idx="22">
                  <c:v>36.550410714638105</c:v>
                </c:pt>
                <c:pt idx="23">
                  <c:v>36.564805236417904</c:v>
                </c:pt>
                <c:pt idx="24">
                  <c:v>36.575908271445741</c:v>
                </c:pt>
                <c:pt idx="25">
                  <c:v>36.583649121616517</c:v>
                </c:pt>
                <c:pt idx="26">
                  <c:v>36.587955924395395</c:v>
                </c:pt>
                <c:pt idx="27">
                  <c:v>36.588755635260398</c:v>
                </c:pt>
                <c:pt idx="28">
                  <c:v>36.585974009889931</c:v>
                </c:pt>
                <c:pt idx="29">
                  <c:v>36.579535586091588</c:v>
                </c:pt>
                <c:pt idx="30">
                  <c:v>36.569363665468671</c:v>
                </c:pt>
                <c:pt idx="31">
                  <c:v>36.555380294820424</c:v>
                </c:pt>
                <c:pt idx="32">
                  <c:v>36.537506247272439</c:v>
                </c:pt>
                <c:pt idx="33">
                  <c:v>36.515661003133289</c:v>
                </c:pt>
                <c:pt idx="34">
                  <c:v>36.48976273047338</c:v>
                </c:pt>
                <c:pt idx="35">
                  <c:v>36.459728265422214</c:v>
                </c:pt>
                <c:pt idx="36">
                  <c:v>36.425473092179985</c:v>
                </c:pt>
                <c:pt idx="37">
                  <c:v>36.386911322739373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0-8847-89AE-9CEF8A6F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46303"/>
        <c:axId val="817396640"/>
      </c:scatterChart>
      <c:valAx>
        <c:axId val="19360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7396640"/>
        <c:crosses val="autoZero"/>
        <c:crossBetween val="midCat"/>
      </c:valAx>
      <c:valAx>
        <c:axId val="817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CO2</a:t>
                </a:r>
                <a:r>
                  <a:rPr lang="nb-NO" baseline="0"/>
                  <a:t> emissions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60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380191</xdr:colOff>
      <xdr:row>0</xdr:row>
      <xdr:rowOff>177698</xdr:rowOff>
    </xdr:from>
    <xdr:to>
      <xdr:col>15</xdr:col>
      <xdr:colOff>258272</xdr:colOff>
      <xdr:row>15</xdr:row>
      <xdr:rowOff>29944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34585AC-F366-F1BA-0A0A-6E96BE9A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392403</xdr:colOff>
      <xdr:row>17</xdr:row>
      <xdr:rowOff>65185</xdr:rowOff>
    </xdr:from>
    <xdr:to>
      <xdr:col>15</xdr:col>
      <xdr:colOff>211844</xdr:colOff>
      <xdr:row>31</xdr:row>
      <xdr:rowOff>175312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127152D-75F2-D822-B47A-8B18B8549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335253</xdr:colOff>
      <xdr:row>12</xdr:row>
      <xdr:rowOff>136246</xdr:rowOff>
    </xdr:from>
    <xdr:to>
      <xdr:col>13</xdr:col>
      <xdr:colOff>98415</xdr:colOff>
      <xdr:row>26</xdr:row>
      <xdr:rowOff>156383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4C3D5C4-D929-B6C1-EA74-A99F492E5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16</xdr:row>
      <xdr:rowOff>3810</xdr:rowOff>
    </xdr:from>
    <xdr:to>
      <xdr:col>12</xdr:col>
      <xdr:colOff>467360</xdr:colOff>
      <xdr:row>30</xdr:row>
      <xdr:rowOff>80010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661FB0-9C3A-1388-6066-60944300F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05DE-7735-4A4A-BA47-E86EA26A9E7E}">
  <dimension ref="A1:AK64"/>
  <sheetViews>
    <sheetView tabSelected="1" zoomScale="88" zoomScaleNormal="305" workbookViewId="0">
      <selection activeCell="T31" sqref="T31"/>
    </sheetView>
  </sheetViews>
  <sheetFormatPr baseColWidth="10" defaultColWidth="8.83203125" defaultRowHeight="15" x14ac:dyDescent="0.2"/>
  <cols>
    <col min="2" max="2" width="18.6640625" customWidth="1"/>
    <col min="3" max="3" width="36.83203125" customWidth="1"/>
    <col min="4" max="5" width="13.6640625" customWidth="1"/>
    <col min="6" max="6" width="17" customWidth="1"/>
    <col min="7" max="7" width="14.33203125" customWidth="1"/>
    <col min="18" max="18" width="13.5" customWidth="1"/>
    <col min="19" max="19" width="13.33203125" customWidth="1"/>
    <col min="20" max="22" width="9" bestFit="1" customWidth="1"/>
    <col min="23" max="23" width="12.1640625" bestFit="1" customWidth="1"/>
  </cols>
  <sheetData>
    <row r="1" spans="1:34" x14ac:dyDescent="0.2">
      <c r="B1" t="s">
        <v>0</v>
      </c>
      <c r="C1" t="s">
        <v>1</v>
      </c>
      <c r="D1" t="s">
        <v>2</v>
      </c>
    </row>
    <row r="2" spans="1:34" x14ac:dyDescent="0.2">
      <c r="A2">
        <v>1965</v>
      </c>
      <c r="B2">
        <v>14.320993882685801</v>
      </c>
      <c r="C2">
        <v>11.196314099355508</v>
      </c>
      <c r="D2">
        <f>C2/B2</f>
        <v>0.78181124795339396</v>
      </c>
      <c r="R2" t="s">
        <v>4</v>
      </c>
      <c r="T2" t="s">
        <v>40</v>
      </c>
      <c r="AC2" t="s">
        <v>4</v>
      </c>
      <c r="AF2" t="s">
        <v>39</v>
      </c>
    </row>
    <row r="3" spans="1:34" ht="16" thickBot="1" x14ac:dyDescent="0.25">
      <c r="A3">
        <v>1966</v>
      </c>
      <c r="B3">
        <v>15.099822641855935</v>
      </c>
      <c r="C3">
        <v>11.711963878134828</v>
      </c>
      <c r="D3">
        <f t="shared" ref="D3:D60" si="0">C3/B3</f>
        <v>0.77563585718350514</v>
      </c>
    </row>
    <row r="4" spans="1:34" x14ac:dyDescent="0.2">
      <c r="A4">
        <v>1967</v>
      </c>
      <c r="B4">
        <v>15.663881536261407</v>
      </c>
      <c r="C4">
        <v>12.061091169957075</v>
      </c>
      <c r="D4">
        <f t="shared" si="0"/>
        <v>0.76999376827742327</v>
      </c>
      <c r="R4" s="3" t="s">
        <v>5</v>
      </c>
      <c r="S4" s="3"/>
      <c r="AC4" s="3" t="s">
        <v>5</v>
      </c>
      <c r="AD4" s="3"/>
    </row>
    <row r="5" spans="1:34" x14ac:dyDescent="0.2">
      <c r="A5">
        <v>1968</v>
      </c>
      <c r="B5">
        <v>16.592072975061573</v>
      </c>
      <c r="C5">
        <v>12.694072051810618</v>
      </c>
      <c r="D5">
        <f t="shared" si="0"/>
        <v>0.76506848004406824</v>
      </c>
      <c r="R5" t="s">
        <v>6</v>
      </c>
      <c r="S5">
        <v>0.98770075924838596</v>
      </c>
      <c r="AC5" t="s">
        <v>6</v>
      </c>
      <c r="AD5">
        <v>0.95116777384639439</v>
      </c>
    </row>
    <row r="6" spans="1:34" x14ac:dyDescent="0.2">
      <c r="A6">
        <v>1969</v>
      </c>
      <c r="B6">
        <v>17.584101722075204</v>
      </c>
      <c r="C6">
        <v>13.494172954239268</v>
      </c>
      <c r="D6">
        <f t="shared" si="0"/>
        <v>0.76740758029729716</v>
      </c>
      <c r="R6" t="s">
        <v>7</v>
      </c>
      <c r="S6">
        <v>0.97555278981983806</v>
      </c>
      <c r="AC6" t="s">
        <v>7</v>
      </c>
      <c r="AD6">
        <v>0.90472013400390561</v>
      </c>
    </row>
    <row r="7" spans="1:34" x14ac:dyDescent="0.2">
      <c r="A7">
        <v>1970</v>
      </c>
      <c r="B7">
        <v>18.240991629750148</v>
      </c>
      <c r="C7">
        <v>14.309998788766384</v>
      </c>
      <c r="D7">
        <f t="shared" si="0"/>
        <v>0.78449675759005832</v>
      </c>
      <c r="R7" t="s">
        <v>8</v>
      </c>
      <c r="S7">
        <v>0.97512389139562472</v>
      </c>
      <c r="AC7" t="s">
        <v>8</v>
      </c>
      <c r="AD7">
        <v>0.90038923100408319</v>
      </c>
    </row>
    <row r="8" spans="1:34" x14ac:dyDescent="0.2">
      <c r="A8">
        <v>1971</v>
      </c>
      <c r="B8">
        <v>19.026660149871145</v>
      </c>
      <c r="C8">
        <v>14.760838487332757</v>
      </c>
      <c r="D8">
        <f t="shared" si="0"/>
        <v>0.7757976634397773</v>
      </c>
      <c r="R8" t="s">
        <v>9</v>
      </c>
      <c r="S8">
        <v>2.0433468815643247E-2</v>
      </c>
      <c r="AC8" t="s">
        <v>9</v>
      </c>
      <c r="AD8">
        <v>1.3300953668863818E-2</v>
      </c>
    </row>
    <row r="9" spans="1:34" ht="16" thickBot="1" x14ac:dyDescent="0.25">
      <c r="A9">
        <v>1972</v>
      </c>
      <c r="B9">
        <v>20.099274901104351</v>
      </c>
      <c r="C9">
        <v>15.472960807579577</v>
      </c>
      <c r="D9">
        <f t="shared" si="0"/>
        <v>0.76982681632606642</v>
      </c>
      <c r="R9" s="1" t="s">
        <v>10</v>
      </c>
      <c r="S9" s="1">
        <v>59</v>
      </c>
      <c r="AC9" s="1" t="s">
        <v>10</v>
      </c>
      <c r="AD9" s="1">
        <v>24</v>
      </c>
    </row>
    <row r="10" spans="1:34" x14ac:dyDescent="0.2">
      <c r="A10">
        <v>1973</v>
      </c>
      <c r="B10">
        <v>21.387268547893083</v>
      </c>
      <c r="C10">
        <v>16.329818675641807</v>
      </c>
      <c r="D10">
        <f t="shared" si="0"/>
        <v>0.763529884102498</v>
      </c>
    </row>
    <row r="11" spans="1:34" ht="16" thickBot="1" x14ac:dyDescent="0.25">
      <c r="A11">
        <v>1974</v>
      </c>
      <c r="B11">
        <v>21.796684795581921</v>
      </c>
      <c r="C11">
        <v>16.227092579383783</v>
      </c>
      <c r="D11">
        <f t="shared" si="0"/>
        <v>0.74447525995663955</v>
      </c>
      <c r="R11" t="s">
        <v>11</v>
      </c>
      <c r="AC11" t="s">
        <v>11</v>
      </c>
    </row>
    <row r="12" spans="1:34" x14ac:dyDescent="0.2">
      <c r="A12">
        <v>1975</v>
      </c>
      <c r="B12">
        <v>21.911481867006422</v>
      </c>
      <c r="C12">
        <v>16.248054205389145</v>
      </c>
      <c r="D12">
        <f t="shared" si="0"/>
        <v>0.74153150864045037</v>
      </c>
      <c r="R12" s="2"/>
      <c r="S12" s="2" t="s">
        <v>16</v>
      </c>
      <c r="T12" s="2" t="s">
        <v>17</v>
      </c>
      <c r="U12" s="2" t="s">
        <v>18</v>
      </c>
      <c r="V12" s="2" t="s">
        <v>19</v>
      </c>
      <c r="W12" s="2" t="s">
        <v>20</v>
      </c>
      <c r="AC12" s="2"/>
      <c r="AD12" s="2" t="s">
        <v>16</v>
      </c>
      <c r="AE12" s="2" t="s">
        <v>17</v>
      </c>
      <c r="AF12" s="2" t="s">
        <v>18</v>
      </c>
      <c r="AG12" s="2" t="s">
        <v>19</v>
      </c>
      <c r="AH12" s="2" t="s">
        <v>20</v>
      </c>
    </row>
    <row r="13" spans="1:34" x14ac:dyDescent="0.2">
      <c r="A13">
        <v>1976</v>
      </c>
      <c r="B13">
        <v>23.054003896256521</v>
      </c>
      <c r="C13">
        <v>17.100581561329225</v>
      </c>
      <c r="D13">
        <f t="shared" si="0"/>
        <v>0.74176189256678293</v>
      </c>
      <c r="R13" t="s">
        <v>12</v>
      </c>
      <c r="S13">
        <v>1</v>
      </c>
      <c r="T13">
        <v>0.94968706604917175</v>
      </c>
      <c r="U13">
        <v>0.94968706604917175</v>
      </c>
      <c r="V13">
        <v>2274.5543810497275</v>
      </c>
      <c r="W13">
        <v>1.235445230506331E-47</v>
      </c>
      <c r="AC13" t="s">
        <v>12</v>
      </c>
      <c r="AD13">
        <v>1</v>
      </c>
      <c r="AE13">
        <v>3.6957395698858392E-2</v>
      </c>
      <c r="AF13">
        <v>3.6957395698858392E-2</v>
      </c>
      <c r="AG13">
        <v>208.89872944302627</v>
      </c>
      <c r="AH13">
        <v>1.0343405555741867E-12</v>
      </c>
    </row>
    <row r="14" spans="1:34" x14ac:dyDescent="0.2">
      <c r="A14">
        <v>1977</v>
      </c>
      <c r="B14">
        <v>23.980413102398231</v>
      </c>
      <c r="C14">
        <v>17.637435787544543</v>
      </c>
      <c r="D14">
        <f t="shared" si="0"/>
        <v>0.7354934092349168</v>
      </c>
      <c r="R14" t="s">
        <v>13</v>
      </c>
      <c r="S14">
        <v>57</v>
      </c>
      <c r="T14">
        <v>2.3799018926872306E-2</v>
      </c>
      <c r="U14">
        <v>4.1752664783986502E-4</v>
      </c>
      <c r="AC14" t="s">
        <v>13</v>
      </c>
      <c r="AD14">
        <v>22</v>
      </c>
      <c r="AE14">
        <v>3.8921381070277606E-3</v>
      </c>
      <c r="AF14">
        <v>1.7691536850126185E-4</v>
      </c>
    </row>
    <row r="15" spans="1:34" ht="16" thickBot="1" x14ac:dyDescent="0.25">
      <c r="A15">
        <v>1978</v>
      </c>
      <c r="B15">
        <v>24.961023533235011</v>
      </c>
      <c r="C15">
        <v>18.024783019741214</v>
      </c>
      <c r="D15">
        <f t="shared" si="0"/>
        <v>0.72211714378385339</v>
      </c>
      <c r="R15" s="1" t="s">
        <v>14</v>
      </c>
      <c r="S15" s="1">
        <v>58</v>
      </c>
      <c r="T15" s="1">
        <v>0.97348608497604405</v>
      </c>
      <c r="U15" s="1"/>
      <c r="V15" s="1"/>
      <c r="W15" s="1"/>
      <c r="AC15" s="1" t="s">
        <v>14</v>
      </c>
      <c r="AD15" s="1">
        <v>23</v>
      </c>
      <c r="AE15" s="1">
        <v>4.084953380588615E-2</v>
      </c>
      <c r="AF15" s="1"/>
      <c r="AG15" s="1"/>
      <c r="AH15" s="1"/>
    </row>
    <row r="16" spans="1:34" ht="16" thickBot="1" x14ac:dyDescent="0.25">
      <c r="A16">
        <v>1979</v>
      </c>
      <c r="B16">
        <v>26.004986260299933</v>
      </c>
      <c r="C16">
        <v>18.565904771484483</v>
      </c>
      <c r="D16">
        <f t="shared" si="0"/>
        <v>0.71393634227093605</v>
      </c>
    </row>
    <row r="17" spans="1:37" x14ac:dyDescent="0.2">
      <c r="A17">
        <v>1980</v>
      </c>
      <c r="B17">
        <v>26.49428547062713</v>
      </c>
      <c r="C17">
        <v>18.373088731901319</v>
      </c>
      <c r="D17">
        <f t="shared" si="0"/>
        <v>0.69347364556295099</v>
      </c>
      <c r="R17" s="2"/>
      <c r="S17" s="2" t="s">
        <v>21</v>
      </c>
      <c r="T17" s="2" t="s">
        <v>9</v>
      </c>
      <c r="U17" s="2" t="s">
        <v>22</v>
      </c>
      <c r="V17" s="2" t="s">
        <v>23</v>
      </c>
      <c r="W17" s="2" t="s">
        <v>24</v>
      </c>
      <c r="X17" s="2" t="s">
        <v>25</v>
      </c>
      <c r="Y17" s="2" t="s">
        <v>26</v>
      </c>
      <c r="Z17" s="2" t="s">
        <v>27</v>
      </c>
      <c r="AC17" s="2"/>
      <c r="AD17" s="2" t="s">
        <v>21</v>
      </c>
      <c r="AE17" s="2" t="s">
        <v>9</v>
      </c>
      <c r="AF17" s="2" t="s">
        <v>22</v>
      </c>
      <c r="AG17" s="2" t="s">
        <v>23</v>
      </c>
      <c r="AH17" s="2" t="s">
        <v>24</v>
      </c>
      <c r="AI17" s="2" t="s">
        <v>25</v>
      </c>
      <c r="AJ17" s="2" t="s">
        <v>26</v>
      </c>
      <c r="AK17" s="2" t="s">
        <v>27</v>
      </c>
    </row>
    <row r="18" spans="1:37" x14ac:dyDescent="0.2">
      <c r="A18">
        <v>1981</v>
      </c>
      <c r="B18">
        <v>27.004675633280367</v>
      </c>
      <c r="C18">
        <v>18.14745525821597</v>
      </c>
      <c r="D18">
        <f t="shared" si="0"/>
        <v>0.672011599200665</v>
      </c>
      <c r="R18" t="s">
        <v>15</v>
      </c>
      <c r="S18">
        <v>15.434334916814214</v>
      </c>
      <c r="T18">
        <v>0.31150002514167957</v>
      </c>
      <c r="U18">
        <v>49.548422700108013</v>
      </c>
      <c r="V18">
        <v>1.47420321365825E-48</v>
      </c>
      <c r="W18">
        <v>14.81056687589972</v>
      </c>
      <c r="X18">
        <v>16.058102957728707</v>
      </c>
      <c r="Y18">
        <v>14.81056687589972</v>
      </c>
      <c r="Z18">
        <v>16.058102957728707</v>
      </c>
      <c r="AC18" t="s">
        <v>15</v>
      </c>
      <c r="AD18">
        <v>0.65424294373495984</v>
      </c>
      <c r="AE18">
        <v>1.4224366911071621E-2</v>
      </c>
      <c r="AF18">
        <v>45.994521079579712</v>
      </c>
      <c r="AG18">
        <v>2.3203042913875153E-23</v>
      </c>
      <c r="AH18">
        <v>0.62474341229010322</v>
      </c>
      <c r="AI18">
        <v>0.68374247517981646</v>
      </c>
      <c r="AJ18">
        <v>0.62474341229010322</v>
      </c>
      <c r="AK18">
        <v>0.68374247517981646</v>
      </c>
    </row>
    <row r="19" spans="1:37" ht="16" thickBot="1" x14ac:dyDescent="0.25">
      <c r="A19">
        <v>1982</v>
      </c>
      <c r="B19">
        <v>27.084754622366972</v>
      </c>
      <c r="C19">
        <v>17.997363769346755</v>
      </c>
      <c r="D19">
        <f t="shared" si="0"/>
        <v>0.66448317587800032</v>
      </c>
      <c r="R19" s="1" t="s">
        <v>28</v>
      </c>
      <c r="S19" s="8">
        <v>-7.4501541178194396E-3</v>
      </c>
      <c r="T19" s="1">
        <v>1.5621297183038591E-4</v>
      </c>
      <c r="U19" s="1">
        <v>-47.692288486187451</v>
      </c>
      <c r="V19" s="1">
        <v>1.2354452305063135E-47</v>
      </c>
      <c r="W19" s="1">
        <v>-7.7629651982029854E-3</v>
      </c>
      <c r="X19" s="1">
        <v>-7.137343037435892E-3</v>
      </c>
      <c r="Y19" s="1">
        <v>-7.7629651982029854E-3</v>
      </c>
      <c r="Z19" s="1">
        <v>-7.137343037435892E-3</v>
      </c>
      <c r="AC19" s="1" t="s">
        <v>28</v>
      </c>
      <c r="AD19" s="1">
        <v>-2.9246161507977507E-3</v>
      </c>
      <c r="AE19" s="1">
        <v>2.0234895912017362E-4</v>
      </c>
      <c r="AF19" s="1">
        <v>-14.45332935496269</v>
      </c>
      <c r="AG19" s="1">
        <v>1.0343405555741942E-12</v>
      </c>
      <c r="AH19" s="1">
        <v>-3.3442622074354913E-3</v>
      </c>
      <c r="AI19" s="1">
        <v>-2.5049700941600101E-3</v>
      </c>
      <c r="AJ19" s="1">
        <v>-3.3442622074354913E-3</v>
      </c>
      <c r="AK19" s="1">
        <v>-2.5049700941600101E-3</v>
      </c>
    </row>
    <row r="20" spans="1:37" x14ac:dyDescent="0.2">
      <c r="A20">
        <v>1983</v>
      </c>
      <c r="B20">
        <v>27.785220247129551</v>
      </c>
      <c r="C20">
        <v>18.159087984745469</v>
      </c>
      <c r="D20">
        <f t="shared" si="0"/>
        <v>0.65355206196796145</v>
      </c>
    </row>
    <row r="21" spans="1:37" x14ac:dyDescent="0.2">
      <c r="A21">
        <v>1984</v>
      </c>
      <c r="B21">
        <v>29.083990581629759</v>
      </c>
      <c r="C21">
        <v>18.801384822190194</v>
      </c>
      <c r="D21">
        <f t="shared" si="0"/>
        <v>0.64645134474997601</v>
      </c>
    </row>
    <row r="22" spans="1:37" x14ac:dyDescent="0.2">
      <c r="A22">
        <v>1985</v>
      </c>
      <c r="B22">
        <v>30.160913843677353</v>
      </c>
      <c r="C22">
        <v>19.237128522755071</v>
      </c>
      <c r="D22">
        <f t="shared" si="0"/>
        <v>0.63781650060274153</v>
      </c>
    </row>
    <row r="23" spans="1:37" x14ac:dyDescent="0.2">
      <c r="A23">
        <v>1986</v>
      </c>
      <c r="B23">
        <v>31.17171389267229</v>
      </c>
      <c r="C23">
        <v>19.560037700805484</v>
      </c>
      <c r="D23">
        <f t="shared" si="0"/>
        <v>0.62749317436163088</v>
      </c>
    </row>
    <row r="24" spans="1:37" x14ac:dyDescent="0.2">
      <c r="A24">
        <v>1987</v>
      </c>
      <c r="B24">
        <v>32.332743811680508</v>
      </c>
      <c r="C24">
        <v>20.196998254323248</v>
      </c>
      <c r="D24">
        <f t="shared" si="0"/>
        <v>0.62466081975470611</v>
      </c>
    </row>
    <row r="25" spans="1:37" x14ac:dyDescent="0.2">
      <c r="A25">
        <v>1988</v>
      </c>
      <c r="B25">
        <v>33.817374892961645</v>
      </c>
      <c r="C25">
        <v>20.854629428258423</v>
      </c>
      <c r="D25">
        <f t="shared" si="0"/>
        <v>0.61668386426407285</v>
      </c>
    </row>
    <row r="26" spans="1:37" x14ac:dyDescent="0.2">
      <c r="A26">
        <v>1989</v>
      </c>
      <c r="B26">
        <v>35.074428995817428</v>
      </c>
      <c r="C26">
        <v>21.227918731829831</v>
      </c>
      <c r="D26">
        <f t="shared" si="0"/>
        <v>0.6052249270932174</v>
      </c>
    </row>
    <row r="27" spans="1:37" x14ac:dyDescent="0.2">
      <c r="A27">
        <v>1990</v>
      </c>
      <c r="B27">
        <v>36.044076008699172</v>
      </c>
      <c r="C27">
        <v>21.325933202313671</v>
      </c>
      <c r="D27">
        <f t="shared" si="0"/>
        <v>0.59166264096121357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37" x14ac:dyDescent="0.2">
      <c r="A28">
        <v>1991</v>
      </c>
      <c r="B28">
        <v>36.496727027868424</v>
      </c>
      <c r="C28">
        <v>21.349346717092338</v>
      </c>
      <c r="D28">
        <f t="shared" si="0"/>
        <v>0.58496606286887742</v>
      </c>
      <c r="Q28" s="9"/>
      <c r="R28" s="10"/>
      <c r="S28" s="10"/>
      <c r="T28" s="9"/>
      <c r="U28" s="9"/>
      <c r="V28" s="9"/>
      <c r="W28" s="9"/>
      <c r="X28" s="9"/>
      <c r="Y28" s="9"/>
      <c r="Z28" s="9"/>
      <c r="AA28" s="9"/>
    </row>
    <row r="29" spans="1:37" x14ac:dyDescent="0.2">
      <c r="A29">
        <v>1992</v>
      </c>
      <c r="B29">
        <v>37.233689598548843</v>
      </c>
      <c r="C29">
        <v>21.418394129566131</v>
      </c>
      <c r="D29">
        <f t="shared" si="0"/>
        <v>0.57524232383354501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37" x14ac:dyDescent="0.2">
      <c r="A30">
        <v>1993</v>
      </c>
      <c r="B30">
        <v>37.908727457697886</v>
      </c>
      <c r="C30">
        <v>21.485004999180234</v>
      </c>
      <c r="D30">
        <f t="shared" si="0"/>
        <v>0.56675616513783578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37" x14ac:dyDescent="0.2">
      <c r="A31">
        <v>1994</v>
      </c>
      <c r="B31">
        <v>39.168791739111462</v>
      </c>
      <c r="C31">
        <v>21.700744001354916</v>
      </c>
      <c r="D31">
        <f t="shared" si="0"/>
        <v>0.55403148879075415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37" x14ac:dyDescent="0.2">
      <c r="A32">
        <v>1995</v>
      </c>
      <c r="B32">
        <v>40.376997999962924</v>
      </c>
      <c r="C32">
        <v>22.003119683040509</v>
      </c>
      <c r="D32">
        <f t="shared" si="0"/>
        <v>0.54494194152474418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>
        <v>1996</v>
      </c>
      <c r="B33">
        <v>41.820349066965868</v>
      </c>
      <c r="C33">
        <v>22.604994590088562</v>
      </c>
      <c r="D33">
        <f t="shared" si="0"/>
        <v>0.54052620540999685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>
        <v>1997</v>
      </c>
      <c r="B34">
        <v>43.463769120916112</v>
      </c>
      <c r="C34">
        <v>22.775609561035555</v>
      </c>
      <c r="D34">
        <f t="shared" si="0"/>
        <v>0.5240136790178932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>
        <v>1998</v>
      </c>
      <c r="B35">
        <v>44.704192643432741</v>
      </c>
      <c r="C35">
        <v>22.826436966483357</v>
      </c>
      <c r="D35">
        <f t="shared" si="0"/>
        <v>0.51061065230615832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>
        <v>1999</v>
      </c>
      <c r="B36">
        <v>46.291065127200092</v>
      </c>
      <c r="C36">
        <v>23.101268724494169</v>
      </c>
      <c r="D36">
        <f t="shared" si="0"/>
        <v>0.49904379303037749</v>
      </c>
      <c r="Q36" s="9"/>
      <c r="R36" s="11"/>
      <c r="S36" s="11"/>
      <c r="T36" s="11"/>
      <c r="U36" s="11"/>
      <c r="V36" s="11"/>
      <c r="W36" s="11"/>
      <c r="X36" s="9"/>
      <c r="Y36" s="9"/>
      <c r="Z36" s="9"/>
      <c r="AA36" s="9"/>
    </row>
    <row r="37" spans="1:27" x14ac:dyDescent="0.2">
      <c r="A37">
        <v>2000</v>
      </c>
      <c r="B37">
        <v>48.388557167110925</v>
      </c>
      <c r="C37">
        <v>23.698939752825098</v>
      </c>
      <c r="D37">
        <f t="shared" si="0"/>
        <v>0.4897633064565306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A38">
        <v>2001</v>
      </c>
      <c r="B38">
        <v>49.36862039226525</v>
      </c>
      <c r="C38">
        <v>24.022845620703752</v>
      </c>
      <c r="D38">
        <f t="shared" si="0"/>
        <v>0.48660151792427836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>
        <v>2002</v>
      </c>
      <c r="B39">
        <v>50.505499243552251</v>
      </c>
      <c r="C39">
        <v>24.555255094050985</v>
      </c>
      <c r="D39">
        <f t="shared" si="0"/>
        <v>0.48618973105559021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">
      <c r="A40">
        <v>2003</v>
      </c>
      <c r="B40">
        <v>52.073329170330531</v>
      </c>
      <c r="C40">
        <v>25.754347249975144</v>
      </c>
      <c r="D40">
        <f t="shared" si="0"/>
        <v>0.49457846579644121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">
      <c r="A41">
        <v>2004</v>
      </c>
      <c r="B41">
        <v>54.40062104524656</v>
      </c>
      <c r="C41">
        <v>27.130204881860507</v>
      </c>
      <c r="D41">
        <f t="shared" si="0"/>
        <v>0.49871130808039005</v>
      </c>
      <c r="Q41" s="9"/>
      <c r="R41" s="11"/>
      <c r="S41" s="11"/>
      <c r="T41" s="11"/>
      <c r="U41" s="11"/>
      <c r="V41" s="11"/>
      <c r="W41" s="11"/>
      <c r="X41" s="11"/>
      <c r="Y41" s="11"/>
      <c r="Z41" s="11"/>
      <c r="AA41" s="9"/>
    </row>
    <row r="42" spans="1:27" x14ac:dyDescent="0.2">
      <c r="A42">
        <v>2005</v>
      </c>
      <c r="B42">
        <v>56.579836978678848</v>
      </c>
      <c r="C42">
        <v>28.21930802204022</v>
      </c>
      <c r="D42">
        <f t="shared" si="0"/>
        <v>0.49875202066549235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">
      <c r="A43">
        <v>2006</v>
      </c>
      <c r="B43">
        <v>59.093561843411599</v>
      </c>
      <c r="C43">
        <v>29.094639237561303</v>
      </c>
      <c r="D43">
        <f t="shared" si="0"/>
        <v>0.49234871498620103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A44">
        <v>2007</v>
      </c>
      <c r="B44">
        <v>61.677886808801624</v>
      </c>
      <c r="C44">
        <v>30.133190283416596</v>
      </c>
      <c r="D44">
        <f t="shared" si="0"/>
        <v>0.48855743674921914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">
      <c r="A45">
        <v>2008</v>
      </c>
      <c r="B45">
        <v>62.949990715747653</v>
      </c>
      <c r="C45">
        <v>30.414618985768485</v>
      </c>
      <c r="D45">
        <f t="shared" si="0"/>
        <v>0.48315525768870243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A46">
        <v>2009</v>
      </c>
      <c r="B46">
        <v>62.096526015584388</v>
      </c>
      <c r="C46">
        <v>29.753558119426991</v>
      </c>
      <c r="D46">
        <f t="shared" si="0"/>
        <v>0.47915012366327431</v>
      </c>
    </row>
    <row r="47" spans="1:27" x14ac:dyDescent="0.2">
      <c r="A47">
        <v>2010</v>
      </c>
      <c r="B47">
        <v>64.909216709023795</v>
      </c>
      <c r="C47">
        <v>31.067147902486145</v>
      </c>
      <c r="D47">
        <f t="shared" si="0"/>
        <v>0.47862460028988663</v>
      </c>
    </row>
    <row r="48" spans="1:27" x14ac:dyDescent="0.2">
      <c r="A48">
        <v>2011</v>
      </c>
      <c r="B48">
        <v>67.068832481271443</v>
      </c>
      <c r="C48">
        <v>31.908227541985479</v>
      </c>
      <c r="D48">
        <f t="shared" si="0"/>
        <v>0.4757534366040389</v>
      </c>
    </row>
    <row r="49" spans="1:4" x14ac:dyDescent="0.2">
      <c r="A49">
        <v>2012</v>
      </c>
      <c r="B49">
        <v>68.885804388550426</v>
      </c>
      <c r="C49">
        <v>32.252314640858643</v>
      </c>
      <c r="D49">
        <f t="shared" si="0"/>
        <v>0.4681997245606575</v>
      </c>
    </row>
    <row r="50" spans="1:4" x14ac:dyDescent="0.2">
      <c r="A50">
        <v>2013</v>
      </c>
      <c r="B50">
        <v>70.861602283288832</v>
      </c>
      <c r="C50">
        <v>32.701328373612569</v>
      </c>
      <c r="D50">
        <f t="shared" si="0"/>
        <v>0.46148163913765278</v>
      </c>
    </row>
    <row r="51" spans="1:4" x14ac:dyDescent="0.2">
      <c r="A51">
        <v>2014</v>
      </c>
      <c r="B51">
        <v>73.075226555102333</v>
      </c>
      <c r="C51">
        <v>32.805193836591137</v>
      </c>
      <c r="D51">
        <f t="shared" si="0"/>
        <v>0.44892360083008981</v>
      </c>
    </row>
    <row r="52" spans="1:4" x14ac:dyDescent="0.2">
      <c r="A52">
        <v>2015</v>
      </c>
      <c r="B52">
        <v>75.35965721824256</v>
      </c>
      <c r="C52">
        <v>32.776916294772221</v>
      </c>
      <c r="D52">
        <f t="shared" si="0"/>
        <v>0.4349398272851725</v>
      </c>
    </row>
    <row r="53" spans="1:4" x14ac:dyDescent="0.2">
      <c r="A53">
        <v>2016</v>
      </c>
      <c r="B53">
        <v>77.485219519915859</v>
      </c>
      <c r="C53">
        <v>32.783671308928533</v>
      </c>
      <c r="D53">
        <f t="shared" si="0"/>
        <v>0.4230958047489588</v>
      </c>
    </row>
    <row r="54" spans="1:4" x14ac:dyDescent="0.2">
      <c r="A54">
        <v>2017</v>
      </c>
      <c r="B54">
        <v>80.166393396326797</v>
      </c>
      <c r="C54">
        <v>33.346549787294656</v>
      </c>
      <c r="D54">
        <f t="shared" si="0"/>
        <v>0.41596669594995883</v>
      </c>
    </row>
    <row r="55" spans="1:4" x14ac:dyDescent="0.2">
      <c r="A55">
        <v>2018</v>
      </c>
      <c r="B55">
        <v>82.801152494085798</v>
      </c>
      <c r="C55">
        <v>34.055020754365387</v>
      </c>
      <c r="D55">
        <f t="shared" si="0"/>
        <v>0.41128679648266758</v>
      </c>
    </row>
    <row r="56" spans="1:4" x14ac:dyDescent="0.2">
      <c r="A56">
        <v>2019</v>
      </c>
      <c r="B56">
        <v>84.988938153813919</v>
      </c>
      <c r="C56">
        <v>34.090652329152462</v>
      </c>
      <c r="D56">
        <f t="shared" si="0"/>
        <v>0.40111869932360872</v>
      </c>
    </row>
    <row r="57" spans="1:4" x14ac:dyDescent="0.2">
      <c r="A57">
        <v>2020</v>
      </c>
      <c r="B57">
        <v>82.497025649488393</v>
      </c>
      <c r="C57">
        <v>32.341839116747032</v>
      </c>
      <c r="D57">
        <f t="shared" si="0"/>
        <v>0.39203642630899627</v>
      </c>
    </row>
    <row r="58" spans="1:4" x14ac:dyDescent="0.2">
      <c r="A58">
        <v>2021</v>
      </c>
      <c r="B58">
        <v>87.661216769258743</v>
      </c>
      <c r="C58">
        <v>34.019019612839564</v>
      </c>
      <c r="D58">
        <f t="shared" si="0"/>
        <v>0.38807377842340696</v>
      </c>
    </row>
    <row r="59" spans="1:4" x14ac:dyDescent="0.2">
      <c r="A59">
        <v>2022</v>
      </c>
      <c r="B59">
        <v>90.369604265987206</v>
      </c>
      <c r="C59">
        <v>34.579629809195822</v>
      </c>
      <c r="D59">
        <f t="shared" si="0"/>
        <v>0.38264668845308536</v>
      </c>
    </row>
    <row r="60" spans="1:4" x14ac:dyDescent="0.2">
      <c r="A60">
        <v>2023</v>
      </c>
      <c r="B60">
        <v>92.827055067884459</v>
      </c>
      <c r="C60">
        <v>35.129792607328739</v>
      </c>
      <c r="D60">
        <f t="shared" si="0"/>
        <v>0.37844346760368847</v>
      </c>
    </row>
    <row r="62" spans="1:4" x14ac:dyDescent="0.2">
      <c r="D62" t="s">
        <v>3</v>
      </c>
    </row>
    <row r="64" spans="1:4" x14ac:dyDescent="0.2">
      <c r="D64">
        <f>D60/D2 - 1</f>
        <v>-0.51594010882502861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3ABA-D4D6-9544-BD64-A07CBF58815C}">
  <dimension ref="A1:Q41"/>
  <sheetViews>
    <sheetView zoomScale="113" workbookViewId="0">
      <selection activeCell="P22" sqref="P22"/>
    </sheetView>
  </sheetViews>
  <sheetFormatPr baseColWidth="10" defaultRowHeight="15" x14ac:dyDescent="0.2"/>
  <cols>
    <col min="1" max="1" width="7.83203125" customWidth="1"/>
    <col min="2" max="2" width="9" customWidth="1"/>
    <col min="3" max="3" width="10.33203125" customWidth="1"/>
    <col min="9" max="9" width="13.83203125" customWidth="1"/>
    <col min="17" max="17" width="17.1640625" customWidth="1"/>
  </cols>
  <sheetData>
    <row r="1" spans="1:17" x14ac:dyDescent="0.2">
      <c r="A1" t="s">
        <v>31</v>
      </c>
      <c r="E1" t="s">
        <v>38</v>
      </c>
      <c r="P1" t="s">
        <v>31</v>
      </c>
      <c r="Q1" t="s">
        <v>38</v>
      </c>
    </row>
    <row r="2" spans="1:17" x14ac:dyDescent="0.2">
      <c r="A2">
        <v>-2.5000000000000001E-2</v>
      </c>
      <c r="E2">
        <f>D31/D5</f>
        <v>0.25382823227874046</v>
      </c>
      <c r="P2">
        <v>1E-3</v>
      </c>
      <c r="Q2" s="5">
        <v>0.50315979504672748</v>
      </c>
    </row>
    <row r="3" spans="1:17" x14ac:dyDescent="0.2">
      <c r="H3">
        <v>0.02</v>
      </c>
      <c r="I3">
        <v>0.03</v>
      </c>
      <c r="J3">
        <v>0.04</v>
      </c>
      <c r="K3">
        <v>0.05</v>
      </c>
      <c r="L3">
        <v>0.06</v>
      </c>
      <c r="P3">
        <v>-2.5000000000000001E-2</v>
      </c>
      <c r="Q3" s="5">
        <v>0.25382823227874046</v>
      </c>
    </row>
    <row r="4" spans="1:17" x14ac:dyDescent="0.2">
      <c r="A4" t="s">
        <v>29</v>
      </c>
      <c r="B4" t="s">
        <v>30</v>
      </c>
      <c r="C4" t="s">
        <v>32</v>
      </c>
      <c r="D4" t="s">
        <v>33</v>
      </c>
      <c r="G4">
        <v>2048</v>
      </c>
      <c r="H4" s="5">
        <v>0.32361162526221665</v>
      </c>
      <c r="I4" s="5">
        <v>0.40899065526475126</v>
      </c>
      <c r="J4" s="5">
        <v>0.5157273167558567</v>
      </c>
      <c r="K4" s="5">
        <v>0.64887817958629679</v>
      </c>
      <c r="L4" s="5">
        <v>0.81463067351153662</v>
      </c>
    </row>
    <row r="5" spans="1:17" x14ac:dyDescent="0.2">
      <c r="A5">
        <v>2024</v>
      </c>
      <c r="B5">
        <v>1</v>
      </c>
      <c r="C5">
        <v>0.38</v>
      </c>
      <c r="D5">
        <f>B5*C5</f>
        <v>0.38</v>
      </c>
      <c r="E5">
        <f>D5/2</f>
        <v>0.19</v>
      </c>
      <c r="G5">
        <v>2049</v>
      </c>
      <c r="H5" s="5">
        <v>0.31786109026208031</v>
      </c>
      <c r="I5" s="5">
        <v>0.40566140665828099</v>
      </c>
      <c r="J5" s="5">
        <v>0.51649551790362735</v>
      </c>
      <c r="K5" s="5">
        <v>0.65609322235827194</v>
      </c>
      <c r="L5" s="5">
        <v>0.83153341560638316</v>
      </c>
    </row>
    <row r="6" spans="1:17" x14ac:dyDescent="0.2">
      <c r="A6">
        <v>2025</v>
      </c>
      <c r="B6">
        <f>B5*(1+$A$2)</f>
        <v>0.97499999999999998</v>
      </c>
      <c r="C6" s="5">
        <f>C5+World!$S$19</f>
        <v>0.37254984588218054</v>
      </c>
      <c r="D6">
        <f t="shared" ref="D6:D41" si="0">B6*C6</f>
        <v>0.36323609973512599</v>
      </c>
      <c r="G6">
        <v>2050</v>
      </c>
      <c r="H6" s="5">
        <v>0.31175108921183364</v>
      </c>
      <c r="I6" s="5">
        <v>0.40176431154568426</v>
      </c>
      <c r="J6" s="5">
        <v>0.51650001143641022</v>
      </c>
      <c r="K6" s="5">
        <v>0.66240757395847871</v>
      </c>
      <c r="L6" s="5">
        <v>0.84753181632796992</v>
      </c>
    </row>
    <row r="7" spans="1:17" x14ac:dyDescent="0.2">
      <c r="A7">
        <v>2026</v>
      </c>
      <c r="B7">
        <f t="shared" ref="B7:B41" si="1">B6*(1+$A$2)</f>
        <v>0.95062499999999994</v>
      </c>
      <c r="C7" s="5">
        <f>C6+World!$S$19</f>
        <v>0.36509969176436108</v>
      </c>
      <c r="D7">
        <f t="shared" si="0"/>
        <v>0.34707289448349571</v>
      </c>
      <c r="G7">
        <v>2051</v>
      </c>
      <c r="H7" s="5">
        <v>0.30526954368347231</v>
      </c>
      <c r="I7" s="5">
        <v>0.39726829546033926</v>
      </c>
      <c r="J7" s="5">
        <v>0.51567847162316993</v>
      </c>
      <c r="K7" s="5">
        <v>0.66771312766281055</v>
      </c>
      <c r="L7" s="5">
        <v>0.86245650483996394</v>
      </c>
    </row>
    <row r="8" spans="1:17" x14ac:dyDescent="0.2">
      <c r="A8">
        <v>2027</v>
      </c>
      <c r="B8">
        <f t="shared" si="1"/>
        <v>0.92685937499999993</v>
      </c>
      <c r="C8" s="5">
        <f>C7+World!$S$19</f>
        <v>0.35764953764654162</v>
      </c>
      <c r="D8">
        <f t="shared" si="0"/>
        <v>0.33149082693211251</v>
      </c>
      <c r="G8">
        <v>2052</v>
      </c>
      <c r="H8" s="5">
        <v>0.29840403589829173</v>
      </c>
      <c r="I8" s="5">
        <v>0.3921409305294824</v>
      </c>
      <c r="J8" s="5">
        <v>0.51396480860657223</v>
      </c>
      <c r="K8" s="5">
        <v>0.67189321780267941</v>
      </c>
      <c r="L8" s="5">
        <v>0.87612104143461667</v>
      </c>
    </row>
    <row r="9" spans="1:17" x14ac:dyDescent="0.2">
      <c r="A9">
        <v>2028</v>
      </c>
      <c r="B9">
        <f t="shared" si="1"/>
        <v>0.90368789062499988</v>
      </c>
      <c r="C9" s="5">
        <f>C8+World!$S$19</f>
        <v>0.35019938352872215</v>
      </c>
      <c r="D9">
        <f t="shared" si="0"/>
        <v>0.31647094219924626</v>
      </c>
    </row>
    <row r="10" spans="1:17" x14ac:dyDescent="0.2">
      <c r="A10">
        <v>2029</v>
      </c>
      <c r="B10">
        <f t="shared" si="1"/>
        <v>0.88109569335937488</v>
      </c>
      <c r="C10" s="5">
        <f>C9+World!$S$19</f>
        <v>0.34274922941090269</v>
      </c>
      <c r="D10">
        <f t="shared" si="0"/>
        <v>0.30199486993619074</v>
      </c>
    </row>
    <row r="11" spans="1:17" x14ac:dyDescent="0.2">
      <c r="A11">
        <v>2030</v>
      </c>
      <c r="B11">
        <f t="shared" si="1"/>
        <v>0.85906830102539045</v>
      </c>
      <c r="C11" s="5">
        <f>C10+World!$S$19</f>
        <v>0.33529907529308323</v>
      </c>
      <c r="D11">
        <f t="shared" si="0"/>
        <v>0.28804480694741347</v>
      </c>
    </row>
    <row r="12" spans="1:17" x14ac:dyDescent="0.2">
      <c r="A12">
        <v>2031</v>
      </c>
      <c r="B12">
        <f t="shared" si="1"/>
        <v>0.83759159349975565</v>
      </c>
      <c r="C12" s="5">
        <f>C11+World!$S$19</f>
        <v>0.32784892117526376</v>
      </c>
      <c r="D12">
        <f t="shared" si="0"/>
        <v>0.27460350031436498</v>
      </c>
    </row>
    <row r="13" spans="1:17" x14ac:dyDescent="0.2">
      <c r="A13">
        <v>2032</v>
      </c>
      <c r="B13">
        <f t="shared" si="1"/>
        <v>0.81665180366226175</v>
      </c>
      <c r="C13" s="5">
        <f>C12+World!$S$19</f>
        <v>0.3203987670574443</v>
      </c>
      <c r="D13">
        <f t="shared" si="0"/>
        <v>0.26165423100862673</v>
      </c>
    </row>
    <row r="14" spans="1:17" x14ac:dyDescent="0.2">
      <c r="A14">
        <v>2033</v>
      </c>
      <c r="B14">
        <f t="shared" si="1"/>
        <v>0.79623550857070524</v>
      </c>
      <c r="C14" s="5">
        <f>C13+World!$S$19</f>
        <v>0.31294861293962484</v>
      </c>
      <c r="D14">
        <f t="shared" si="0"/>
        <v>0.24918079798047896</v>
      </c>
    </row>
    <row r="15" spans="1:17" x14ac:dyDescent="0.2">
      <c r="A15">
        <v>2034</v>
      </c>
      <c r="B15">
        <f t="shared" si="1"/>
        <v>0.77632962085643764</v>
      </c>
      <c r="C15" s="5">
        <f>C14+World!$S$19</f>
        <v>0.30549845882180537</v>
      </c>
      <c r="D15">
        <f t="shared" si="0"/>
        <v>0.23716750270935819</v>
      </c>
    </row>
    <row r="16" spans="1:17" x14ac:dyDescent="0.2">
      <c r="A16">
        <v>2035</v>
      </c>
      <c r="B16">
        <f t="shared" si="1"/>
        <v>0.75692138033502665</v>
      </c>
      <c r="C16" s="5">
        <f>C15+World!$S$19</f>
        <v>0.29804830470398591</v>
      </c>
      <c r="D16">
        <f t="shared" si="0"/>
        <v>0.22559913420305563</v>
      </c>
    </row>
    <row r="17" spans="1:4" x14ac:dyDescent="0.2">
      <c r="A17">
        <v>2036</v>
      </c>
      <c r="B17">
        <f t="shared" si="1"/>
        <v>0.73799834582665091</v>
      </c>
      <c r="C17" s="5">
        <f>C16+World!$S$19</f>
        <v>0.29059815058616645</v>
      </c>
      <c r="D17">
        <f t="shared" si="0"/>
        <v>0.21446095443287486</v>
      </c>
    </row>
    <row r="18" spans="1:4" x14ac:dyDescent="0.2">
      <c r="A18">
        <v>2037</v>
      </c>
      <c r="B18">
        <f t="shared" si="1"/>
        <v>0.71954838718098457</v>
      </c>
      <c r="C18" s="5">
        <f>C17+World!$S$19</f>
        <v>0.28314799646834699</v>
      </c>
      <c r="D18">
        <f t="shared" si="0"/>
        <v>0.20373868419232619</v>
      </c>
    </row>
    <row r="19" spans="1:4" x14ac:dyDescent="0.2">
      <c r="A19">
        <v>2038</v>
      </c>
      <c r="B19">
        <f t="shared" si="1"/>
        <v>0.70155967750145998</v>
      </c>
      <c r="C19" s="5">
        <f>C18+World!$S$19</f>
        <v>0.27569784235052752</v>
      </c>
      <c r="D19">
        <f t="shared" si="0"/>
        <v>0.19341848936728445</v>
      </c>
    </row>
    <row r="20" spans="1:4" x14ac:dyDescent="0.2">
      <c r="A20">
        <v>2039</v>
      </c>
      <c r="B20">
        <f t="shared" si="1"/>
        <v>0.68402068556392348</v>
      </c>
      <c r="C20" s="5">
        <f>C19+World!$S$19</f>
        <v>0.26824768823270806</v>
      </c>
      <c r="D20">
        <f t="shared" si="0"/>
        <v>0.18348696760587457</v>
      </c>
    </row>
    <row r="21" spans="1:4" x14ac:dyDescent="0.2">
      <c r="A21">
        <v>2040</v>
      </c>
      <c r="B21">
        <f t="shared" si="1"/>
        <v>0.66692016842482538</v>
      </c>
      <c r="C21" s="5">
        <f>C20+World!$S$19</f>
        <v>0.2607975341148886</v>
      </c>
      <c r="D21">
        <f t="shared" si="0"/>
        <v>0.17393113537668065</v>
      </c>
    </row>
    <row r="22" spans="1:4" x14ac:dyDescent="0.2">
      <c r="A22">
        <v>2041</v>
      </c>
      <c r="B22">
        <f t="shared" si="1"/>
        <v>0.6502471642142047</v>
      </c>
      <c r="C22" s="5">
        <f>C21+World!$S$19</f>
        <v>0.25334737999706913</v>
      </c>
      <c r="D22">
        <f t="shared" si="0"/>
        <v>0.16473841540419273</v>
      </c>
    </row>
    <row r="23" spans="1:4" x14ac:dyDescent="0.2">
      <c r="A23">
        <v>2042</v>
      </c>
      <c r="B23">
        <f t="shared" si="1"/>
        <v>0.63399098510884955</v>
      </c>
      <c r="C23" s="5">
        <f>C22+World!$S$19</f>
        <v>0.2458972258792497</v>
      </c>
      <c r="D23">
        <f t="shared" si="0"/>
        <v>0.15589662447071881</v>
      </c>
    </row>
    <row r="24" spans="1:4" x14ac:dyDescent="0.2">
      <c r="A24">
        <v>2043</v>
      </c>
      <c r="B24">
        <f t="shared" si="1"/>
        <v>0.61814121048112824</v>
      </c>
      <c r="C24" s="5">
        <f>C23+World!$S$19</f>
        <v>0.23844707176143026</v>
      </c>
      <c r="D24">
        <f t="shared" si="0"/>
        <v>0.14739396157429097</v>
      </c>
    </row>
    <row r="25" spans="1:4" x14ac:dyDescent="0.2">
      <c r="A25">
        <v>2044</v>
      </c>
      <c r="B25">
        <f t="shared" si="1"/>
        <v>0.60268768021910002</v>
      </c>
      <c r="C25" s="5">
        <f>C24+World!$S$19</f>
        <v>0.23099691764361083</v>
      </c>
      <c r="D25">
        <f t="shared" si="0"/>
        <v>0.1392189964323903</v>
      </c>
    </row>
    <row r="26" spans="1:4" x14ac:dyDescent="0.2">
      <c r="A26">
        <v>2045</v>
      </c>
      <c r="B26">
        <f t="shared" si="1"/>
        <v>0.58762048821362256</v>
      </c>
      <c r="C26" s="5">
        <f>C25+World!$S$19</f>
        <v>0.22354676352579139</v>
      </c>
      <c r="D26">
        <f t="shared" si="0"/>
        <v>0.13136065832160077</v>
      </c>
    </row>
    <row r="27" spans="1:4" x14ac:dyDescent="0.2">
      <c r="A27">
        <v>2046</v>
      </c>
      <c r="B27">
        <f t="shared" si="1"/>
        <v>0.57292997600828199</v>
      </c>
      <c r="C27" s="5">
        <f>C26+World!$S$19</f>
        <v>0.21609660940797196</v>
      </c>
      <c r="D27">
        <f t="shared" si="0"/>
        <v>0.12380822524358046</v>
      </c>
    </row>
    <row r="28" spans="1:4" x14ac:dyDescent="0.2">
      <c r="A28">
        <v>2047</v>
      </c>
      <c r="B28">
        <f t="shared" si="1"/>
        <v>0.55860672660807498</v>
      </c>
      <c r="C28" s="5">
        <f>C27+World!$S$19</f>
        <v>0.20864645529015252</v>
      </c>
      <c r="D28">
        <f t="shared" si="0"/>
        <v>0.11655131340801017</v>
      </c>
    </row>
    <row r="29" spans="1:4" x14ac:dyDescent="0.2">
      <c r="A29">
        <v>2048</v>
      </c>
      <c r="B29">
        <f t="shared" si="1"/>
        <v>0.5446415584428731</v>
      </c>
      <c r="C29" s="5">
        <f>C28+World!$S$19</f>
        <v>0.20119630117233309</v>
      </c>
      <c r="D29">
        <f t="shared" si="0"/>
        <v>0.10957986702344115</v>
      </c>
    </row>
    <row r="30" spans="1:4" x14ac:dyDescent="0.2">
      <c r="A30">
        <v>2049</v>
      </c>
      <c r="B30">
        <f t="shared" si="1"/>
        <v>0.53102551948180121</v>
      </c>
      <c r="C30" s="5">
        <f>C29+World!$S$19</f>
        <v>0.19374614705451365</v>
      </c>
      <c r="D30">
        <f t="shared" si="0"/>
        <v>0.10288414838722056</v>
      </c>
    </row>
    <row r="31" spans="1:4" x14ac:dyDescent="0.2">
      <c r="A31">
        <v>2050</v>
      </c>
      <c r="B31">
        <f t="shared" si="1"/>
        <v>0.5177498814947562</v>
      </c>
      <c r="C31" s="5">
        <f>C30+World!$S$19</f>
        <v>0.18629599293669422</v>
      </c>
      <c r="D31">
        <f t="shared" si="0"/>
        <v>9.6454728265921372E-2</v>
      </c>
    </row>
    <row r="32" spans="1:4" x14ac:dyDescent="0.2">
      <c r="A32">
        <v>2051</v>
      </c>
      <c r="B32">
        <f t="shared" si="1"/>
        <v>0.50480613445738731</v>
      </c>
      <c r="C32" s="5">
        <f>C31+World!$S$19</f>
        <v>0.17884583881887478</v>
      </c>
      <c r="D32" s="7">
        <f t="shared" si="0"/>
        <v>9.0282476557945121E-2</v>
      </c>
    </row>
    <row r="33" spans="1:4" x14ac:dyDescent="0.2">
      <c r="A33">
        <v>2052</v>
      </c>
      <c r="B33">
        <f t="shared" si="1"/>
        <v>0.49218598109595263</v>
      </c>
      <c r="C33" s="5">
        <f>C32+World!$S$19</f>
        <v>0.17139568470105535</v>
      </c>
      <c r="D33">
        <f t="shared" si="0"/>
        <v>8.4358553230201486E-2</v>
      </c>
    </row>
    <row r="34" spans="1:4" x14ac:dyDescent="0.2">
      <c r="A34">
        <v>2053</v>
      </c>
      <c r="B34">
        <f t="shared" si="1"/>
        <v>0.47988133156855378</v>
      </c>
      <c r="C34" s="5">
        <f>C33+World!$S$19</f>
        <v>0.16394553058323591</v>
      </c>
      <c r="D34">
        <f t="shared" si="0"/>
        <v>7.8674399520996308E-2</v>
      </c>
    </row>
    <row r="35" spans="1:4" x14ac:dyDescent="0.2">
      <c r="A35">
        <v>2054</v>
      </c>
      <c r="B35">
        <f t="shared" si="1"/>
        <v>0.46788429827933992</v>
      </c>
      <c r="C35" s="5">
        <f>C34+World!$S$19</f>
        <v>0.15649537646541647</v>
      </c>
      <c r="D35">
        <f t="shared" si="0"/>
        <v>7.3221729401482513E-2</v>
      </c>
    </row>
    <row r="36" spans="1:4" x14ac:dyDescent="0.2">
      <c r="A36">
        <v>2055</v>
      </c>
      <c r="B36">
        <f t="shared" si="1"/>
        <v>0.45618719082235643</v>
      </c>
      <c r="C36" s="5">
        <f>C35+World!$S$19</f>
        <v>0.14904522234759704</v>
      </c>
      <c r="D36">
        <f t="shared" si="0"/>
        <v>6.799252128824379E-2</v>
      </c>
    </row>
    <row r="37" spans="1:4" x14ac:dyDescent="0.2">
      <c r="A37">
        <v>2056</v>
      </c>
      <c r="B37">
        <f t="shared" si="1"/>
        <v>0.4447825110517975</v>
      </c>
      <c r="C37" s="5">
        <f>C36+World!$S$19</f>
        <v>0.1415950682297776</v>
      </c>
      <c r="D37">
        <f t="shared" si="0"/>
        <v>6.2979009999791072E-2</v>
      </c>
    </row>
    <row r="38" spans="1:4" x14ac:dyDescent="0.2">
      <c r="A38">
        <v>2057</v>
      </c>
      <c r="B38">
        <f t="shared" si="1"/>
        <v>0.43366294827550256</v>
      </c>
      <c r="C38" s="5">
        <f>C37+World!$S$19</f>
        <v>0.13414491411195817</v>
      </c>
      <c r="D38">
        <f t="shared" si="0"/>
        <v>5.817367894995585E-2</v>
      </c>
    </row>
    <row r="39" spans="1:4" x14ac:dyDescent="0.2">
      <c r="A39">
        <v>2058</v>
      </c>
      <c r="B39">
        <f t="shared" si="1"/>
        <v>0.42282137456861496</v>
      </c>
      <c r="C39" s="5">
        <f>C38+World!$S$19</f>
        <v>0.12669475999413873</v>
      </c>
      <c r="D39">
        <f t="shared" si="0"/>
        <v>5.3569252571362511E-2</v>
      </c>
    </row>
    <row r="40" spans="1:4" x14ac:dyDescent="0.2">
      <c r="A40">
        <v>2059</v>
      </c>
      <c r="B40">
        <f t="shared" si="1"/>
        <v>0.41225084020439956</v>
      </c>
      <c r="C40" s="5">
        <f>C39+World!$S$19</f>
        <v>0.1192446058763193</v>
      </c>
      <c r="D40">
        <f t="shared" si="0"/>
        <v>4.9158688962355111E-2</v>
      </c>
    </row>
    <row r="41" spans="1:4" x14ac:dyDescent="0.2">
      <c r="A41">
        <v>2060</v>
      </c>
      <c r="B41">
        <f t="shared" si="1"/>
        <v>0.40194456919928956</v>
      </c>
      <c r="C41" s="5">
        <f>C40+World!$S$19</f>
        <v>0.11179445175849986</v>
      </c>
      <c r="D41">
        <f t="shared" si="0"/>
        <v>4.4935172750940985E-2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D723-B561-FE41-90DF-40F7EC0554AC}">
  <dimension ref="A1:Q42"/>
  <sheetViews>
    <sheetView topLeftCell="A3" zoomScale="134" workbookViewId="0">
      <selection activeCell="A3" sqref="A3"/>
    </sheetView>
  </sheetViews>
  <sheetFormatPr baseColWidth="10" defaultRowHeight="15" x14ac:dyDescent="0.2"/>
  <cols>
    <col min="2" max="3" width="13" customWidth="1"/>
    <col min="4" max="4" width="17.83203125" customWidth="1"/>
    <col min="7" max="11" width="12.6640625" bestFit="1" customWidth="1"/>
    <col min="17" max="17" width="18.5" customWidth="1"/>
  </cols>
  <sheetData>
    <row r="1" spans="1:17" x14ac:dyDescent="0.2">
      <c r="A1" t="s">
        <v>31</v>
      </c>
      <c r="B1" t="s">
        <v>36</v>
      </c>
      <c r="C1" t="s">
        <v>37</v>
      </c>
      <c r="D1" t="s">
        <v>38</v>
      </c>
      <c r="N1" t="s">
        <v>31</v>
      </c>
      <c r="O1" t="s">
        <v>36</v>
      </c>
      <c r="P1" t="s">
        <v>37</v>
      </c>
      <c r="Q1" t="s">
        <v>38</v>
      </c>
    </row>
    <row r="2" spans="1:17" x14ac:dyDescent="0.2">
      <c r="A2">
        <v>7.0000000000000001E-3</v>
      </c>
      <c r="B2">
        <f>World!AD18</f>
        <v>0.65424294373495984</v>
      </c>
      <c r="C2">
        <f>World!AD19</f>
        <v>-2.9246161507977507E-3</v>
      </c>
      <c r="D2" s="4">
        <f>D32/World!$C$60</f>
        <v>1.0415306473408354</v>
      </c>
      <c r="N2">
        <v>2.7E-2</v>
      </c>
      <c r="O2">
        <v>0.65424294373495984</v>
      </c>
      <c r="P2">
        <v>-2.9246161507977507E-3</v>
      </c>
      <c r="Q2" s="5">
        <v>0.52625229478626767</v>
      </c>
    </row>
    <row r="3" spans="1:17" x14ac:dyDescent="0.2">
      <c r="G3">
        <v>5.0000000000000001E-3</v>
      </c>
      <c r="H3">
        <v>6.0000000000000001E-3</v>
      </c>
      <c r="I3">
        <v>7.0000000000000001E-3</v>
      </c>
      <c r="J3">
        <v>8.0000000000000002E-3</v>
      </c>
      <c r="K3">
        <v>8.9999999999999993E-3</v>
      </c>
      <c r="N3">
        <v>3.1E-2</v>
      </c>
      <c r="O3">
        <v>0.65424294373495984</v>
      </c>
      <c r="P3">
        <v>-2.9246161507977507E-3</v>
      </c>
      <c r="Q3" s="5">
        <v>0.2120356894946725</v>
      </c>
    </row>
    <row r="4" spans="1:17" x14ac:dyDescent="0.2">
      <c r="B4" t="s">
        <v>34</v>
      </c>
      <c r="C4" t="s">
        <v>35</v>
      </c>
      <c r="D4" t="s">
        <v>33</v>
      </c>
      <c r="F4">
        <v>2048</v>
      </c>
      <c r="G4" s="5">
        <v>36.456517726863424</v>
      </c>
      <c r="H4" s="5">
        <v>36.540177179402619</v>
      </c>
      <c r="I4" s="5">
        <v>36.583393893995392</v>
      </c>
      <c r="J4" s="5">
        <v>36.583116818073236</v>
      </c>
      <c r="K4" s="5">
        <v>36.536124297695238</v>
      </c>
    </row>
    <row r="5" spans="1:17" x14ac:dyDescent="0.2">
      <c r="A5">
        <v>2023</v>
      </c>
      <c r="B5">
        <v>92.82705507</v>
      </c>
      <c r="C5" s="6">
        <f>$B$2+$C$2*B5</f>
        <v>0.38275943924624561</v>
      </c>
      <c r="D5" s="4">
        <f>B5*C5</f>
        <v>35.530431545473562</v>
      </c>
      <c r="E5">
        <f>D5/2</f>
        <v>17.765215772736781</v>
      </c>
      <c r="F5">
        <v>2049</v>
      </c>
      <c r="G5" s="5">
        <v>36.476393601101861</v>
      </c>
      <c r="H5" s="5">
        <v>36.554390281068649</v>
      </c>
      <c r="I5" s="5">
        <v>36.587845654010586</v>
      </c>
      <c r="J5" s="5">
        <v>36.573270209452858</v>
      </c>
      <c r="K5" s="5">
        <v>36.506971023507433</v>
      </c>
    </row>
    <row r="6" spans="1:17" x14ac:dyDescent="0.2">
      <c r="A6">
        <v>2024</v>
      </c>
      <c r="B6">
        <f>B5*(1+$A$2)</f>
        <v>93.476844455489996</v>
      </c>
      <c r="C6">
        <f t="shared" ref="C6:C42" si="0">$B$2+$C$2*B6</f>
        <v>0.38085905471482462</v>
      </c>
      <c r="D6">
        <f t="shared" ref="D6:D42" si="1">B6*C6</f>
        <v>35.601502617042613</v>
      </c>
      <c r="F6">
        <v>2050</v>
      </c>
      <c r="G6" s="5">
        <v>36.494740727399673</v>
      </c>
      <c r="H6" s="5">
        <v>36.566220944801138</v>
      </c>
      <c r="I6" s="5">
        <v>36.58879339841662</v>
      </c>
      <c r="J6" s="5">
        <v>36.558485282534114</v>
      </c>
      <c r="K6" s="5">
        <v>36.471082762530521</v>
      </c>
    </row>
    <row r="7" spans="1:17" x14ac:dyDescent="0.2">
      <c r="A7">
        <v>2025</v>
      </c>
      <c r="B7">
        <f t="shared" ref="B7:B42" si="2">B6*(1+$A$2)</f>
        <v>94.131182366678416</v>
      </c>
      <c r="C7">
        <f t="shared" si="0"/>
        <v>0.37894536749168373</v>
      </c>
      <c r="D7">
        <f t="shared" si="1"/>
        <v>35.670575494367654</v>
      </c>
      <c r="F7">
        <v>2051</v>
      </c>
      <c r="G7" s="5">
        <v>36.511535140040856</v>
      </c>
      <c r="H7" s="5">
        <v>36.575625174536171</v>
      </c>
      <c r="I7" s="5">
        <v>36.586162933389495</v>
      </c>
      <c r="J7" s="5">
        <v>36.538644467032839</v>
      </c>
      <c r="K7" s="5">
        <v>36.428281868670396</v>
      </c>
    </row>
    <row r="8" spans="1:17" x14ac:dyDescent="0.2">
      <c r="A8">
        <v>2026</v>
      </c>
      <c r="B8">
        <f t="shared" si="2"/>
        <v>94.790100643245154</v>
      </c>
      <c r="C8">
        <f t="shared" si="0"/>
        <v>0.3770182844579808</v>
      </c>
      <c r="D8">
        <f t="shared" si="1"/>
        <v>35.737601128115628</v>
      </c>
      <c r="F8">
        <v>2052</v>
      </c>
      <c r="G8" s="5">
        <v>36.526752589853011</v>
      </c>
      <c r="H8" s="5">
        <v>36.58255835274695</v>
      </c>
      <c r="I8" s="5">
        <v>36.579878847994848</v>
      </c>
      <c r="J8" s="5">
        <v>36.513627998086719</v>
      </c>
      <c r="K8" s="5">
        <v>36.378386980976792</v>
      </c>
    </row>
    <row r="9" spans="1:17" x14ac:dyDescent="0.2">
      <c r="A9">
        <v>2027</v>
      </c>
      <c r="B9">
        <f t="shared" si="2"/>
        <v>95.453631347747859</v>
      </c>
      <c r="C9">
        <f t="shared" si="0"/>
        <v>0.37507771184304201</v>
      </c>
      <c r="D9">
        <f t="shared" si="1"/>
        <v>35.80252963302253</v>
      </c>
    </row>
    <row r="10" spans="1:17" x14ac:dyDescent="0.2">
      <c r="A10">
        <v>2028</v>
      </c>
      <c r="B10">
        <f t="shared" si="2"/>
        <v>96.121806767182079</v>
      </c>
      <c r="C10">
        <f t="shared" si="0"/>
        <v>0.37312355521979862</v>
      </c>
      <c r="D10">
        <f t="shared" si="1"/>
        <v>35.865310275121473</v>
      </c>
    </row>
    <row r="11" spans="1:17" x14ac:dyDescent="0.2">
      <c r="A11">
        <v>2029</v>
      </c>
      <c r="B11">
        <f t="shared" si="2"/>
        <v>96.794659414552342</v>
      </c>
      <c r="C11">
        <f t="shared" si="0"/>
        <v>0.37115571950019249</v>
      </c>
      <c r="D11">
        <f t="shared" si="1"/>
        <v>35.925891458784257</v>
      </c>
    </row>
    <row r="12" spans="1:17" x14ac:dyDescent="0.2">
      <c r="A12">
        <v>2030</v>
      </c>
      <c r="B12">
        <f t="shared" si="2"/>
        <v>97.472222030454205</v>
      </c>
      <c r="C12">
        <f t="shared" si="0"/>
        <v>0.36917410893054914</v>
      </c>
      <c r="D12">
        <f t="shared" si="1"/>
        <v>35.984220713573571</v>
      </c>
    </row>
    <row r="13" spans="1:17" x14ac:dyDescent="0.2">
      <c r="A13">
        <v>2031</v>
      </c>
      <c r="B13">
        <f t="shared" si="2"/>
        <v>98.154527584667377</v>
      </c>
      <c r="C13">
        <f t="shared" si="0"/>
        <v>0.36717862708691829</v>
      </c>
      <c r="D13">
        <f t="shared" si="1"/>
        <v>36.040244680903214</v>
      </c>
    </row>
    <row r="14" spans="1:17" x14ac:dyDescent="0.2">
      <c r="A14">
        <v>2032</v>
      </c>
      <c r="B14">
        <f t="shared" si="2"/>
        <v>98.841609277760043</v>
      </c>
      <c r="C14">
        <f t="shared" si="0"/>
        <v>0.36516917687038203</v>
      </c>
      <c r="D14">
        <f t="shared" si="1"/>
        <v>36.093909100503552</v>
      </c>
    </row>
    <row r="15" spans="1:17" x14ac:dyDescent="0.2">
      <c r="A15">
        <v>2033</v>
      </c>
      <c r="B15">
        <f t="shared" si="2"/>
        <v>99.533500542704346</v>
      </c>
      <c r="C15">
        <f t="shared" si="0"/>
        <v>0.36314566050233005</v>
      </c>
      <c r="D15">
        <f t="shared" si="1"/>
        <v>36.145158796689394</v>
      </c>
    </row>
    <row r="16" spans="1:17" x14ac:dyDescent="0.2">
      <c r="A16">
        <v>2034</v>
      </c>
      <c r="B16">
        <f t="shared" si="2"/>
        <v>100.23023504650327</v>
      </c>
      <c r="C16">
        <f t="shared" si="0"/>
        <v>0.36110797951970164</v>
      </c>
      <c r="D16">
        <f t="shared" si="1"/>
        <v>36.193937664427587</v>
      </c>
    </row>
    <row r="17" spans="1:4" x14ac:dyDescent="0.2">
      <c r="A17">
        <v>2035</v>
      </c>
      <c r="B17">
        <f t="shared" si="2"/>
        <v>100.93184669182878</v>
      </c>
      <c r="C17">
        <f t="shared" si="0"/>
        <v>0.35905603477019488</v>
      </c>
      <c r="D17">
        <f t="shared" si="1"/>
        <v>36.240188655201251</v>
      </c>
    </row>
    <row r="18" spans="1:4" x14ac:dyDescent="0.2">
      <c r="A18">
        <v>2036</v>
      </c>
      <c r="B18">
        <f t="shared" si="2"/>
        <v>101.63836961867158</v>
      </c>
      <c r="C18">
        <f t="shared" si="0"/>
        <v>0.35698972640744153</v>
      </c>
      <c r="D18">
        <f t="shared" si="1"/>
        <v>36.283853762667981</v>
      </c>
    </row>
    <row r="19" spans="1:4" x14ac:dyDescent="0.2">
      <c r="A19">
        <v>2037</v>
      </c>
      <c r="B19">
        <f t="shared" si="2"/>
        <v>102.34983820600226</v>
      </c>
      <c r="C19">
        <f t="shared" si="0"/>
        <v>0.35490895388614896</v>
      </c>
      <c r="D19">
        <f t="shared" si="1"/>
        <v>36.324874008108864</v>
      </c>
    </row>
    <row r="20" spans="1:4" x14ac:dyDescent="0.2">
      <c r="A20">
        <v>2038</v>
      </c>
      <c r="B20">
        <f t="shared" si="2"/>
        <v>103.06628707344427</v>
      </c>
      <c r="C20">
        <f t="shared" si="0"/>
        <v>0.35281361595720728</v>
      </c>
      <c r="D20">
        <f t="shared" si="1"/>
        <v>36.363189425665446</v>
      </c>
    </row>
    <row r="21" spans="1:4" x14ac:dyDescent="0.2">
      <c r="A21">
        <v>2039</v>
      </c>
      <c r="B21">
        <f t="shared" si="2"/>
        <v>103.78775108295837</v>
      </c>
      <c r="C21">
        <f t="shared" si="0"/>
        <v>0.35070361066276307</v>
      </c>
      <c r="D21">
        <f t="shared" si="1"/>
        <v>36.398739047361595</v>
      </c>
    </row>
    <row r="22" spans="1:4" x14ac:dyDescent="0.2">
      <c r="A22">
        <v>2040</v>
      </c>
      <c r="B22">
        <f t="shared" si="2"/>
        <v>104.51426534053907</v>
      </c>
      <c r="C22">
        <f t="shared" si="0"/>
        <v>0.34857883533125772</v>
      </c>
      <c r="D22">
        <f t="shared" si="1"/>
        <v>36.431460887907143</v>
      </c>
    </row>
    <row r="23" spans="1:4" x14ac:dyDescent="0.2">
      <c r="A23">
        <v>2041</v>
      </c>
      <c r="B23">
        <f t="shared" si="2"/>
        <v>105.24586519792283</v>
      </c>
      <c r="C23">
        <f t="shared" si="0"/>
        <v>0.34643918657243183</v>
      </c>
      <c r="D23">
        <f t="shared" si="1"/>
        <v>36.461291929280193</v>
      </c>
    </row>
    <row r="24" spans="1:4" x14ac:dyDescent="0.2">
      <c r="A24">
        <v>2042</v>
      </c>
      <c r="B24">
        <f t="shared" si="2"/>
        <v>105.98258625430827</v>
      </c>
      <c r="C24">
        <f t="shared" si="0"/>
        <v>0.34428456027229415</v>
      </c>
      <c r="D24">
        <f t="shared" si="1"/>
        <v>36.488168105085009</v>
      </c>
    </row>
    <row r="25" spans="1:4" x14ac:dyDescent="0.2">
      <c r="A25">
        <v>2043</v>
      </c>
      <c r="B25">
        <f t="shared" si="2"/>
        <v>106.72446435808843</v>
      </c>
      <c r="C25">
        <f t="shared" si="0"/>
        <v>0.34211485158805555</v>
      </c>
      <c r="D25">
        <f t="shared" si="1"/>
        <v>36.512024284682148</v>
      </c>
    </row>
    <row r="26" spans="1:4" x14ac:dyDescent="0.2">
      <c r="A26">
        <v>2044</v>
      </c>
      <c r="B26">
        <f t="shared" si="2"/>
        <v>107.47153560859503</v>
      </c>
      <c r="C26">
        <f t="shared" si="0"/>
        <v>0.33992995494302725</v>
      </c>
      <c r="D26">
        <f t="shared" si="1"/>
        <v>36.532794257087659</v>
      </c>
    </row>
    <row r="27" spans="1:4" x14ac:dyDescent="0.2">
      <c r="A27">
        <v>2045</v>
      </c>
      <c r="B27">
        <f t="shared" si="2"/>
        <v>108.22383635785519</v>
      </c>
      <c r="C27">
        <f t="shared" si="0"/>
        <v>0.33772976402148375</v>
      </c>
      <c r="D27">
        <f t="shared" si="1"/>
        <v>36.550410714638105</v>
      </c>
    </row>
    <row r="28" spans="1:4" x14ac:dyDescent="0.2">
      <c r="A28">
        <v>2046</v>
      </c>
      <c r="B28">
        <f t="shared" si="2"/>
        <v>108.98140321236016</v>
      </c>
      <c r="C28">
        <f t="shared" si="0"/>
        <v>0.33551417176348941</v>
      </c>
      <c r="D28">
        <f t="shared" si="1"/>
        <v>36.564805236417904</v>
      </c>
    </row>
    <row r="29" spans="1:4" x14ac:dyDescent="0.2">
      <c r="A29">
        <v>2047</v>
      </c>
      <c r="B29">
        <f t="shared" si="2"/>
        <v>109.74427303484667</v>
      </c>
      <c r="C29">
        <f t="shared" si="0"/>
        <v>0.33328307035968918</v>
      </c>
      <c r="D29">
        <f t="shared" si="1"/>
        <v>36.575908271445741</v>
      </c>
    </row>
    <row r="30" spans="1:4" x14ac:dyDescent="0.2">
      <c r="A30">
        <v>2048</v>
      </c>
      <c r="B30">
        <f t="shared" si="2"/>
        <v>110.51248294609059</v>
      </c>
      <c r="C30">
        <f t="shared" si="0"/>
        <v>0.33103635124606234</v>
      </c>
      <c r="D30">
        <f t="shared" si="1"/>
        <v>36.583649121616517</v>
      </c>
    </row>
    <row r="31" spans="1:4" x14ac:dyDescent="0.2">
      <c r="A31">
        <v>2049</v>
      </c>
      <c r="B31">
        <f t="shared" si="2"/>
        <v>111.28607032671322</v>
      </c>
      <c r="C31">
        <f t="shared" si="0"/>
        <v>0.32877390509864007</v>
      </c>
      <c r="D31">
        <f t="shared" si="1"/>
        <v>36.587955924395395</v>
      </c>
    </row>
    <row r="32" spans="1:4" x14ac:dyDescent="0.2">
      <c r="A32">
        <v>2050</v>
      </c>
      <c r="B32">
        <f t="shared" si="2"/>
        <v>112.06507281900019</v>
      </c>
      <c r="C32">
        <f t="shared" si="0"/>
        <v>0.32649562182818587</v>
      </c>
      <c r="D32">
        <f t="shared" si="1"/>
        <v>36.588755635260398</v>
      </c>
    </row>
    <row r="33" spans="1:4" x14ac:dyDescent="0.2">
      <c r="A33">
        <v>2051</v>
      </c>
      <c r="B33">
        <f t="shared" si="2"/>
        <v>112.84952832873319</v>
      </c>
      <c r="C33">
        <f t="shared" si="0"/>
        <v>0.32420139057483849</v>
      </c>
      <c r="D33">
        <f t="shared" si="1"/>
        <v>36.585974009889931</v>
      </c>
    </row>
    <row r="34" spans="1:4" x14ac:dyDescent="0.2">
      <c r="A34">
        <v>2052</v>
      </c>
      <c r="B34">
        <f t="shared" si="2"/>
        <v>113.63947502703431</v>
      </c>
      <c r="C34">
        <f t="shared" si="0"/>
        <v>0.32189109970271762</v>
      </c>
      <c r="D34">
        <f t="shared" si="1"/>
        <v>36.579535586091588</v>
      </c>
    </row>
    <row r="35" spans="1:4" x14ac:dyDescent="0.2">
      <c r="A35">
        <v>2053</v>
      </c>
      <c r="B35">
        <f t="shared" si="2"/>
        <v>114.43495135222354</v>
      </c>
      <c r="C35">
        <f t="shared" si="0"/>
        <v>0.31956463679449199</v>
      </c>
      <c r="D35">
        <f t="shared" si="1"/>
        <v>36.569363665468671</v>
      </c>
    </row>
    <row r="36" spans="1:4" x14ac:dyDescent="0.2">
      <c r="A36">
        <v>2054</v>
      </c>
      <c r="B36">
        <f t="shared" si="2"/>
        <v>115.23599601168908</v>
      </c>
      <c r="C36">
        <f t="shared" si="0"/>
        <v>0.31722188864590878</v>
      </c>
      <c r="D36">
        <f t="shared" si="1"/>
        <v>36.555380294820424</v>
      </c>
    </row>
    <row r="37" spans="1:4" x14ac:dyDescent="0.2">
      <c r="A37">
        <v>2055</v>
      </c>
      <c r="B37">
        <f t="shared" si="2"/>
        <v>116.04264798377089</v>
      </c>
      <c r="C37">
        <f t="shared" si="0"/>
        <v>0.31486274126028546</v>
      </c>
      <c r="D37">
        <f t="shared" si="1"/>
        <v>36.537506247272439</v>
      </c>
    </row>
    <row r="38" spans="1:4" x14ac:dyDescent="0.2">
      <c r="A38">
        <v>2056</v>
      </c>
      <c r="B38">
        <f t="shared" si="2"/>
        <v>116.85494651965728</v>
      </c>
      <c r="C38">
        <f t="shared" si="0"/>
        <v>0.31248707984296276</v>
      </c>
      <c r="D38">
        <f t="shared" si="1"/>
        <v>36.515661003133289</v>
      </c>
    </row>
    <row r="39" spans="1:4" x14ac:dyDescent="0.2">
      <c r="A39">
        <v>2057</v>
      </c>
      <c r="B39">
        <f t="shared" si="2"/>
        <v>117.67293114529487</v>
      </c>
      <c r="C39">
        <f t="shared" si="0"/>
        <v>0.31009478879571883</v>
      </c>
      <c r="D39">
        <f t="shared" si="1"/>
        <v>36.48976273047338</v>
      </c>
    </row>
    <row r="40" spans="1:4" x14ac:dyDescent="0.2">
      <c r="A40">
        <v>2058</v>
      </c>
      <c r="B40">
        <f t="shared" si="2"/>
        <v>118.49664166331192</v>
      </c>
      <c r="C40">
        <f t="shared" si="0"/>
        <v>0.30768575171114415</v>
      </c>
      <c r="D40">
        <f t="shared" si="1"/>
        <v>36.459728265422214</v>
      </c>
    </row>
    <row r="41" spans="1:4" x14ac:dyDescent="0.2">
      <c r="A41">
        <v>2059</v>
      </c>
      <c r="B41">
        <f t="shared" si="2"/>
        <v>119.3261181549551</v>
      </c>
      <c r="C41">
        <f t="shared" si="0"/>
        <v>0.30525985136697747</v>
      </c>
      <c r="D41">
        <f t="shared" si="1"/>
        <v>36.425473092179985</v>
      </c>
    </row>
    <row r="42" spans="1:4" x14ac:dyDescent="0.2">
      <c r="A42">
        <v>2060</v>
      </c>
      <c r="B42">
        <f t="shared" si="2"/>
        <v>120.16140098203977</v>
      </c>
      <c r="C42">
        <f t="shared" si="0"/>
        <v>0.30281696972040162</v>
      </c>
      <c r="D42">
        <f t="shared" si="1"/>
        <v>36.386911322739373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World</vt:lpstr>
      <vt:lpstr>2.b</vt:lpstr>
      <vt:lpstr>2.c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Rögnvaldur Hannesson</dc:creator>
  <cp:lastModifiedBy>Live Standal Sokn</cp:lastModifiedBy>
  <dcterms:created xsi:type="dcterms:W3CDTF">2024-09-09T09:36:05Z</dcterms:created>
  <dcterms:modified xsi:type="dcterms:W3CDTF">2025-01-16T20:55:19Z</dcterms:modified>
</cp:coreProperties>
</file>