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ab\Introduction to Programming\Attendance\"/>
    </mc:Choice>
  </mc:AlternateContent>
  <bookViews>
    <workbookView xWindow="0" yWindow="0" windowWidth="19245" windowHeight="7320"/>
  </bookViews>
  <sheets>
    <sheet name="attendance" sheetId="1" r:id="rId1"/>
    <sheet name="Sheet2" sheetId="2" r:id="rId2"/>
    <sheet name="Sheet4" sheetId="5" r:id="rId3"/>
    <sheet name="Sheet5" sheetId="6" r:id="rId4"/>
    <sheet name="Sheet6" sheetId="7" r:id="rId5"/>
    <sheet name="Sheet7" sheetId="8" r:id="rId6"/>
    <sheet name="Sheet8" sheetId="9" r:id="rId7"/>
    <sheet name="Sheet9" sheetId="10" r:id="rId8"/>
    <sheet name="Sheet10" sheetId="11" r:id="rId9"/>
    <sheet name="Sheet11" sheetId="12" r:id="rId10"/>
    <sheet name="Sheet12" sheetId="13" r:id="rId11"/>
    <sheet name="Sheet13" sheetId="14" r:id="rId12"/>
    <sheet name="Sheet14" sheetId="15" r:id="rId13"/>
    <sheet name="Sheet15" sheetId="16" r:id="rId14"/>
    <sheet name="Sheet16" sheetId="17" r:id="rId15"/>
  </sheets>
  <definedNames>
    <definedName name="_xlnm.Print_Area" localSheetId="0">attendance!$A$3:$AC$111</definedName>
  </definedNames>
  <calcPr calcId="152511"/>
</workbook>
</file>

<file path=xl/calcChain.xml><?xml version="1.0" encoding="utf-8"?>
<calcChain xmlns="http://schemas.openxmlformats.org/spreadsheetml/2006/main">
  <c r="AD131" i="1" l="1"/>
  <c r="AD130" i="1"/>
  <c r="AC131" i="1" l="1"/>
  <c r="AC130" i="1"/>
  <c r="AC123" i="1"/>
  <c r="AD123" i="1"/>
  <c r="AC125" i="1"/>
  <c r="AD125" i="1"/>
  <c r="AC126" i="1"/>
  <c r="AD126" i="1"/>
  <c r="AC127" i="1"/>
  <c r="AD127" i="1"/>
  <c r="AC128" i="1"/>
  <c r="AD128" i="1"/>
  <c r="AC129" i="1"/>
  <c r="AD129" i="1"/>
  <c r="AD122" i="1"/>
  <c r="AC122" i="1"/>
  <c r="AC119" i="1"/>
  <c r="AD119" i="1"/>
  <c r="AC120" i="1"/>
  <c r="AD120" i="1"/>
  <c r="AD118" i="1"/>
  <c r="AC118" i="1"/>
  <c r="AD38" i="1" l="1"/>
  <c r="AC38" i="1"/>
  <c r="AD40" i="1"/>
  <c r="AC40" i="1"/>
  <c r="AD46" i="1"/>
  <c r="AC46" i="1"/>
  <c r="AD78" i="1"/>
  <c r="AC78" i="1"/>
  <c r="AD101" i="1"/>
  <c r="AC101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D88" i="1"/>
  <c r="AC88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3" i="1"/>
  <c r="AD73" i="1"/>
  <c r="AC74" i="1"/>
  <c r="AD74" i="1"/>
  <c r="AC75" i="1"/>
  <c r="AD75" i="1"/>
  <c r="AC76" i="1"/>
  <c r="AD76" i="1"/>
  <c r="AC77" i="1"/>
  <c r="AD77" i="1"/>
  <c r="AD59" i="1"/>
  <c r="AC59" i="1"/>
  <c r="AC33" i="1"/>
  <c r="AD33" i="1"/>
  <c r="AC34" i="1"/>
  <c r="AD34" i="1"/>
  <c r="AC35" i="1"/>
  <c r="AD35" i="1"/>
  <c r="AC36" i="1"/>
  <c r="AD36" i="1"/>
  <c r="AC37" i="1"/>
  <c r="AD37" i="1"/>
  <c r="AC39" i="1"/>
  <c r="AD39" i="1"/>
  <c r="AC41" i="1"/>
  <c r="AD41" i="1"/>
  <c r="AC42" i="1"/>
  <c r="AD42" i="1"/>
  <c r="AC44" i="1"/>
  <c r="AD44" i="1"/>
  <c r="AD32" i="1"/>
  <c r="AC32" i="1"/>
  <c r="AC6" i="1"/>
  <c r="AD6" i="1"/>
  <c r="AC7" i="1"/>
  <c r="AD7" i="1"/>
  <c r="AC8" i="1"/>
  <c r="AD8" i="1"/>
  <c r="AC9" i="1"/>
  <c r="AD9" i="1"/>
  <c r="AC10" i="1"/>
  <c r="AD10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D5" i="1"/>
  <c r="AC5" i="1"/>
  <c r="AC143" i="1" l="1"/>
  <c r="AD143" i="1"/>
</calcChain>
</file>

<file path=xl/sharedStrings.xml><?xml version="1.0" encoding="utf-8"?>
<sst xmlns="http://schemas.openxmlformats.org/spreadsheetml/2006/main" count="1173" uniqueCount="459">
  <si>
    <t>DATE</t>
  </si>
  <si>
    <t>Brian</t>
  </si>
  <si>
    <t>Daniel</t>
  </si>
  <si>
    <t>David</t>
  </si>
  <si>
    <t>%attendance</t>
  </si>
  <si>
    <t>Ryan</t>
  </si>
  <si>
    <t>Michael</t>
  </si>
  <si>
    <t>Sheehan</t>
  </si>
  <si>
    <t>Sean</t>
  </si>
  <si>
    <t>Mc Elligott</t>
  </si>
  <si>
    <t>Andrew</t>
  </si>
  <si>
    <t>L1</t>
  </si>
  <si>
    <t>Lt1</t>
  </si>
  <si>
    <t>L2</t>
  </si>
  <si>
    <t>Lt2</t>
  </si>
  <si>
    <t>L3</t>
  </si>
  <si>
    <t>Lt3</t>
  </si>
  <si>
    <t>L4</t>
  </si>
  <si>
    <t>Lt4</t>
  </si>
  <si>
    <t>L5</t>
  </si>
  <si>
    <t>Lt5</t>
  </si>
  <si>
    <t>L6</t>
  </si>
  <si>
    <t>Lt6</t>
  </si>
  <si>
    <t>L7</t>
  </si>
  <si>
    <t>Lt7</t>
  </si>
  <si>
    <t>L8</t>
  </si>
  <si>
    <t>Lt8</t>
  </si>
  <si>
    <t>L9</t>
  </si>
  <si>
    <t>Lt9</t>
  </si>
  <si>
    <t>L10</t>
  </si>
  <si>
    <t>Lt10</t>
  </si>
  <si>
    <t>L11</t>
  </si>
  <si>
    <t>Lt11</t>
  </si>
  <si>
    <t>L12</t>
  </si>
  <si>
    <t>Lt12</t>
  </si>
  <si>
    <t>Alan</t>
  </si>
  <si>
    <t>Seamus</t>
  </si>
  <si>
    <t>Christopher</t>
  </si>
  <si>
    <t>Fitzgerald</t>
  </si>
  <si>
    <t>Martin</t>
  </si>
  <si>
    <t>Buckley</t>
  </si>
  <si>
    <t>Gerard</t>
  </si>
  <si>
    <t>Conor</t>
  </si>
  <si>
    <t>Lyons</t>
  </si>
  <si>
    <t>Mary</t>
  </si>
  <si>
    <t>Tadhg</t>
  </si>
  <si>
    <t>O Neill</t>
  </si>
  <si>
    <t>Adam</t>
  </si>
  <si>
    <t>Gearoid</t>
  </si>
  <si>
    <t>%attendance incl notes</t>
  </si>
  <si>
    <t>avg attendance</t>
  </si>
  <si>
    <t>avg attendance incl notes</t>
  </si>
  <si>
    <t>Kelly</t>
  </si>
  <si>
    <t>O Connor</t>
  </si>
  <si>
    <t>Dylan</t>
  </si>
  <si>
    <t>Dillon</t>
  </si>
  <si>
    <t>Stephen</t>
  </si>
  <si>
    <t>Padraig</t>
  </si>
  <si>
    <t>O Brien</t>
  </si>
  <si>
    <t>Jamie</t>
  </si>
  <si>
    <t>Aaron</t>
  </si>
  <si>
    <t>Stack</t>
  </si>
  <si>
    <t>Jack</t>
  </si>
  <si>
    <t>Una</t>
  </si>
  <si>
    <t>Edward</t>
  </si>
  <si>
    <t>Healy</t>
  </si>
  <si>
    <t>Gary</t>
  </si>
  <si>
    <t>Aidan</t>
  </si>
  <si>
    <t>Chan</t>
  </si>
  <si>
    <t>Godley</t>
  </si>
  <si>
    <t>Robert</t>
  </si>
  <si>
    <t>Luke</t>
  </si>
  <si>
    <t>Enright</t>
  </si>
  <si>
    <t>O Mahony</t>
  </si>
  <si>
    <t>Reidy</t>
  </si>
  <si>
    <t>Yes</t>
  </si>
  <si>
    <t xml:space="preserve">t00178529 </t>
  </si>
  <si>
    <t>Csaba</t>
  </si>
  <si>
    <t>Bango</t>
  </si>
  <si>
    <t>Csaba.Bango@students.ittralee.ie</t>
  </si>
  <si>
    <t>Student</t>
  </si>
  <si>
    <t>Select t00182727</t>
  </si>
  <si>
    <t xml:space="preserve">t00182727 </t>
  </si>
  <si>
    <t>Browne</t>
  </si>
  <si>
    <t>Robert.Browne2@students.ittralee.ie</t>
  </si>
  <si>
    <t>Select t00176181</t>
  </si>
  <si>
    <t xml:space="preserve">t00176181 </t>
  </si>
  <si>
    <t>Jolene</t>
  </si>
  <si>
    <t>Jolene.Buckley@students.ittralee.ie</t>
  </si>
  <si>
    <t>Select t00047329</t>
  </si>
  <si>
    <t xml:space="preserve">t00047329 </t>
  </si>
  <si>
    <t>Byrne</t>
  </si>
  <si>
    <t>Seamus.Byrne@students.ittralee.ie</t>
  </si>
  <si>
    <t>Select t00171612</t>
  </si>
  <si>
    <t xml:space="preserve">t00171612 </t>
  </si>
  <si>
    <t>Jack.Byrne@students.ittralee.ie</t>
  </si>
  <si>
    <t>Select t00181910</t>
  </si>
  <si>
    <t xml:space="preserve">t00181910 </t>
  </si>
  <si>
    <t>Fionn</t>
  </si>
  <si>
    <t>Cahill</t>
  </si>
  <si>
    <t>Fionn.M.Cahill@students.ittralee.ie</t>
  </si>
  <si>
    <t>Casey</t>
  </si>
  <si>
    <t>Select t00178546</t>
  </si>
  <si>
    <t xml:space="preserve">t00178546 </t>
  </si>
  <si>
    <t>Sarah Christine</t>
  </si>
  <si>
    <t>Sarah.Christine.Casey@students.ittralee.ie</t>
  </si>
  <si>
    <t>Select t00183011</t>
  </si>
  <si>
    <t xml:space="preserve">t00183011 </t>
  </si>
  <si>
    <t>Suki Tsz Ki</t>
  </si>
  <si>
    <t>Suki.Tsz.Ki.T.Chan@students.ittralee.ie</t>
  </si>
  <si>
    <t>Select t00183399</t>
  </si>
  <si>
    <t xml:space="preserve">t00183399 </t>
  </si>
  <si>
    <t>Shane</t>
  </si>
  <si>
    <t>Clifford</t>
  </si>
  <si>
    <t>Shane.Clifford@students.ittralee.ie</t>
  </si>
  <si>
    <t>Select t00174617</t>
  </si>
  <si>
    <t xml:space="preserve">t00174617 </t>
  </si>
  <si>
    <t>Vivian</t>
  </si>
  <si>
    <t>Coen</t>
  </si>
  <si>
    <t>Vivian.Coen@students.ittralee.ie</t>
  </si>
  <si>
    <t>Select t00116007</t>
  </si>
  <si>
    <t xml:space="preserve">t00116007 </t>
  </si>
  <si>
    <t>Nick</t>
  </si>
  <si>
    <t>Corkery</t>
  </si>
  <si>
    <t>Nicky.Corkery@students.ittralee.ie</t>
  </si>
  <si>
    <t>Select t00178530</t>
  </si>
  <si>
    <t xml:space="preserve">t00178530 </t>
  </si>
  <si>
    <t>Francis Patrick</t>
  </si>
  <si>
    <t>Crowley</t>
  </si>
  <si>
    <t>Francis.Patrick.Crowley@students.ittralee.ie</t>
  </si>
  <si>
    <t>Select t00181778</t>
  </si>
  <si>
    <t xml:space="preserve">t00181778 </t>
  </si>
  <si>
    <t>Cummins</t>
  </si>
  <si>
    <t>Mary.J.Cummins@students.ittralee.ie</t>
  </si>
  <si>
    <t>Select t00174402</t>
  </si>
  <si>
    <t xml:space="preserve">t00174402 </t>
  </si>
  <si>
    <t>Cunningham</t>
  </si>
  <si>
    <t>Christopher.Cunningham@students.ittralee.ie</t>
  </si>
  <si>
    <t>Select t00140465</t>
  </si>
  <si>
    <t xml:space="preserve">t00140465 </t>
  </si>
  <si>
    <t>Dillane</t>
  </si>
  <si>
    <t>David.Dillane@students.ittralee.ie</t>
  </si>
  <si>
    <t>Select t00182509</t>
  </si>
  <si>
    <t xml:space="preserve">t00182509 </t>
  </si>
  <si>
    <t>Gerard.Dillon@students.ittralee.ie</t>
  </si>
  <si>
    <t>Select t00142199</t>
  </si>
  <si>
    <t xml:space="preserve">t00142199 </t>
  </si>
  <si>
    <t>Dimitar</t>
  </si>
  <si>
    <t>Dimitrov</t>
  </si>
  <si>
    <t>Dimitar.Dimitrov@students.ittralee.ie</t>
  </si>
  <si>
    <t>Select t00171013</t>
  </si>
  <si>
    <t xml:space="preserve">t00171013 </t>
  </si>
  <si>
    <t>Wlodzimierz Robert</t>
  </si>
  <si>
    <t>Dudek</t>
  </si>
  <si>
    <t>Wlodzimierz.Robert.Dudek@students.ittralee.ie</t>
  </si>
  <si>
    <t>Select t00161145</t>
  </si>
  <si>
    <t xml:space="preserve">t00161145 </t>
  </si>
  <si>
    <t>Wayne</t>
  </si>
  <si>
    <t>Duggan</t>
  </si>
  <si>
    <t>Wayne.Duggan@students.ittralee.ie</t>
  </si>
  <si>
    <t>Select t00181642</t>
  </si>
  <si>
    <t xml:space="preserve">t00181642 </t>
  </si>
  <si>
    <t>Edward.M.Enright@students.ittralee.ie</t>
  </si>
  <si>
    <t>Select t00174779</t>
  </si>
  <si>
    <t xml:space="preserve">t00174779 </t>
  </si>
  <si>
    <t>Adam.Fitzgerald@students.ittralee.ie</t>
  </si>
  <si>
    <t>Select t00180508</t>
  </si>
  <si>
    <t xml:space="preserve">t00180508 </t>
  </si>
  <si>
    <t>Matteo</t>
  </si>
  <si>
    <t>Fitzsimons</t>
  </si>
  <si>
    <t>Matteo.Fitzsimons@students.ittralee.ie</t>
  </si>
  <si>
    <t>Select t00172743</t>
  </si>
  <si>
    <t xml:space="preserve">t00172743 </t>
  </si>
  <si>
    <t>Fox</t>
  </si>
  <si>
    <t>Aaron.Fox@students.ittralee.ie</t>
  </si>
  <si>
    <t>Select t00179835</t>
  </si>
  <si>
    <t xml:space="preserve">t00179835 </t>
  </si>
  <si>
    <t>Rhianne</t>
  </si>
  <si>
    <t>Gallagher</t>
  </si>
  <si>
    <t>Rhianne.Gallagher@students.ittralee.ie</t>
  </si>
  <si>
    <t>Select t00172697</t>
  </si>
  <si>
    <t xml:space="preserve">t00172697 </t>
  </si>
  <si>
    <t>Jack.Godley@students.ittralee.ie</t>
  </si>
  <si>
    <t>Select t00175748</t>
  </si>
  <si>
    <t xml:space="preserve">t00175748 </t>
  </si>
  <si>
    <t>Katie</t>
  </si>
  <si>
    <t>Griffiths</t>
  </si>
  <si>
    <t>Katie.Griffiths@students.ittralee.ie</t>
  </si>
  <si>
    <t>Select t00180203</t>
  </si>
  <si>
    <t xml:space="preserve">t00180203 </t>
  </si>
  <si>
    <t>Oran</t>
  </si>
  <si>
    <t>Guthrie</t>
  </si>
  <si>
    <t>Oran.M.Guthrie@students.ittralee.ie</t>
  </si>
  <si>
    <t>Select t00178904</t>
  </si>
  <si>
    <t xml:space="preserve">t00178904 </t>
  </si>
  <si>
    <t>Hall</t>
  </si>
  <si>
    <t>Conor.Hall@students.ittralee.ie</t>
  </si>
  <si>
    <t>Select t00179105</t>
  </si>
  <si>
    <t xml:space="preserve">t00179105 </t>
  </si>
  <si>
    <t>Hayden</t>
  </si>
  <si>
    <t>Luke.Hayden@students.ittralee.ie</t>
  </si>
  <si>
    <t>Select t00183027</t>
  </si>
  <si>
    <t xml:space="preserve">t00183027 </t>
  </si>
  <si>
    <t>Padraig.Healy@students.ittralee.ie</t>
  </si>
  <si>
    <t>Select t00180474</t>
  </si>
  <si>
    <t xml:space="preserve">t00180474 </t>
  </si>
  <si>
    <t>Aidan.Healy@students.ittralee.ie</t>
  </si>
  <si>
    <t>Select t00183260</t>
  </si>
  <si>
    <t xml:space="preserve">t00183260 </t>
  </si>
  <si>
    <t>Hennigar</t>
  </si>
  <si>
    <t>Jamie.Hennigar@students.ittralee.ie</t>
  </si>
  <si>
    <t>Select t00183540</t>
  </si>
  <si>
    <t xml:space="preserve">t00183540 </t>
  </si>
  <si>
    <t>Jaijagadeesh</t>
  </si>
  <si>
    <t>Hiremath</t>
  </si>
  <si>
    <t>Jaijagadeesh.Hiremath@students.ittralee.ie</t>
  </si>
  <si>
    <t>Select t00180243</t>
  </si>
  <si>
    <t xml:space="preserve">t00180243 </t>
  </si>
  <si>
    <t>Aoife</t>
  </si>
  <si>
    <t>Horgan</t>
  </si>
  <si>
    <t>Aoife.M.Horgan@students.ittralee.ie</t>
  </si>
  <si>
    <t>Select t00174750</t>
  </si>
  <si>
    <t xml:space="preserve">t00174750 </t>
  </si>
  <si>
    <t>Dominick</t>
  </si>
  <si>
    <t>Dominick.Horgan@students.ittralee.ie</t>
  </si>
  <si>
    <t>Select t00137482</t>
  </si>
  <si>
    <t xml:space="preserve">t00137482 </t>
  </si>
  <si>
    <t>Kearney</t>
  </si>
  <si>
    <t>Gearoid.D.Kearney@students.ittralee.ie</t>
  </si>
  <si>
    <t>Select t00181840</t>
  </si>
  <si>
    <t xml:space="preserve">t00181840 </t>
  </si>
  <si>
    <t>Keely</t>
  </si>
  <si>
    <t>Ryan.Keely@students.ittralee.ie</t>
  </si>
  <si>
    <t>Select t00167106</t>
  </si>
  <si>
    <t xml:space="preserve">t00167106 </t>
  </si>
  <si>
    <t>Joshua</t>
  </si>
  <si>
    <t>Joshua.Kelly@students.ittralee.ie</t>
  </si>
  <si>
    <t>Select t00181244</t>
  </si>
  <si>
    <t xml:space="preserve">t00181244 </t>
  </si>
  <si>
    <t>Dylan.Kelly@students.ittralee.ie</t>
  </si>
  <si>
    <t>Select t00150823</t>
  </si>
  <si>
    <t xml:space="preserve">t00150823 </t>
  </si>
  <si>
    <t>Ilirian</t>
  </si>
  <si>
    <t>Krasniqi</t>
  </si>
  <si>
    <t>Ilirian.Krasniqi@students.ittralee.ie</t>
  </si>
  <si>
    <t>Select t00182437</t>
  </si>
  <si>
    <t xml:space="preserve">t00182437 </t>
  </si>
  <si>
    <t>Landy</t>
  </si>
  <si>
    <t>Andrew.T.Landy@students.ittralee.ie</t>
  </si>
  <si>
    <t>Select t00182938</t>
  </si>
  <si>
    <t xml:space="preserve">t00182938 </t>
  </si>
  <si>
    <t>Daryn</t>
  </si>
  <si>
    <t>Loughlin</t>
  </si>
  <si>
    <t>Daryn.Loughlin@students.ittralee.ie</t>
  </si>
  <si>
    <t>Select t00171628</t>
  </si>
  <si>
    <t xml:space="preserve">t00171628 </t>
  </si>
  <si>
    <t>Iga</t>
  </si>
  <si>
    <t>Lukjanczuk</t>
  </si>
  <si>
    <t>Iga.Lukjanczuk@students.ittralee.ie</t>
  </si>
  <si>
    <t>Select t00138915</t>
  </si>
  <si>
    <t xml:space="preserve">t00138915 </t>
  </si>
  <si>
    <t>Martin.Lyons@students.ittralee.ie</t>
  </si>
  <si>
    <t>Select t00182654</t>
  </si>
  <si>
    <t xml:space="preserve">t00182654 </t>
  </si>
  <si>
    <t>Donal</t>
  </si>
  <si>
    <t>Maher</t>
  </si>
  <si>
    <t>Donal.Maher@students.ittralee.ie</t>
  </si>
  <si>
    <t>Select t00183222</t>
  </si>
  <si>
    <t xml:space="preserve">t00183222 </t>
  </si>
  <si>
    <t>Muanda</t>
  </si>
  <si>
    <t>Martins</t>
  </si>
  <si>
    <t>Muanda.G.Martins@students.ittralee.ie</t>
  </si>
  <si>
    <t>Select t00181102</t>
  </si>
  <si>
    <t xml:space="preserve">t00181102 </t>
  </si>
  <si>
    <t>Siobhan</t>
  </si>
  <si>
    <t>Mc Court</t>
  </si>
  <si>
    <t>Siobhan.McCourt@students.ittralee.ie</t>
  </si>
  <si>
    <t>Select t00181847</t>
  </si>
  <si>
    <t xml:space="preserve">t00181847 </t>
  </si>
  <si>
    <t>Jack.P.McElligott@students.ittralee.ie</t>
  </si>
  <si>
    <t>Select t00181026</t>
  </si>
  <si>
    <t xml:space="preserve">t00181026 </t>
  </si>
  <si>
    <t>Mc Garrell</t>
  </si>
  <si>
    <t>Jack.McGarrell@students.ittralee.ie</t>
  </si>
  <si>
    <t>Select t00179190</t>
  </si>
  <si>
    <t xml:space="preserve">t00179190 </t>
  </si>
  <si>
    <t>Mc Govern</t>
  </si>
  <si>
    <t>Conor.McGovern@students.ittralee.ie</t>
  </si>
  <si>
    <t>Select t00171890</t>
  </si>
  <si>
    <t xml:space="preserve">t00171890 </t>
  </si>
  <si>
    <t>Eoin</t>
  </si>
  <si>
    <t>Mc Grath</t>
  </si>
  <si>
    <t>Eoin.McGrath@students.ittralee.ie</t>
  </si>
  <si>
    <t>Select t00183044</t>
  </si>
  <si>
    <t xml:space="preserve">t00183044 </t>
  </si>
  <si>
    <t>Laura</t>
  </si>
  <si>
    <t>Moran</t>
  </si>
  <si>
    <t>Laura.Moran@students.ittralee.ie</t>
  </si>
  <si>
    <t>Select t00181299</t>
  </si>
  <si>
    <t xml:space="preserve">t00181299 </t>
  </si>
  <si>
    <t>Gary.OBrien@students.ittralee.ie</t>
  </si>
  <si>
    <t>Select t00183586</t>
  </si>
  <si>
    <t xml:space="preserve">t00183586 </t>
  </si>
  <si>
    <t>Helen</t>
  </si>
  <si>
    <t>Helen.OBrien2@students.ittralee.ie</t>
  </si>
  <si>
    <t>Select t00183724</t>
  </si>
  <si>
    <t xml:space="preserve">t00183724 </t>
  </si>
  <si>
    <t>Daragh</t>
  </si>
  <si>
    <t>O Carroll</t>
  </si>
  <si>
    <t>Daragh.OCarroll@students.ittralee.ie</t>
  </si>
  <si>
    <t>Select t00179555</t>
  </si>
  <si>
    <t xml:space="preserve">t00179555 </t>
  </si>
  <si>
    <t>Martin.OConnor3@students.ittralee.ie</t>
  </si>
  <si>
    <t>Select t00181096</t>
  </si>
  <si>
    <t xml:space="preserve">t00181096 </t>
  </si>
  <si>
    <t>Owen</t>
  </si>
  <si>
    <t>Owen.OConnor@students.ittralee.ie</t>
  </si>
  <si>
    <t>Select t00173426</t>
  </si>
  <si>
    <t xml:space="preserve">t00173426 </t>
  </si>
  <si>
    <t>Jerome</t>
  </si>
  <si>
    <t>Jerome.OConnor@students.ittralee.ie</t>
  </si>
  <si>
    <t>Select t00172854</t>
  </si>
  <si>
    <t xml:space="preserve">t00172854 </t>
  </si>
  <si>
    <t>Michael.A.OConnor@students.ittralee.ie</t>
  </si>
  <si>
    <t>Select t00136878</t>
  </si>
  <si>
    <t xml:space="preserve">t00136878 </t>
  </si>
  <si>
    <t>Micheal</t>
  </si>
  <si>
    <t>O Dowd</t>
  </si>
  <si>
    <t>Micheal.ODowd@students.ittralee.ie</t>
  </si>
  <si>
    <t>Select t00056539</t>
  </si>
  <si>
    <t xml:space="preserve">t00056539 </t>
  </si>
  <si>
    <t>O Driscoll</t>
  </si>
  <si>
    <t>Eoin.M.ODriscoll@students.ittralee.ie</t>
  </si>
  <si>
    <t>Select t00173541</t>
  </si>
  <si>
    <t xml:space="preserve">t00173541 </t>
  </si>
  <si>
    <t>Oliver</t>
  </si>
  <si>
    <t>Oliver.D.OMahony@students.ittralee.ie</t>
  </si>
  <si>
    <t>Select t00171583</t>
  </si>
  <si>
    <t xml:space="preserve">t00171583 </t>
  </si>
  <si>
    <t>Conor.C.ONeill@students.ittralee.ie</t>
  </si>
  <si>
    <t>Select t00020775</t>
  </si>
  <si>
    <t xml:space="preserve">t00020775 </t>
  </si>
  <si>
    <t>Brian.ONeill@students.ittralee.ie</t>
  </si>
  <si>
    <t>Select t00183149</t>
  </si>
  <si>
    <t xml:space="preserve">t00183149 </t>
  </si>
  <si>
    <t>O Reilly</t>
  </si>
  <si>
    <t>Christopher.OReilly@students.ittralee.ie</t>
  </si>
  <si>
    <t>Select t00182898</t>
  </si>
  <si>
    <t xml:space="preserve">t00182898 </t>
  </si>
  <si>
    <t>Philpott</t>
  </si>
  <si>
    <t>Alan.Philpott@students.ittralee.ie</t>
  </si>
  <si>
    <t>Select t00182293</t>
  </si>
  <si>
    <t xml:space="preserve">t00182293 </t>
  </si>
  <si>
    <t>Porter</t>
  </si>
  <si>
    <t>Sean.Porter@students.ittralee.ie</t>
  </si>
  <si>
    <t>Select t00182535</t>
  </si>
  <si>
    <t xml:space="preserve">t00182535 </t>
  </si>
  <si>
    <t>Connor</t>
  </si>
  <si>
    <t>Purvis</t>
  </si>
  <si>
    <t>Connor.Purvis@students.ittralee.ie</t>
  </si>
  <si>
    <t>Select t00181967</t>
  </si>
  <si>
    <t xml:space="preserve">t00181967 </t>
  </si>
  <si>
    <t>Raleigh</t>
  </si>
  <si>
    <t>Tadhg.M.Raleigh@students.ittralee.ie</t>
  </si>
  <si>
    <t>Select t00155789</t>
  </si>
  <si>
    <t xml:space="preserve">t00155789 </t>
  </si>
  <si>
    <t>Luke.J.Reidy@students.ittralee.ie</t>
  </si>
  <si>
    <t>Select t00170945</t>
  </si>
  <si>
    <t xml:space="preserve">t00170945 </t>
  </si>
  <si>
    <t>Neil</t>
  </si>
  <si>
    <t>Sankar</t>
  </si>
  <si>
    <t>Neil.J.Sankar@students.ittralee.ie</t>
  </si>
  <si>
    <t>Select t00170881</t>
  </si>
  <si>
    <t xml:space="preserve">t00170881 </t>
  </si>
  <si>
    <t>Sayers</t>
  </si>
  <si>
    <t>Aoife.Sayers@students.ittralee.ie</t>
  </si>
  <si>
    <t>Select t00184442</t>
  </si>
  <si>
    <t xml:space="preserve">t00184442 </t>
  </si>
  <si>
    <t>Shanahan</t>
  </si>
  <si>
    <t>Owen.Shanahan@students.ittralee.ie</t>
  </si>
  <si>
    <t>Select t00179299</t>
  </si>
  <si>
    <t xml:space="preserve">t00179299 </t>
  </si>
  <si>
    <t>Claire</t>
  </si>
  <si>
    <t>Shee</t>
  </si>
  <si>
    <t>Claire.Shee@students.ittralee.ie</t>
  </si>
  <si>
    <t>Select t00143215</t>
  </si>
  <si>
    <t xml:space="preserve">t00143215 </t>
  </si>
  <si>
    <t>Dominic</t>
  </si>
  <si>
    <t>Dominic.Sheehan@students.ittralee.ie</t>
  </si>
  <si>
    <t>Select t00171028</t>
  </si>
  <si>
    <t xml:space="preserve">t00171028 </t>
  </si>
  <si>
    <t>Una.Stack@students.ittralee.ie</t>
  </si>
  <si>
    <t>Select t00184661</t>
  </si>
  <si>
    <t xml:space="preserve">t00184661 </t>
  </si>
  <si>
    <t>Stephen.Stack@students.ittralee.ie</t>
  </si>
  <si>
    <t>Select t00183089</t>
  </si>
  <si>
    <t xml:space="preserve">t00183089 </t>
  </si>
  <si>
    <t>Standing-Harvey</t>
  </si>
  <si>
    <t>Joshua.Standing-Harvey@students.ittralee.ie</t>
  </si>
  <si>
    <t>Select t00171641</t>
  </si>
  <si>
    <t xml:space="preserve">t00171641 </t>
  </si>
  <si>
    <t>Szczypior</t>
  </si>
  <si>
    <t>Daniel.Szczypior@students.ittralee.ie</t>
  </si>
  <si>
    <t>Select t00184284</t>
  </si>
  <si>
    <t xml:space="preserve">t00184284 </t>
  </si>
  <si>
    <t>Tangney</t>
  </si>
  <si>
    <t>Sean.Tangney@students.ittralee.ie</t>
  </si>
  <si>
    <t>Select t00177537</t>
  </si>
  <si>
    <t xml:space="preserve">t00177537 </t>
  </si>
  <si>
    <t>Thompson</t>
  </si>
  <si>
    <t>Conor.D.Thompson@students.ittralee.ie</t>
  </si>
  <si>
    <t>Select t00180609</t>
  </si>
  <si>
    <t xml:space="preserve">t00180609 </t>
  </si>
  <si>
    <t>Damian</t>
  </si>
  <si>
    <t>Wrobel</t>
  </si>
  <si>
    <t>Damian.Wrobel@students.ittralee.ie</t>
  </si>
  <si>
    <t>Select t00184502</t>
  </si>
  <si>
    <t xml:space="preserve">t00184502 </t>
  </si>
  <si>
    <t>Ziemelis</t>
  </si>
  <si>
    <t>Martin.Ziemelis@students.ittralee.ie</t>
  </si>
  <si>
    <t>Group 1 - MM_D,MAD_D</t>
  </si>
  <si>
    <t>TL_KCPMM_D</t>
  </si>
  <si>
    <t>TL_KCMAD_D</t>
  </si>
  <si>
    <t>Group 2 - SD_D,SD_B</t>
  </si>
  <si>
    <t>Group 3 - GD_D</t>
  </si>
  <si>
    <t>Group 4 - MM_B,GD_B,MAD_B</t>
  </si>
  <si>
    <t>TL_KCPGD_D</t>
  </si>
  <si>
    <t>TL_KCPMM_B</t>
  </si>
  <si>
    <t>TL_KCPGD_B</t>
  </si>
  <si>
    <t>TL_KCMAD_B</t>
  </si>
  <si>
    <t>Group 5 - ITS</t>
  </si>
  <si>
    <t>Musoke</t>
  </si>
  <si>
    <t>TL_KCPIT_C</t>
  </si>
  <si>
    <t>*</t>
  </si>
  <si>
    <t>TL_KCPSD_D</t>
  </si>
  <si>
    <t>TL_KCPSD_B</t>
  </si>
  <si>
    <t>Liam</t>
  </si>
  <si>
    <t>Dunne</t>
  </si>
  <si>
    <t>t00181482</t>
  </si>
  <si>
    <t>Brehony</t>
  </si>
  <si>
    <t>Arlene</t>
  </si>
  <si>
    <t>t00175204</t>
  </si>
  <si>
    <t>Deasy</t>
  </si>
  <si>
    <t>Kevin</t>
  </si>
  <si>
    <t>t00175225</t>
  </si>
  <si>
    <t>Nolan</t>
  </si>
  <si>
    <t>Diarmuid</t>
  </si>
  <si>
    <t>t00156331</t>
  </si>
  <si>
    <t>L</t>
  </si>
  <si>
    <t>t00178387</t>
  </si>
  <si>
    <t>Deane</t>
  </si>
  <si>
    <t>Anthony</t>
  </si>
  <si>
    <t>t00131605</t>
  </si>
  <si>
    <t>nl</t>
  </si>
  <si>
    <t>n</t>
  </si>
  <si>
    <t>Sarah</t>
  </si>
  <si>
    <t>Frank</t>
  </si>
  <si>
    <t>w</t>
  </si>
  <si>
    <t>Buckley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</si>
</sst>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5"/>
      <name val="Arial"/>
      <family val="2"/>
    </font>
    <font>
      <sz val="5"/>
      <name val="Times New Roman"/>
      <family val="1"/>
    </font>
    <font>
      <sz val="5"/>
      <name val="Arial"/>
      <family val="2"/>
    </font>
    <font>
      <b/>
      <sz val="8"/>
      <name val="Arial"/>
      <family val="2"/>
    </font>
    <font>
      <b/>
      <sz val="5"/>
      <name val="Arial"/>
      <family val="2"/>
    </font>
    <font>
      <sz val="5"/>
      <color indexed="8"/>
      <name val="Times New Roman"/>
      <family val="1"/>
    </font>
    <font>
      <sz val="3"/>
      <name val="Arial"/>
      <family val="2"/>
    </font>
    <font>
      <sz val="6"/>
      <name val="Arial"/>
      <family val="2"/>
    </font>
    <font>
      <sz val="6"/>
      <color indexed="8"/>
      <name val="Arial"/>
      <family val="2"/>
    </font>
    <font>
      <sz val="4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sz val="5"/>
      <color indexed="8"/>
      <name val="Times New Roman"/>
      <family val="1"/>
    </font>
    <font>
      <b/>
      <sz val="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0" fontId="0" fillId="0" borderId="1" xfId="0" applyBorder="1"/>
    <xf numFmtId="0" fontId="8" fillId="0" borderId="1" xfId="0" applyFont="1" applyBorder="1"/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wrapText="1"/>
    </xf>
    <xf numFmtId="0" fontId="5" fillId="0" borderId="1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6" fontId="1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0" borderId="1" xfId="0" applyFont="1" applyFill="1" applyBorder="1"/>
    <xf numFmtId="0" fontId="10" fillId="0" borderId="0" xfId="0" applyFont="1"/>
    <xf numFmtId="14" fontId="1" fillId="0" borderId="0" xfId="0" applyNumberFormat="1" applyFont="1"/>
    <xf numFmtId="0" fontId="1" fillId="0" borderId="0" xfId="0" applyFont="1"/>
    <xf numFmtId="0" fontId="8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6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0" borderId="1" xfId="0" applyFont="1" applyFill="1" applyBorder="1" applyAlignment="1">
      <alignment horizontal="center" wrapText="1"/>
    </xf>
    <xf numFmtId="10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" fontId="7" fillId="0" borderId="0" xfId="0" applyNumberFormat="1" applyFont="1" applyBorder="1"/>
    <xf numFmtId="0" fontId="5" fillId="0" borderId="1" xfId="0" applyFont="1" applyBorder="1" applyAlignment="1">
      <alignment horizontal="right"/>
    </xf>
    <xf numFmtId="0" fontId="8" fillId="0" borderId="2" xfId="0" applyFont="1" applyFill="1" applyBorder="1"/>
    <xf numFmtId="0" fontId="8" fillId="4" borderId="1" xfId="0" applyFont="1" applyFill="1" applyBorder="1"/>
    <xf numFmtId="0" fontId="11" fillId="0" borderId="0" xfId="0" applyFont="1"/>
    <xf numFmtId="0" fontId="2" fillId="5" borderId="1" xfId="0" applyFont="1" applyFill="1" applyBorder="1" applyAlignment="1">
      <alignment horizontal="center"/>
    </xf>
    <xf numFmtId="0" fontId="8" fillId="0" borderId="3" xfId="0" applyFont="1" applyBorder="1"/>
    <xf numFmtId="0" fontId="9" fillId="0" borderId="3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horizontal="center"/>
    </xf>
    <xf numFmtId="0" fontId="14" fillId="0" borderId="2" xfId="0" applyFont="1" applyBorder="1"/>
    <xf numFmtId="0" fontId="15" fillId="0" borderId="1" xfId="0" applyFont="1" applyFill="1" applyBorder="1" applyAlignment="1">
      <alignment horizontal="left" wrapText="1"/>
    </xf>
    <xf numFmtId="0" fontId="16" fillId="0" borderId="1" xfId="0" applyFont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8" fillId="0" borderId="3" xfId="0" applyFont="1" applyFill="1" applyBorder="1"/>
    <xf numFmtId="0" fontId="14" fillId="0" borderId="1" xfId="0" applyFont="1" applyBorder="1"/>
    <xf numFmtId="0" fontId="8" fillId="0" borderId="2" xfId="0" applyFont="1" applyBorder="1"/>
    <xf numFmtId="0" fontId="13" fillId="0" borderId="1" xfId="0" applyFont="1" applyBorder="1"/>
    <xf numFmtId="0" fontId="14" fillId="0" borderId="0" xfId="0" applyFont="1"/>
    <xf numFmtId="0" fontId="13" fillId="0" borderId="1" xfId="0" applyFont="1" applyFill="1" applyBorder="1"/>
    <xf numFmtId="0" fontId="8" fillId="0" borderId="4" xfId="0" applyFont="1" applyFill="1" applyBorder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46"/>
  <sheetViews>
    <sheetView tabSelected="1" topLeftCell="B28" zoomScale="160" zoomScaleNormal="160" workbookViewId="0">
      <selection activeCell="V36" sqref="V36"/>
    </sheetView>
  </sheetViews>
  <sheetFormatPr defaultRowHeight="12.75" x14ac:dyDescent="0.2"/>
  <cols>
    <col min="1" max="1" width="10.7109375" customWidth="1"/>
    <col min="2" max="2" width="7.42578125" customWidth="1"/>
    <col min="3" max="3" width="11.140625" customWidth="1"/>
    <col min="4" max="4" width="10" customWidth="1"/>
    <col min="5" max="5" width="2.7109375" customWidth="1"/>
    <col min="6" max="6" width="2.5703125" customWidth="1"/>
    <col min="7" max="7" width="2.42578125" customWidth="1"/>
    <col min="8" max="8" width="3.140625" customWidth="1"/>
    <col min="9" max="12" width="2.7109375" customWidth="1"/>
    <col min="13" max="13" width="3.28515625" customWidth="1"/>
    <col min="14" max="28" width="2.7109375" customWidth="1"/>
    <col min="29" max="29" width="8" bestFit="1" customWidth="1"/>
    <col min="30" max="30" width="5.28515625" customWidth="1"/>
    <col min="31" max="33" width="2" customWidth="1"/>
    <col min="34" max="34" width="2.28515625" customWidth="1"/>
    <col min="35" max="41" width="2" customWidth="1"/>
    <col min="42" max="42" width="2.140625" customWidth="1"/>
    <col min="43" max="76" width="2" customWidth="1"/>
  </cols>
  <sheetData>
    <row r="1" spans="1:78" ht="1.5" customHeight="1" x14ac:dyDescent="0.2">
      <c r="C1" s="2"/>
      <c r="D1" s="2"/>
      <c r="E1" s="2"/>
      <c r="F1" s="3"/>
      <c r="G1" s="3"/>
      <c r="H1" s="2"/>
      <c r="I1" s="3"/>
      <c r="J1" s="3"/>
      <c r="K1" s="3"/>
      <c r="L1" s="3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8" hidden="1" x14ac:dyDescent="0.2"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8" ht="9.9499999999999993" customHeight="1" x14ac:dyDescent="0.2">
      <c r="D3" s="4" t="s">
        <v>0</v>
      </c>
      <c r="E3" s="21">
        <v>41897</v>
      </c>
      <c r="G3" s="21">
        <v>41904</v>
      </c>
      <c r="I3" s="21">
        <v>41911</v>
      </c>
      <c r="K3" s="21">
        <v>41918</v>
      </c>
      <c r="M3" s="21">
        <v>41925</v>
      </c>
      <c r="O3" s="21">
        <v>41932</v>
      </c>
      <c r="Q3" s="21">
        <v>41946</v>
      </c>
      <c r="S3" s="21">
        <v>41953</v>
      </c>
      <c r="T3" s="25"/>
      <c r="U3" s="21">
        <v>41960</v>
      </c>
      <c r="W3" s="21">
        <v>41967</v>
      </c>
      <c r="Y3" s="21">
        <v>41974</v>
      </c>
      <c r="AA3" s="26">
        <v>41981</v>
      </c>
      <c r="AC3" s="27" t="s">
        <v>4</v>
      </c>
      <c r="AD3" s="27" t="s">
        <v>49</v>
      </c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</row>
    <row r="4" spans="1:78" ht="9.9499999999999993" customHeight="1" x14ac:dyDescent="0.2">
      <c r="B4" s="50" t="s">
        <v>420</v>
      </c>
      <c r="C4" s="51"/>
      <c r="D4" s="51"/>
      <c r="E4" s="5" t="s">
        <v>11</v>
      </c>
      <c r="F4" s="16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5" t="s">
        <v>21</v>
      </c>
      <c r="P4" s="5" t="s">
        <v>22</v>
      </c>
      <c r="Q4" s="5" t="s">
        <v>23</v>
      </c>
      <c r="R4" s="5" t="s">
        <v>24</v>
      </c>
      <c r="S4" s="5" t="s">
        <v>25</v>
      </c>
      <c r="T4" s="5" t="s">
        <v>26</v>
      </c>
      <c r="U4" s="16" t="s">
        <v>27</v>
      </c>
      <c r="V4" s="16" t="s">
        <v>28</v>
      </c>
      <c r="W4" s="16" t="s">
        <v>29</v>
      </c>
      <c r="X4" s="16" t="s">
        <v>30</v>
      </c>
      <c r="Y4" s="16" t="s">
        <v>31</v>
      </c>
      <c r="Z4" s="16" t="s">
        <v>32</v>
      </c>
      <c r="AA4" s="16" t="s">
        <v>33</v>
      </c>
      <c r="AB4" s="16" t="s">
        <v>34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3"/>
      <c r="BU4" s="3"/>
      <c r="BV4" s="3"/>
      <c r="BW4" s="3"/>
      <c r="BX4" s="3"/>
    </row>
    <row r="5" spans="1:78" ht="9.9499999999999993" customHeight="1" x14ac:dyDescent="0.2">
      <c r="A5" s="28" t="s">
        <v>421</v>
      </c>
      <c r="B5" s="8" t="s">
        <v>143</v>
      </c>
      <c r="C5" s="8" t="s">
        <v>41</v>
      </c>
      <c r="D5" s="8" t="s">
        <v>55</v>
      </c>
      <c r="E5" s="19">
        <v>3</v>
      </c>
      <c r="F5" s="19">
        <v>1</v>
      </c>
      <c r="G5" s="43"/>
      <c r="H5" s="19">
        <v>1</v>
      </c>
      <c r="I5" s="19">
        <v>3</v>
      </c>
      <c r="J5" s="19">
        <v>1</v>
      </c>
      <c r="K5" s="19">
        <v>3</v>
      </c>
      <c r="L5" s="19">
        <v>1</v>
      </c>
      <c r="M5" s="23" t="s">
        <v>453</v>
      </c>
      <c r="N5" s="23">
        <v>1</v>
      </c>
      <c r="O5" s="23">
        <v>3</v>
      </c>
      <c r="P5" s="23">
        <v>1</v>
      </c>
      <c r="Q5" s="23">
        <v>3</v>
      </c>
      <c r="R5" s="43"/>
      <c r="S5" s="13">
        <v>3</v>
      </c>
      <c r="T5" s="13">
        <v>1</v>
      </c>
      <c r="U5" s="13"/>
      <c r="V5" s="13">
        <v>1</v>
      </c>
      <c r="W5" s="14"/>
      <c r="X5" s="13"/>
      <c r="Y5" s="13"/>
      <c r="Z5" s="13"/>
      <c r="AA5" s="13"/>
      <c r="AB5" s="43"/>
      <c r="AC5" s="34">
        <f>(SUMIF(E5:AB5,"=1")+SUMIF(E5:AB5,"=3")+SUMIF(E5:AB5,"=1.5"))/43</f>
        <v>0.60465116279069764</v>
      </c>
      <c r="AD5" s="34">
        <f>(SUMIF(E5:AB5,"=1")+SUMIF(E5:AB5,"=3")+SUMIF(E5:AB5,"=1.5"))/(43-COUNTIF(E5:AB5,"=nl")*3-COUNTIF(E5:AB5,"=n"))</f>
        <v>0.65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3"/>
      <c r="BU5" s="3"/>
      <c r="BV5" s="3"/>
      <c r="BW5" s="3"/>
      <c r="BX5" s="3"/>
    </row>
    <row r="6" spans="1:78" ht="9.9499999999999993" customHeight="1" x14ac:dyDescent="0.2">
      <c r="A6" s="28" t="s">
        <v>421</v>
      </c>
      <c r="B6" s="8" t="s">
        <v>222</v>
      </c>
      <c r="C6" s="8" t="s">
        <v>223</v>
      </c>
      <c r="D6" s="8" t="s">
        <v>219</v>
      </c>
      <c r="E6" s="19">
        <v>3</v>
      </c>
      <c r="F6" s="20">
        <v>1</v>
      </c>
      <c r="G6" s="43"/>
      <c r="H6" s="19">
        <v>0</v>
      </c>
      <c r="I6" s="19">
        <v>3</v>
      </c>
      <c r="J6" s="19">
        <v>1</v>
      </c>
      <c r="K6" s="19">
        <v>3</v>
      </c>
      <c r="L6" s="19">
        <v>1</v>
      </c>
      <c r="M6" s="23">
        <v>3</v>
      </c>
      <c r="N6" s="23">
        <v>1</v>
      </c>
      <c r="O6" s="23">
        <v>3</v>
      </c>
      <c r="P6" s="23">
        <v>1</v>
      </c>
      <c r="Q6" s="23">
        <v>3</v>
      </c>
      <c r="R6" s="43"/>
      <c r="S6" s="13">
        <v>0</v>
      </c>
      <c r="T6" s="13">
        <v>1</v>
      </c>
      <c r="U6" s="13"/>
      <c r="V6" s="13">
        <v>1</v>
      </c>
      <c r="W6" s="14"/>
      <c r="X6" s="13"/>
      <c r="Y6" s="13"/>
      <c r="Z6" s="13"/>
      <c r="AA6" s="13"/>
      <c r="AB6" s="43"/>
      <c r="AC6" s="34">
        <f t="shared" ref="AC6:AC22" si="0">(SUMIF(E6:AB6,"=1")+SUMIF(E6:AB6,"=3")+SUMIF(E6:AB6,"=1.5"))/43</f>
        <v>0.58139534883720934</v>
      </c>
      <c r="AD6" s="34">
        <f t="shared" ref="AD6:AD22" si="1">(SUMIF(E6:AB6,"=1")+SUMIF(E6:AB6,"=3")+SUMIF(E6:AB6,"=1.5"))/(43-COUNTIF(E6:AB6,"=nl")*3-COUNTIF(E6:AB6,"=n"))</f>
        <v>0.58139534883720934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3"/>
      <c r="BU6" s="3"/>
      <c r="BV6" s="3"/>
      <c r="BW6" s="3"/>
      <c r="BX6" s="3"/>
    </row>
    <row r="7" spans="1:78" ht="9.9499999999999993" customHeight="1" x14ac:dyDescent="0.2">
      <c r="A7" s="28" t="s">
        <v>421</v>
      </c>
      <c r="B7" s="8" t="s">
        <v>230</v>
      </c>
      <c r="C7" s="8" t="s">
        <v>5</v>
      </c>
      <c r="D7" s="8" t="s">
        <v>231</v>
      </c>
      <c r="E7" s="19">
        <v>3</v>
      </c>
      <c r="F7" s="20">
        <v>1</v>
      </c>
      <c r="G7" s="43"/>
      <c r="H7" s="19">
        <v>1</v>
      </c>
      <c r="I7" s="19" t="s">
        <v>453</v>
      </c>
      <c r="J7" s="19">
        <v>1</v>
      </c>
      <c r="K7" s="19" t="s">
        <v>453</v>
      </c>
      <c r="L7" s="19" t="s">
        <v>454</v>
      </c>
      <c r="M7" s="23" t="s">
        <v>453</v>
      </c>
      <c r="N7" s="23">
        <v>1</v>
      </c>
      <c r="O7" s="23">
        <v>3</v>
      </c>
      <c r="P7" s="23">
        <v>1</v>
      </c>
      <c r="Q7" s="23">
        <v>3</v>
      </c>
      <c r="R7" s="43"/>
      <c r="S7" s="13">
        <v>3</v>
      </c>
      <c r="T7" s="13">
        <v>0</v>
      </c>
      <c r="U7" s="13"/>
      <c r="V7" s="13">
        <v>0</v>
      </c>
      <c r="W7" s="14"/>
      <c r="X7" s="13"/>
      <c r="Y7" s="13"/>
      <c r="Z7" s="13"/>
      <c r="AA7" s="13"/>
      <c r="AB7" s="43"/>
      <c r="AC7" s="34">
        <f t="shared" si="0"/>
        <v>0.39534883720930231</v>
      </c>
      <c r="AD7" s="34">
        <f t="shared" si="1"/>
        <v>0.51515151515151514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3"/>
      <c r="BU7" s="3"/>
      <c r="BV7" s="3"/>
      <c r="BW7" s="3"/>
      <c r="BX7" s="3"/>
    </row>
    <row r="8" spans="1:78" ht="9.9499999999999993" customHeight="1" x14ac:dyDescent="0.2">
      <c r="A8" s="28" t="s">
        <v>421</v>
      </c>
      <c r="B8" s="8" t="s">
        <v>260</v>
      </c>
      <c r="C8" s="8" t="s">
        <v>39</v>
      </c>
      <c r="D8" s="8" t="s">
        <v>43</v>
      </c>
      <c r="E8" s="19">
        <v>3</v>
      </c>
      <c r="F8" s="20">
        <v>0</v>
      </c>
      <c r="G8" s="43"/>
      <c r="H8" s="19">
        <v>1</v>
      </c>
      <c r="I8" s="19">
        <v>3</v>
      </c>
      <c r="J8" s="19">
        <v>1</v>
      </c>
      <c r="K8" s="19">
        <v>3</v>
      </c>
      <c r="L8" s="19">
        <v>1</v>
      </c>
      <c r="M8" s="23">
        <v>3</v>
      </c>
      <c r="N8" s="23">
        <v>1</v>
      </c>
      <c r="O8" s="23">
        <v>3</v>
      </c>
      <c r="P8" s="23">
        <v>1</v>
      </c>
      <c r="Q8" s="23">
        <v>3</v>
      </c>
      <c r="R8" s="43"/>
      <c r="S8" s="13">
        <v>3</v>
      </c>
      <c r="T8" s="13">
        <v>1</v>
      </c>
      <c r="U8" s="13"/>
      <c r="V8" s="13">
        <v>1</v>
      </c>
      <c r="W8" s="13"/>
      <c r="X8" s="13"/>
      <c r="Y8" s="13"/>
      <c r="Z8" s="13"/>
      <c r="AA8" s="13"/>
      <c r="AB8" s="43"/>
      <c r="AC8" s="34">
        <f t="shared" si="0"/>
        <v>0.65116279069767447</v>
      </c>
      <c r="AD8" s="34">
        <f t="shared" si="1"/>
        <v>0.65116279069767447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3"/>
      <c r="BU8" s="3"/>
      <c r="BV8" s="3"/>
      <c r="BW8" s="3"/>
      <c r="BX8" s="3"/>
    </row>
    <row r="9" spans="1:78" ht="9.9499999999999993" customHeight="1" x14ac:dyDescent="0.2">
      <c r="A9" s="28" t="s">
        <v>421</v>
      </c>
      <c r="B9" s="8" t="s">
        <v>289</v>
      </c>
      <c r="C9" s="8" t="s">
        <v>290</v>
      </c>
      <c r="D9" s="8" t="s">
        <v>291</v>
      </c>
      <c r="E9" s="19">
        <v>3</v>
      </c>
      <c r="F9" s="20">
        <v>1</v>
      </c>
      <c r="G9" s="43"/>
      <c r="H9" s="19">
        <v>1</v>
      </c>
      <c r="I9" s="19">
        <v>3</v>
      </c>
      <c r="J9" s="19">
        <v>1</v>
      </c>
      <c r="K9" s="19">
        <v>3</v>
      </c>
      <c r="L9" s="19">
        <v>1</v>
      </c>
      <c r="M9" s="23">
        <v>3</v>
      </c>
      <c r="N9" s="23">
        <v>1</v>
      </c>
      <c r="O9" s="23">
        <v>3</v>
      </c>
      <c r="P9" s="23">
        <v>1</v>
      </c>
      <c r="Q9" s="23">
        <v>3</v>
      </c>
      <c r="R9" s="43"/>
      <c r="S9" s="13">
        <v>3</v>
      </c>
      <c r="T9" s="13">
        <v>1</v>
      </c>
      <c r="U9" s="13"/>
      <c r="V9" s="13">
        <v>1</v>
      </c>
      <c r="W9" s="14"/>
      <c r="X9" s="13"/>
      <c r="Y9" s="13"/>
      <c r="Z9" s="13"/>
      <c r="AA9" s="13"/>
      <c r="AB9" s="43"/>
      <c r="AC9" s="34">
        <f t="shared" si="0"/>
        <v>0.67441860465116277</v>
      </c>
      <c r="AD9" s="34">
        <f t="shared" si="1"/>
        <v>0.67441860465116277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3"/>
      <c r="BU9" s="3"/>
      <c r="BV9" s="3"/>
      <c r="BW9" s="3"/>
      <c r="BX9" s="3"/>
    </row>
    <row r="10" spans="1:78" ht="9.9499999999999993" customHeight="1" x14ac:dyDescent="0.2">
      <c r="A10" s="28" t="s">
        <v>421</v>
      </c>
      <c r="B10" s="8" t="s">
        <v>294</v>
      </c>
      <c r="C10" s="8" t="s">
        <v>295</v>
      </c>
      <c r="D10" s="8" t="s">
        <v>296</v>
      </c>
      <c r="E10" s="19">
        <v>3</v>
      </c>
      <c r="F10" s="20">
        <v>1</v>
      </c>
      <c r="G10" s="43"/>
      <c r="H10" s="19">
        <v>1</v>
      </c>
      <c r="I10" s="19">
        <v>3</v>
      </c>
      <c r="J10" s="19">
        <v>1</v>
      </c>
      <c r="K10" s="19">
        <v>3</v>
      </c>
      <c r="L10" s="19">
        <v>1</v>
      </c>
      <c r="M10" s="23" t="s">
        <v>453</v>
      </c>
      <c r="N10" s="23" t="s">
        <v>454</v>
      </c>
      <c r="O10" s="23">
        <v>3</v>
      </c>
      <c r="P10" s="23">
        <v>0</v>
      </c>
      <c r="Q10" s="23">
        <v>3</v>
      </c>
      <c r="R10" s="43"/>
      <c r="S10" s="13">
        <v>3</v>
      </c>
      <c r="T10" s="13">
        <v>1</v>
      </c>
      <c r="U10" s="13"/>
      <c r="V10" s="13">
        <v>1</v>
      </c>
      <c r="W10" s="14"/>
      <c r="X10" s="13"/>
      <c r="Y10" s="13"/>
      <c r="Z10" s="13"/>
      <c r="AA10" s="13"/>
      <c r="AB10" s="43"/>
      <c r="AC10" s="34">
        <f t="shared" si="0"/>
        <v>0.55813953488372092</v>
      </c>
      <c r="AD10" s="34">
        <f t="shared" si="1"/>
        <v>0.61538461538461542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3"/>
      <c r="BU10" s="3"/>
      <c r="BV10" s="3"/>
      <c r="BW10" s="3"/>
      <c r="BX10" s="3"/>
    </row>
    <row r="11" spans="1:78" ht="9.9499999999999993" customHeight="1" x14ac:dyDescent="0.2">
      <c r="A11" s="28" t="s">
        <v>421</v>
      </c>
      <c r="B11" s="8" t="s">
        <v>356</v>
      </c>
      <c r="C11" s="8" t="s">
        <v>357</v>
      </c>
      <c r="D11" s="8" t="s">
        <v>358</v>
      </c>
      <c r="E11" s="19">
        <v>0</v>
      </c>
      <c r="F11" s="20">
        <v>0</v>
      </c>
      <c r="G11" s="43"/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43"/>
      <c r="S11" s="13" t="s">
        <v>457</v>
      </c>
      <c r="T11" s="13" t="s">
        <v>457</v>
      </c>
      <c r="U11" s="13" t="s">
        <v>457</v>
      </c>
      <c r="V11" s="13" t="s">
        <v>457</v>
      </c>
      <c r="W11" s="14" t="s">
        <v>457</v>
      </c>
      <c r="X11" s="13" t="s">
        <v>457</v>
      </c>
      <c r="Y11" s="13" t="s">
        <v>457</v>
      </c>
      <c r="Z11" s="13" t="s">
        <v>457</v>
      </c>
      <c r="AA11" s="13" t="s">
        <v>457</v>
      </c>
      <c r="AB11" s="43"/>
      <c r="AC11" s="34" t="s">
        <v>457</v>
      </c>
      <c r="AD11" s="34" t="s">
        <v>457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3"/>
      <c r="BU11" s="3"/>
      <c r="BV11" s="3"/>
      <c r="BW11" s="3"/>
      <c r="BX11" s="3"/>
    </row>
    <row r="12" spans="1:78" ht="9.9499999999999993" customHeight="1" x14ac:dyDescent="0.2">
      <c r="A12" s="28" t="s">
        <v>421</v>
      </c>
      <c r="B12" s="8" t="s">
        <v>381</v>
      </c>
      <c r="C12" s="8" t="s">
        <v>382</v>
      </c>
      <c r="D12" s="8" t="s">
        <v>383</v>
      </c>
      <c r="E12" s="19">
        <v>3</v>
      </c>
      <c r="F12" s="20">
        <v>1</v>
      </c>
      <c r="G12" s="43"/>
      <c r="H12" s="19">
        <v>1</v>
      </c>
      <c r="I12" s="19">
        <v>3</v>
      </c>
      <c r="J12" s="19">
        <v>1</v>
      </c>
      <c r="K12" s="19">
        <v>3</v>
      </c>
      <c r="L12" s="19">
        <v>1</v>
      </c>
      <c r="M12" s="23">
        <v>3</v>
      </c>
      <c r="N12" s="23">
        <v>1</v>
      </c>
      <c r="O12" s="23">
        <v>3</v>
      </c>
      <c r="P12" s="23">
        <v>1</v>
      </c>
      <c r="Q12" s="23">
        <v>3</v>
      </c>
      <c r="R12" s="43"/>
      <c r="S12" s="13">
        <v>3</v>
      </c>
      <c r="T12" s="13">
        <v>1</v>
      </c>
      <c r="U12" s="13"/>
      <c r="V12" s="13">
        <v>1</v>
      </c>
      <c r="W12" s="14"/>
      <c r="X12" s="13"/>
      <c r="Y12" s="13"/>
      <c r="Z12" s="13"/>
      <c r="AA12" s="13"/>
      <c r="AB12" s="43"/>
      <c r="AC12" s="34">
        <f t="shared" si="0"/>
        <v>0.67441860465116277</v>
      </c>
      <c r="AD12" s="34">
        <f t="shared" si="1"/>
        <v>0.67441860465116277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3"/>
      <c r="BU12" s="3"/>
      <c r="BV12" s="3"/>
      <c r="BW12" s="3"/>
      <c r="BX12" s="3"/>
    </row>
    <row r="13" spans="1:78" ht="9.9499999999999993" customHeight="1" x14ac:dyDescent="0.2">
      <c r="A13" s="28" t="s">
        <v>422</v>
      </c>
      <c r="B13" s="8" t="s">
        <v>146</v>
      </c>
      <c r="C13" s="8" t="s">
        <v>147</v>
      </c>
      <c r="D13" s="8" t="s">
        <v>148</v>
      </c>
      <c r="E13" s="19">
        <v>3</v>
      </c>
      <c r="F13" s="20">
        <v>1</v>
      </c>
      <c r="G13" s="43"/>
      <c r="H13" s="19">
        <v>1</v>
      </c>
      <c r="I13" s="19">
        <v>3</v>
      </c>
      <c r="J13" s="19">
        <v>1</v>
      </c>
      <c r="K13" s="19">
        <v>3</v>
      </c>
      <c r="L13" s="19">
        <v>1</v>
      </c>
      <c r="M13" s="23">
        <v>3</v>
      </c>
      <c r="N13" s="23">
        <v>1</v>
      </c>
      <c r="O13" s="23">
        <v>3</v>
      </c>
      <c r="P13" s="23">
        <v>0</v>
      </c>
      <c r="Q13" s="23">
        <v>3</v>
      </c>
      <c r="R13" s="43"/>
      <c r="S13" s="13">
        <v>0</v>
      </c>
      <c r="T13" s="13">
        <v>0</v>
      </c>
      <c r="U13" s="13"/>
      <c r="V13" s="13">
        <v>1</v>
      </c>
      <c r="W13" s="14"/>
      <c r="X13" s="13"/>
      <c r="Y13" s="13"/>
      <c r="Z13" s="13"/>
      <c r="AA13" s="13"/>
      <c r="AB13" s="43"/>
      <c r="AC13" s="34">
        <f t="shared" si="0"/>
        <v>0.55813953488372092</v>
      </c>
      <c r="AD13" s="34">
        <f t="shared" si="1"/>
        <v>0.55813953488372092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3"/>
      <c r="BU13" s="3"/>
      <c r="BV13" s="3"/>
      <c r="BW13" s="3"/>
      <c r="BX13" s="3"/>
    </row>
    <row r="14" spans="1:78" ht="9.9499999999999993" customHeight="1" x14ac:dyDescent="0.2">
      <c r="A14" s="28" t="s">
        <v>422</v>
      </c>
      <c r="B14" s="8" t="s">
        <v>194</v>
      </c>
      <c r="C14" s="8" t="s">
        <v>42</v>
      </c>
      <c r="D14" s="8" t="s">
        <v>195</v>
      </c>
      <c r="E14" s="19">
        <v>3</v>
      </c>
      <c r="F14" s="19">
        <v>1</v>
      </c>
      <c r="G14" s="43"/>
      <c r="H14" s="19">
        <v>1</v>
      </c>
      <c r="I14" s="19">
        <v>3</v>
      </c>
      <c r="J14" s="19">
        <v>1</v>
      </c>
      <c r="K14" s="19">
        <v>3</v>
      </c>
      <c r="L14" s="19">
        <v>1</v>
      </c>
      <c r="M14" s="23">
        <v>3</v>
      </c>
      <c r="N14" s="23">
        <v>1</v>
      </c>
      <c r="O14" s="23">
        <v>3</v>
      </c>
      <c r="P14" s="23">
        <v>1</v>
      </c>
      <c r="Q14" s="23">
        <v>3</v>
      </c>
      <c r="R14" s="43"/>
      <c r="S14" s="13">
        <v>3</v>
      </c>
      <c r="T14" s="13">
        <v>1</v>
      </c>
      <c r="U14" s="13"/>
      <c r="V14" s="13">
        <v>0</v>
      </c>
      <c r="W14" s="13"/>
      <c r="X14" s="13"/>
      <c r="Y14" s="13"/>
      <c r="Z14" s="13"/>
      <c r="AA14" s="13"/>
      <c r="AB14" s="43"/>
      <c r="AC14" s="34">
        <f t="shared" si="0"/>
        <v>0.65116279069767447</v>
      </c>
      <c r="AD14" s="34">
        <f t="shared" si="1"/>
        <v>0.65116279069767447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3"/>
      <c r="BU14" s="3"/>
      <c r="BV14" s="3"/>
      <c r="BW14" s="3"/>
      <c r="BX14" s="3"/>
    </row>
    <row r="15" spans="1:78" ht="9.9499999999999993" customHeight="1" x14ac:dyDescent="0.2">
      <c r="A15" s="28" t="s">
        <v>422</v>
      </c>
      <c r="B15" s="8" t="s">
        <v>198</v>
      </c>
      <c r="C15" s="8" t="s">
        <v>71</v>
      </c>
      <c r="D15" s="8" t="s">
        <v>199</v>
      </c>
      <c r="E15" s="19">
        <v>3</v>
      </c>
      <c r="F15" s="20">
        <v>1</v>
      </c>
      <c r="G15" s="43"/>
      <c r="H15" s="19">
        <v>1</v>
      </c>
      <c r="I15" s="19">
        <v>3</v>
      </c>
      <c r="J15" s="19">
        <v>1</v>
      </c>
      <c r="K15" s="19">
        <v>3</v>
      </c>
      <c r="L15" s="19">
        <v>0</v>
      </c>
      <c r="M15" s="23">
        <v>0</v>
      </c>
      <c r="N15" s="23">
        <v>1</v>
      </c>
      <c r="O15" s="23">
        <v>3</v>
      </c>
      <c r="P15" s="23">
        <v>1</v>
      </c>
      <c r="Q15" s="23">
        <v>3</v>
      </c>
      <c r="R15" s="43"/>
      <c r="S15" s="13">
        <v>3</v>
      </c>
      <c r="T15" s="13">
        <v>1</v>
      </c>
      <c r="U15" s="13"/>
      <c r="V15" s="13">
        <v>0</v>
      </c>
      <c r="W15" s="14"/>
      <c r="X15" s="13"/>
      <c r="Y15" s="13"/>
      <c r="Z15" s="13"/>
      <c r="AA15" s="13"/>
      <c r="AB15" s="43"/>
      <c r="AC15" s="34">
        <f t="shared" si="0"/>
        <v>0.55813953488372092</v>
      </c>
      <c r="AD15" s="34">
        <f t="shared" si="1"/>
        <v>0.55813953488372092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3"/>
      <c r="BU15" s="3"/>
      <c r="BV15" s="3"/>
      <c r="BW15" s="3"/>
      <c r="BX15" s="3"/>
    </row>
    <row r="16" spans="1:78" ht="9.9499999999999993" customHeight="1" x14ac:dyDescent="0.2">
      <c r="A16" s="28" t="s">
        <v>422</v>
      </c>
      <c r="B16" s="24" t="s">
        <v>273</v>
      </c>
      <c r="C16" s="24" t="s">
        <v>274</v>
      </c>
      <c r="D16" s="24" t="s">
        <v>275</v>
      </c>
      <c r="E16" s="19">
        <v>3</v>
      </c>
      <c r="F16" s="19">
        <v>1</v>
      </c>
      <c r="G16" s="43"/>
      <c r="H16" s="19">
        <v>1</v>
      </c>
      <c r="I16" s="19">
        <v>3</v>
      </c>
      <c r="J16" s="19">
        <v>1</v>
      </c>
      <c r="K16" s="19">
        <v>3</v>
      </c>
      <c r="L16" s="19">
        <v>1</v>
      </c>
      <c r="M16" s="23" t="s">
        <v>453</v>
      </c>
      <c r="N16" s="23">
        <v>1</v>
      </c>
      <c r="O16" s="23">
        <v>3</v>
      </c>
      <c r="P16" s="23">
        <v>1</v>
      </c>
      <c r="Q16" s="23">
        <v>3</v>
      </c>
      <c r="R16" s="43"/>
      <c r="S16" s="13">
        <v>3</v>
      </c>
      <c r="T16" s="13">
        <v>1</v>
      </c>
      <c r="U16" s="13"/>
      <c r="V16" s="13">
        <v>1</v>
      </c>
      <c r="W16" s="14"/>
      <c r="X16" s="13"/>
      <c r="Y16" s="13"/>
      <c r="Z16" s="13"/>
      <c r="AA16" s="13"/>
      <c r="AB16" s="43"/>
      <c r="AC16" s="34">
        <f t="shared" si="0"/>
        <v>0.60465116279069764</v>
      </c>
      <c r="AD16" s="34">
        <f t="shared" si="1"/>
        <v>0.65</v>
      </c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3"/>
      <c r="BU16" s="3"/>
      <c r="BV16" s="3"/>
      <c r="BW16" s="3"/>
      <c r="BX16" s="3"/>
    </row>
    <row r="17" spans="1:76" ht="9.9499999999999993" customHeight="1" x14ac:dyDescent="0.2">
      <c r="A17" s="28" t="s">
        <v>422</v>
      </c>
      <c r="B17" s="8" t="s">
        <v>278</v>
      </c>
      <c r="C17" s="8" t="s">
        <v>62</v>
      </c>
      <c r="D17" s="8" t="s">
        <v>9</v>
      </c>
      <c r="E17" s="19">
        <v>3</v>
      </c>
      <c r="F17" s="20">
        <v>1</v>
      </c>
      <c r="G17" s="43"/>
      <c r="H17" s="19">
        <v>1</v>
      </c>
      <c r="I17" s="19">
        <v>3</v>
      </c>
      <c r="J17" s="19">
        <v>1</v>
      </c>
      <c r="K17" s="19">
        <v>3</v>
      </c>
      <c r="L17" s="19">
        <v>1</v>
      </c>
      <c r="M17" s="23">
        <v>3</v>
      </c>
      <c r="N17" s="23">
        <v>1</v>
      </c>
      <c r="O17" s="23">
        <v>3</v>
      </c>
      <c r="P17" s="23">
        <v>1</v>
      </c>
      <c r="Q17" s="23">
        <v>3</v>
      </c>
      <c r="R17" s="43"/>
      <c r="S17" s="13">
        <v>3</v>
      </c>
      <c r="T17" s="13">
        <v>1</v>
      </c>
      <c r="U17" s="13"/>
      <c r="V17" s="13">
        <v>1</v>
      </c>
      <c r="W17" s="14"/>
      <c r="X17" s="13"/>
      <c r="Y17" s="13"/>
      <c r="Z17" s="13"/>
      <c r="AA17" s="13"/>
      <c r="AB17" s="43"/>
      <c r="AC17" s="34">
        <f t="shared" si="0"/>
        <v>0.67441860465116277</v>
      </c>
      <c r="AD17" s="34">
        <f t="shared" si="1"/>
        <v>0.67441860465116277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3"/>
      <c r="BU17" s="3"/>
      <c r="BV17" s="3"/>
      <c r="BW17" s="3"/>
      <c r="BX17" s="3"/>
    </row>
    <row r="18" spans="1:76" ht="9.9499999999999993" customHeight="1" x14ac:dyDescent="0.2">
      <c r="A18" s="28" t="s">
        <v>422</v>
      </c>
      <c r="B18" s="8" t="s">
        <v>338</v>
      </c>
      <c r="C18" s="8" t="s">
        <v>42</v>
      </c>
      <c r="D18" s="8" t="s">
        <v>46</v>
      </c>
      <c r="E18" s="19">
        <v>3</v>
      </c>
      <c r="F18" s="20">
        <v>1</v>
      </c>
      <c r="G18" s="43"/>
      <c r="H18" s="19">
        <v>1</v>
      </c>
      <c r="I18" s="19">
        <v>3</v>
      </c>
      <c r="J18" s="19">
        <v>1</v>
      </c>
      <c r="K18" s="19">
        <v>3</v>
      </c>
      <c r="L18" s="19">
        <v>1</v>
      </c>
      <c r="M18" s="23">
        <v>3</v>
      </c>
      <c r="N18" s="23">
        <v>1</v>
      </c>
      <c r="O18" s="23">
        <v>3</v>
      </c>
      <c r="P18" s="23">
        <v>1</v>
      </c>
      <c r="Q18" s="23">
        <v>3</v>
      </c>
      <c r="R18" s="43"/>
      <c r="S18" s="13">
        <v>3</v>
      </c>
      <c r="T18" s="13">
        <v>1</v>
      </c>
      <c r="U18" s="13"/>
      <c r="V18" s="13">
        <v>0</v>
      </c>
      <c r="W18" s="14"/>
      <c r="X18" s="13"/>
      <c r="Y18" s="13"/>
      <c r="Z18" s="13"/>
      <c r="AA18" s="13"/>
      <c r="AB18" s="43"/>
      <c r="AC18" s="34">
        <f t="shared" si="0"/>
        <v>0.65116279069767447</v>
      </c>
      <c r="AD18" s="34">
        <f t="shared" si="1"/>
        <v>0.65116279069767447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3"/>
      <c r="BU18" s="3"/>
      <c r="BV18" s="3"/>
      <c r="BW18" s="3"/>
      <c r="BX18" s="3"/>
    </row>
    <row r="19" spans="1:76" ht="9.9499999999999993" customHeight="1" x14ac:dyDescent="0.2">
      <c r="A19" s="28" t="s">
        <v>422</v>
      </c>
      <c r="B19" s="8" t="s">
        <v>352</v>
      </c>
      <c r="C19" s="8" t="s">
        <v>8</v>
      </c>
      <c r="D19" s="8" t="s">
        <v>353</v>
      </c>
      <c r="E19" s="19">
        <v>3</v>
      </c>
      <c r="F19" s="20">
        <v>1</v>
      </c>
      <c r="G19" s="43"/>
      <c r="H19" s="19">
        <v>1</v>
      </c>
      <c r="I19" s="19">
        <v>3</v>
      </c>
      <c r="J19" s="19">
        <v>1</v>
      </c>
      <c r="K19" s="19">
        <v>3</v>
      </c>
      <c r="L19" s="19">
        <v>1</v>
      </c>
      <c r="M19" s="23">
        <v>3</v>
      </c>
      <c r="N19" s="23">
        <v>1</v>
      </c>
      <c r="O19" s="23">
        <v>3</v>
      </c>
      <c r="P19" s="23">
        <v>1</v>
      </c>
      <c r="Q19" s="23">
        <v>3</v>
      </c>
      <c r="R19" s="43"/>
      <c r="S19" s="13">
        <v>3</v>
      </c>
      <c r="T19" s="13">
        <v>1</v>
      </c>
      <c r="U19" s="13"/>
      <c r="V19" s="13">
        <v>1</v>
      </c>
      <c r="W19" s="14"/>
      <c r="X19" s="13"/>
      <c r="Y19" s="13"/>
      <c r="Z19" s="13"/>
      <c r="AA19" s="13"/>
      <c r="AB19" s="43"/>
      <c r="AC19" s="34">
        <f t="shared" si="0"/>
        <v>0.67441860465116277</v>
      </c>
      <c r="AD19" s="34">
        <f t="shared" si="1"/>
        <v>0.67441860465116277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3"/>
      <c r="BU19" s="3"/>
      <c r="BV19" s="3"/>
      <c r="BW19" s="3"/>
      <c r="BX19" s="3"/>
    </row>
    <row r="20" spans="1:76" ht="9.9499999999999993" customHeight="1" x14ac:dyDescent="0.2">
      <c r="A20" s="28" t="s">
        <v>422</v>
      </c>
      <c r="B20" s="8" t="s">
        <v>365</v>
      </c>
      <c r="C20" s="8" t="s">
        <v>71</v>
      </c>
      <c r="D20" s="8" t="s">
        <v>74</v>
      </c>
      <c r="E20" s="19">
        <v>3</v>
      </c>
      <c r="F20" s="20">
        <v>1</v>
      </c>
      <c r="G20" s="43"/>
      <c r="H20" s="19">
        <v>0</v>
      </c>
      <c r="I20" s="19">
        <v>3</v>
      </c>
      <c r="J20" s="19">
        <v>0</v>
      </c>
      <c r="K20" s="19">
        <v>3</v>
      </c>
      <c r="L20" s="19">
        <v>1</v>
      </c>
      <c r="M20" s="23">
        <v>3</v>
      </c>
      <c r="N20" s="23">
        <v>1</v>
      </c>
      <c r="O20" s="23">
        <v>3</v>
      </c>
      <c r="P20" s="23">
        <v>0</v>
      </c>
      <c r="Q20" s="23">
        <v>3</v>
      </c>
      <c r="R20" s="43"/>
      <c r="S20" s="13">
        <v>0</v>
      </c>
      <c r="T20" s="13">
        <v>1</v>
      </c>
      <c r="U20" s="13"/>
      <c r="V20" s="13">
        <v>1</v>
      </c>
      <c r="W20" s="14"/>
      <c r="X20" s="13"/>
      <c r="Y20" s="13"/>
      <c r="Z20" s="13"/>
      <c r="AA20" s="13"/>
      <c r="AB20" s="43"/>
      <c r="AC20" s="34">
        <f t="shared" si="0"/>
        <v>0.53488372093023251</v>
      </c>
      <c r="AD20" s="34">
        <f t="shared" si="1"/>
        <v>0.53488372093023251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3"/>
      <c r="BU20" s="3"/>
      <c r="BV20" s="3"/>
      <c r="BW20" s="3"/>
      <c r="BX20" s="3"/>
    </row>
    <row r="21" spans="1:76" ht="9.9499999999999993" customHeight="1" x14ac:dyDescent="0.2">
      <c r="A21" s="28" t="s">
        <v>422</v>
      </c>
      <c r="B21" s="8" t="s">
        <v>368</v>
      </c>
      <c r="C21" s="8" t="s">
        <v>369</v>
      </c>
      <c r="D21" s="8" t="s">
        <v>370</v>
      </c>
      <c r="E21" s="19">
        <v>3</v>
      </c>
      <c r="F21" s="20">
        <v>1</v>
      </c>
      <c r="G21" s="43"/>
      <c r="H21" s="19">
        <v>1</v>
      </c>
      <c r="I21" s="19">
        <v>3</v>
      </c>
      <c r="J21" s="19">
        <v>0</v>
      </c>
      <c r="K21" s="19">
        <v>3</v>
      </c>
      <c r="L21" s="19">
        <v>1</v>
      </c>
      <c r="M21" s="23">
        <v>3</v>
      </c>
      <c r="N21" s="23">
        <v>1</v>
      </c>
      <c r="O21" s="23">
        <v>3</v>
      </c>
      <c r="P21" s="23">
        <v>1</v>
      </c>
      <c r="Q21" s="23">
        <v>3</v>
      </c>
      <c r="R21" s="43"/>
      <c r="S21" s="13">
        <v>3</v>
      </c>
      <c r="T21" s="13">
        <v>1</v>
      </c>
      <c r="U21" s="13"/>
      <c r="V21" s="13">
        <v>1</v>
      </c>
      <c r="W21" s="14"/>
      <c r="X21" s="13"/>
      <c r="Y21" s="13"/>
      <c r="Z21" s="13"/>
      <c r="AA21" s="13"/>
      <c r="AB21" s="43"/>
      <c r="AC21" s="34">
        <f t="shared" si="0"/>
        <v>0.65116279069767447</v>
      </c>
      <c r="AD21" s="34">
        <f t="shared" si="1"/>
        <v>0.65116279069767447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3"/>
      <c r="BU21" s="3"/>
      <c r="BV21" s="3"/>
      <c r="BW21" s="3"/>
      <c r="BX21" s="3"/>
    </row>
    <row r="22" spans="1:76" ht="9.9499999999999993" customHeight="1" x14ac:dyDescent="0.2">
      <c r="A22" s="28" t="s">
        <v>422</v>
      </c>
      <c r="B22" s="8" t="s">
        <v>438</v>
      </c>
      <c r="C22" s="8" t="s">
        <v>436</v>
      </c>
      <c r="D22" s="8" t="s">
        <v>437</v>
      </c>
      <c r="E22" s="19">
        <v>0</v>
      </c>
      <c r="F22" s="20">
        <v>0</v>
      </c>
      <c r="G22" s="43"/>
      <c r="H22" s="19">
        <v>0</v>
      </c>
      <c r="I22" s="19">
        <v>3</v>
      </c>
      <c r="J22" s="19">
        <v>1</v>
      </c>
      <c r="K22" s="19">
        <v>3</v>
      </c>
      <c r="L22" s="19">
        <v>1</v>
      </c>
      <c r="M22" s="23">
        <v>3</v>
      </c>
      <c r="N22" s="23">
        <v>1</v>
      </c>
      <c r="O22" s="23">
        <v>3</v>
      </c>
      <c r="P22" s="23">
        <v>1</v>
      </c>
      <c r="Q22" s="23">
        <v>3</v>
      </c>
      <c r="R22" s="43"/>
      <c r="S22" s="13">
        <v>3</v>
      </c>
      <c r="T22" s="13">
        <v>1</v>
      </c>
      <c r="U22" s="13"/>
      <c r="V22" s="13">
        <v>1</v>
      </c>
      <c r="W22" s="14"/>
      <c r="X22" s="13"/>
      <c r="Y22" s="13"/>
      <c r="Z22" s="13"/>
      <c r="AA22" s="13"/>
      <c r="AB22" s="43"/>
      <c r="AC22" s="34">
        <f t="shared" si="0"/>
        <v>0.55813953488372092</v>
      </c>
      <c r="AD22" s="34">
        <f t="shared" si="1"/>
        <v>0.55813953488372092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3"/>
      <c r="BU22" s="3"/>
      <c r="BV22" s="3"/>
      <c r="BW22" s="3"/>
      <c r="BX22" s="3"/>
    </row>
    <row r="23" spans="1:76" ht="9.9499999999999993" customHeight="1" x14ac:dyDescent="0.2">
      <c r="A23" s="28"/>
      <c r="B23" s="8"/>
      <c r="C23" s="8"/>
      <c r="D23" s="8"/>
      <c r="E23" s="19"/>
      <c r="F23" s="20"/>
      <c r="G23" s="43"/>
      <c r="H23" s="19"/>
      <c r="I23" s="19"/>
      <c r="J23" s="19"/>
      <c r="K23" s="19"/>
      <c r="L23" s="19"/>
      <c r="M23" s="23"/>
      <c r="N23" s="23"/>
      <c r="O23" s="23"/>
      <c r="P23" s="23"/>
      <c r="Q23" s="23"/>
      <c r="R23" s="43"/>
      <c r="S23" s="13"/>
      <c r="T23" s="13"/>
      <c r="U23" s="13"/>
      <c r="V23" s="13"/>
      <c r="W23" s="13"/>
      <c r="X23" s="13"/>
      <c r="Y23" s="13"/>
      <c r="Z23" s="13"/>
      <c r="AA23" s="13"/>
      <c r="AB23" s="43"/>
      <c r="AC23" s="34"/>
      <c r="AD23" s="34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3"/>
      <c r="BU23" s="3"/>
      <c r="BV23" s="3"/>
      <c r="BW23" s="3"/>
      <c r="BX23" s="3"/>
    </row>
    <row r="24" spans="1:76" ht="9.9499999999999993" customHeight="1" x14ac:dyDescent="0.2">
      <c r="A24" s="28"/>
      <c r="B24" s="8"/>
      <c r="C24" s="8"/>
      <c r="D24" s="8"/>
      <c r="E24" s="19"/>
      <c r="F24" s="20"/>
      <c r="G24" s="43"/>
      <c r="H24" s="19"/>
      <c r="I24" s="19"/>
      <c r="J24" s="19"/>
      <c r="K24" s="19"/>
      <c r="L24" s="19"/>
      <c r="M24" s="23"/>
      <c r="N24" s="23"/>
      <c r="O24" s="23"/>
      <c r="P24" s="23"/>
      <c r="Q24" s="23"/>
      <c r="R24" s="43"/>
      <c r="S24" s="13"/>
      <c r="T24" s="13"/>
      <c r="U24" s="13"/>
      <c r="V24" s="13"/>
      <c r="W24" s="14"/>
      <c r="X24" s="13"/>
      <c r="Y24" s="13"/>
      <c r="Z24" s="13"/>
      <c r="AA24" s="13"/>
      <c r="AB24" s="43"/>
      <c r="AC24" s="34"/>
      <c r="AD24" s="34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3"/>
      <c r="BU24" s="3"/>
      <c r="BV24" s="3"/>
      <c r="BW24" s="3"/>
      <c r="BX24" s="3"/>
    </row>
    <row r="25" spans="1:76" ht="9.9499999999999993" customHeight="1" x14ac:dyDescent="0.2">
      <c r="A25" s="28"/>
      <c r="B25" s="8"/>
      <c r="C25" s="8"/>
      <c r="D25" s="8"/>
      <c r="E25" s="19"/>
      <c r="F25" s="20"/>
      <c r="G25" s="43"/>
      <c r="H25" s="19"/>
      <c r="I25" s="19"/>
      <c r="J25" s="19"/>
      <c r="K25" s="19"/>
      <c r="L25" s="19"/>
      <c r="M25" s="23"/>
      <c r="N25" s="23"/>
      <c r="O25" s="23"/>
      <c r="P25" s="23"/>
      <c r="Q25" s="23"/>
      <c r="R25" s="43"/>
      <c r="S25" s="13"/>
      <c r="T25" s="13"/>
      <c r="U25" s="13"/>
      <c r="V25" s="13"/>
      <c r="W25" s="14"/>
      <c r="X25" s="13"/>
      <c r="Y25" s="13"/>
      <c r="Z25" s="13"/>
      <c r="AA25" s="13"/>
      <c r="AB25" s="43"/>
      <c r="AC25" s="34"/>
      <c r="AD25" s="34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3"/>
      <c r="BU25" s="3"/>
      <c r="BV25" s="3"/>
      <c r="BW25" s="3"/>
      <c r="BX25" s="3"/>
    </row>
    <row r="26" spans="1:76" ht="9.9499999999999993" customHeight="1" x14ac:dyDescent="0.2">
      <c r="A26" s="28"/>
      <c r="B26" s="8"/>
      <c r="C26" s="8"/>
      <c r="D26" s="8"/>
      <c r="E26" s="19"/>
      <c r="F26" s="20"/>
      <c r="G26" s="43"/>
      <c r="H26" s="19"/>
      <c r="I26" s="19"/>
      <c r="J26" s="19"/>
      <c r="K26" s="19"/>
      <c r="L26" s="19"/>
      <c r="M26" s="23"/>
      <c r="N26" s="23"/>
      <c r="O26" s="23"/>
      <c r="P26" s="23"/>
      <c r="Q26" s="23"/>
      <c r="R26" s="43"/>
      <c r="S26" s="13"/>
      <c r="T26" s="13"/>
      <c r="U26" s="13"/>
      <c r="V26" s="13"/>
      <c r="W26" s="14"/>
      <c r="X26" s="13"/>
      <c r="Y26" s="13"/>
      <c r="Z26" s="13"/>
      <c r="AA26" s="13"/>
      <c r="AB26" s="43"/>
      <c r="AC26" s="34"/>
      <c r="AD26" s="34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3"/>
      <c r="BU26" s="3"/>
      <c r="BV26" s="3"/>
      <c r="BW26" s="3"/>
      <c r="BX26" s="3"/>
    </row>
    <row r="27" spans="1:76" ht="9.9499999999999993" customHeight="1" x14ac:dyDescent="0.2">
      <c r="A27" s="28"/>
      <c r="B27" s="8"/>
      <c r="C27" s="8"/>
      <c r="D27" s="8"/>
      <c r="E27" s="20"/>
      <c r="F27" s="20"/>
      <c r="G27" s="43"/>
      <c r="H27" s="20"/>
      <c r="I27" s="20"/>
      <c r="J27" s="20"/>
      <c r="K27" s="20"/>
      <c r="L27" s="20"/>
      <c r="M27" s="23"/>
      <c r="N27" s="23"/>
      <c r="O27" s="23"/>
      <c r="P27" s="23"/>
      <c r="Q27" s="23"/>
      <c r="R27" s="43"/>
      <c r="S27" s="13"/>
      <c r="T27" s="13"/>
      <c r="U27" s="13"/>
      <c r="V27" s="13"/>
      <c r="W27" s="14"/>
      <c r="X27" s="13"/>
      <c r="Y27" s="13"/>
      <c r="Z27" s="13"/>
      <c r="AA27" s="13"/>
      <c r="AB27" s="43"/>
      <c r="AC27" s="34"/>
      <c r="AD27" s="34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3"/>
      <c r="BU27" s="3"/>
      <c r="BV27" s="3"/>
      <c r="BW27" s="3"/>
      <c r="BX27" s="3"/>
    </row>
    <row r="28" spans="1:76" ht="9.9499999999999993" customHeight="1" x14ac:dyDescent="0.2">
      <c r="A28" s="28"/>
      <c r="B28" s="8"/>
      <c r="C28" s="8"/>
      <c r="D28" s="8"/>
      <c r="E28" s="20"/>
      <c r="F28" s="19"/>
      <c r="G28" s="43"/>
      <c r="H28" s="19"/>
      <c r="I28" s="19"/>
      <c r="J28" s="19"/>
      <c r="K28" s="19"/>
      <c r="L28" s="19"/>
      <c r="M28" s="23"/>
      <c r="N28" s="23"/>
      <c r="O28" s="23"/>
      <c r="P28" s="23"/>
      <c r="Q28" s="23"/>
      <c r="R28" s="43"/>
      <c r="S28" s="13"/>
      <c r="T28" s="13"/>
      <c r="U28" s="13"/>
      <c r="V28" s="13"/>
      <c r="W28" s="13"/>
      <c r="X28" s="13"/>
      <c r="Y28" s="13"/>
      <c r="Z28" s="13"/>
      <c r="AA28" s="13"/>
      <c r="AB28" s="43"/>
      <c r="AC28" s="34"/>
      <c r="AD28" s="34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3"/>
      <c r="BU28" s="3"/>
      <c r="BV28" s="3"/>
      <c r="BW28" s="3"/>
      <c r="BX28" s="3"/>
    </row>
    <row r="29" spans="1:76" ht="9.9499999999999993" customHeight="1" x14ac:dyDescent="0.2">
      <c r="A29" s="28"/>
      <c r="B29" s="8"/>
      <c r="C29" s="8"/>
      <c r="D29" s="8"/>
      <c r="E29" s="33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34"/>
      <c r="AD29" s="34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3"/>
      <c r="BU29" s="3"/>
      <c r="BV29" s="3"/>
      <c r="BW29" s="3"/>
      <c r="BX29" s="3"/>
    </row>
    <row r="30" spans="1:76" ht="9.9499999999999993" customHeight="1" x14ac:dyDescent="0.2">
      <c r="C30" s="31"/>
      <c r="D30" s="4" t="s">
        <v>0</v>
      </c>
      <c r="E30" s="21">
        <v>41897</v>
      </c>
      <c r="G30" s="21">
        <v>41904</v>
      </c>
      <c r="I30" s="21">
        <v>41911</v>
      </c>
      <c r="K30" s="21">
        <v>41918</v>
      </c>
      <c r="M30" s="21">
        <v>41925</v>
      </c>
      <c r="O30" s="21">
        <v>41932</v>
      </c>
      <c r="Q30" s="21">
        <v>41946</v>
      </c>
      <c r="S30" s="21">
        <v>41953</v>
      </c>
      <c r="T30" s="25"/>
      <c r="U30" s="21">
        <v>41960</v>
      </c>
      <c r="W30" s="21">
        <v>41967</v>
      </c>
      <c r="Y30" s="21">
        <v>41974</v>
      </c>
      <c r="AA30" s="26">
        <v>41981</v>
      </c>
      <c r="AC30" s="34"/>
      <c r="AD30" s="36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3"/>
      <c r="BU30" s="3"/>
      <c r="BV30" s="3"/>
      <c r="BW30" s="3"/>
      <c r="BX30" s="3"/>
    </row>
    <row r="31" spans="1:76" ht="9.9499999999999993" customHeight="1" x14ac:dyDescent="0.2">
      <c r="B31" s="49" t="s">
        <v>423</v>
      </c>
      <c r="C31" s="52"/>
      <c r="D31" s="53"/>
      <c r="E31" s="29" t="s">
        <v>11</v>
      </c>
      <c r="F31" s="30" t="s">
        <v>12</v>
      </c>
      <c r="G31" s="30" t="s">
        <v>13</v>
      </c>
      <c r="H31" s="30" t="s">
        <v>14</v>
      </c>
      <c r="I31" s="30" t="s">
        <v>15</v>
      </c>
      <c r="J31" s="30" t="s">
        <v>16</v>
      </c>
      <c r="K31" s="30" t="s">
        <v>17</v>
      </c>
      <c r="L31" s="30" t="s">
        <v>18</v>
      </c>
      <c r="M31" s="16" t="s">
        <v>19</v>
      </c>
      <c r="N31" s="16" t="s">
        <v>20</v>
      </c>
      <c r="O31" s="5" t="s">
        <v>21</v>
      </c>
      <c r="P31" s="5" t="s">
        <v>22</v>
      </c>
      <c r="Q31" s="5" t="s">
        <v>23</v>
      </c>
      <c r="R31" s="5" t="s">
        <v>24</v>
      </c>
      <c r="S31" s="5" t="s">
        <v>25</v>
      </c>
      <c r="T31" s="5" t="s">
        <v>26</v>
      </c>
      <c r="U31" s="16" t="s">
        <v>27</v>
      </c>
      <c r="V31" s="16" t="s">
        <v>28</v>
      </c>
      <c r="W31" s="16" t="s">
        <v>29</v>
      </c>
      <c r="X31" s="16" t="s">
        <v>30</v>
      </c>
      <c r="Y31" s="16" t="s">
        <v>31</v>
      </c>
      <c r="Z31" s="16" t="s">
        <v>32</v>
      </c>
      <c r="AA31" s="16" t="s">
        <v>33</v>
      </c>
      <c r="AB31" s="16" t="s">
        <v>34</v>
      </c>
      <c r="AC31" s="34"/>
      <c r="AD31" s="36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3"/>
      <c r="BU31" s="3"/>
      <c r="BV31" s="3"/>
      <c r="BW31" s="3"/>
      <c r="BX31" s="3"/>
    </row>
    <row r="32" spans="1:76" ht="9.9499999999999993" customHeight="1" x14ac:dyDescent="0.2">
      <c r="A32" s="28" t="s">
        <v>434</v>
      </c>
      <c r="B32" s="8" t="s">
        <v>97</v>
      </c>
      <c r="C32" s="8" t="s">
        <v>98</v>
      </c>
      <c r="D32" s="8" t="s">
        <v>99</v>
      </c>
      <c r="E32" s="43"/>
      <c r="F32" s="19">
        <v>1</v>
      </c>
      <c r="G32" s="19">
        <v>3</v>
      </c>
      <c r="H32" s="19">
        <v>0</v>
      </c>
      <c r="I32" s="19">
        <v>3</v>
      </c>
      <c r="J32" s="19">
        <v>1</v>
      </c>
      <c r="K32" s="19">
        <v>3</v>
      </c>
      <c r="L32" s="19">
        <v>1</v>
      </c>
      <c r="M32" s="23">
        <v>3</v>
      </c>
      <c r="N32" s="23">
        <v>1</v>
      </c>
      <c r="O32" s="23">
        <v>3</v>
      </c>
      <c r="P32" s="23">
        <v>0</v>
      </c>
      <c r="Q32" s="23">
        <v>3</v>
      </c>
      <c r="R32" s="43"/>
      <c r="S32" s="13">
        <v>3</v>
      </c>
      <c r="T32" s="13">
        <v>0</v>
      </c>
      <c r="U32" s="13">
        <v>3</v>
      </c>
      <c r="V32" s="13"/>
      <c r="W32" s="13"/>
      <c r="X32" s="13"/>
      <c r="Y32" s="13"/>
      <c r="Z32" s="13"/>
      <c r="AA32" s="13"/>
      <c r="AB32" s="43"/>
      <c r="AC32" s="34">
        <f>(SUMIF(E32:AB32,"=1")+SUMIF(E32:AB32,"=3")+SUMIF(E32:AB32,"=1.5"))/43</f>
        <v>0.65116279069767447</v>
      </c>
      <c r="AD32" s="34">
        <f>(SUMIF(E32:AB32,"=1")+SUMIF(E32:AB32,"=3")+SUMIF(E32:AB32,"=1.5"))/(43-COUNTIF(E32:AB32,"=nl")*3-COUNTIF(E32:AB32,"=n"))</f>
        <v>0.65116279069767447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3"/>
      <c r="BU32" s="3"/>
      <c r="BV32" s="3"/>
      <c r="BW32" s="3"/>
      <c r="BX32" s="3"/>
    </row>
    <row r="33" spans="1:76" ht="9.9499999999999993" customHeight="1" x14ac:dyDescent="0.2">
      <c r="A33" s="28" t="s">
        <v>434</v>
      </c>
      <c r="B33" s="8" t="s">
        <v>116</v>
      </c>
      <c r="C33" s="8" t="s">
        <v>117</v>
      </c>
      <c r="D33" s="8" t="s">
        <v>118</v>
      </c>
      <c r="E33" s="43"/>
      <c r="F33" s="19">
        <v>1</v>
      </c>
      <c r="G33" s="19">
        <v>3</v>
      </c>
      <c r="H33" s="19">
        <v>0</v>
      </c>
      <c r="I33" s="19">
        <v>3</v>
      </c>
      <c r="J33" s="19">
        <v>0</v>
      </c>
      <c r="K33" s="19">
        <v>3</v>
      </c>
      <c r="L33" s="19">
        <v>1</v>
      </c>
      <c r="M33" s="23">
        <v>3</v>
      </c>
      <c r="N33" s="23">
        <v>0</v>
      </c>
      <c r="O33" s="23">
        <v>3</v>
      </c>
      <c r="P33" s="23">
        <v>0</v>
      </c>
      <c r="Q33" s="23">
        <v>0</v>
      </c>
      <c r="R33" s="43"/>
      <c r="S33" s="13">
        <v>3</v>
      </c>
      <c r="T33" s="13">
        <v>1</v>
      </c>
      <c r="U33" s="13">
        <v>3</v>
      </c>
      <c r="V33" s="13"/>
      <c r="W33" s="13"/>
      <c r="X33" s="13"/>
      <c r="Y33" s="13"/>
      <c r="Z33" s="13"/>
      <c r="AA33" s="13"/>
      <c r="AB33" s="43"/>
      <c r="AC33" s="34">
        <f t="shared" ref="AC33:AC44" si="2">(SUMIF(E33:AB33,"=1")+SUMIF(E33:AB33,"=3")+SUMIF(E33:AB33,"=1.5"))/43</f>
        <v>0.55813953488372092</v>
      </c>
      <c r="AD33" s="34">
        <f t="shared" ref="AD33:AD44" si="3">(SUMIF(E33:AB33,"=1")+SUMIF(E33:AB33,"=3")+SUMIF(E33:AB33,"=1.5"))/(43-COUNTIF(E33:AB33,"=nl")*3-COUNTIF(E33:AB33,"=n"))</f>
        <v>0.55813953488372092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3"/>
      <c r="BU33" s="3"/>
      <c r="BV33" s="3"/>
      <c r="BW33" s="3"/>
      <c r="BX33" s="3"/>
    </row>
    <row r="34" spans="1:76" ht="9.9499999999999993" customHeight="1" x14ac:dyDescent="0.2">
      <c r="A34" s="28" t="s">
        <v>434</v>
      </c>
      <c r="B34" s="8" t="s">
        <v>164</v>
      </c>
      <c r="C34" s="8" t="s">
        <v>47</v>
      </c>
      <c r="D34" s="8" t="s">
        <v>38</v>
      </c>
      <c r="E34" s="43"/>
      <c r="F34" s="19">
        <v>1</v>
      </c>
      <c r="G34" s="19">
        <v>3</v>
      </c>
      <c r="H34" s="19">
        <v>1</v>
      </c>
      <c r="I34" s="19">
        <v>3</v>
      </c>
      <c r="J34" s="19">
        <v>1</v>
      </c>
      <c r="K34" s="19">
        <v>3</v>
      </c>
      <c r="L34" s="19">
        <v>1</v>
      </c>
      <c r="M34" s="23">
        <v>3</v>
      </c>
      <c r="N34" s="23">
        <v>1</v>
      </c>
      <c r="O34" s="23">
        <v>3</v>
      </c>
      <c r="P34" s="23">
        <v>1</v>
      </c>
      <c r="Q34" s="23">
        <v>3</v>
      </c>
      <c r="R34" s="43"/>
      <c r="S34" s="13">
        <v>3</v>
      </c>
      <c r="T34" s="13">
        <v>1</v>
      </c>
      <c r="U34" s="13">
        <v>3</v>
      </c>
      <c r="V34" s="13"/>
      <c r="W34" s="13"/>
      <c r="X34" s="13"/>
      <c r="Y34" s="13"/>
      <c r="Z34" s="13"/>
      <c r="AA34" s="13"/>
      <c r="AB34" s="43"/>
      <c r="AC34" s="34">
        <f t="shared" si="2"/>
        <v>0.72093023255813948</v>
      </c>
      <c r="AD34" s="34">
        <f t="shared" si="3"/>
        <v>0.72093023255813948</v>
      </c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3"/>
      <c r="BU34" s="3"/>
      <c r="BV34" s="3"/>
      <c r="BW34" s="3"/>
      <c r="BX34" s="3"/>
    </row>
    <row r="35" spans="1:76" ht="9.9499999999999993" customHeight="1" x14ac:dyDescent="0.2">
      <c r="A35" s="28" t="s">
        <v>434</v>
      </c>
      <c r="B35" s="8" t="s">
        <v>167</v>
      </c>
      <c r="C35" s="8" t="s">
        <v>168</v>
      </c>
      <c r="D35" s="8" t="s">
        <v>169</v>
      </c>
      <c r="E35" s="43"/>
      <c r="F35" s="19" t="s">
        <v>448</v>
      </c>
      <c r="G35" s="19">
        <v>3</v>
      </c>
      <c r="H35" s="19">
        <v>0</v>
      </c>
      <c r="I35" s="19">
        <v>3</v>
      </c>
      <c r="J35" s="19">
        <v>0</v>
      </c>
      <c r="K35" s="19">
        <v>3</v>
      </c>
      <c r="L35" s="19">
        <v>0</v>
      </c>
      <c r="M35" s="23">
        <v>3</v>
      </c>
      <c r="N35" s="23">
        <v>1</v>
      </c>
      <c r="O35" s="23">
        <v>3</v>
      </c>
      <c r="P35" s="23">
        <v>1</v>
      </c>
      <c r="Q35" s="23">
        <v>3</v>
      </c>
      <c r="R35" s="43"/>
      <c r="S35" s="13">
        <v>0</v>
      </c>
      <c r="T35" s="13">
        <v>0</v>
      </c>
      <c r="U35" s="13">
        <v>3</v>
      </c>
      <c r="V35" s="13"/>
      <c r="W35" s="13"/>
      <c r="X35" s="13"/>
      <c r="Y35" s="13"/>
      <c r="Z35" s="13"/>
      <c r="AA35" s="13"/>
      <c r="AB35" s="43"/>
      <c r="AC35" s="34">
        <f t="shared" si="2"/>
        <v>0.53488372093023251</v>
      </c>
      <c r="AD35" s="34">
        <f t="shared" si="3"/>
        <v>0.53488372093023251</v>
      </c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3"/>
      <c r="BU35" s="3"/>
      <c r="BV35" s="3"/>
      <c r="BW35" s="3"/>
      <c r="BX35" s="3"/>
    </row>
    <row r="36" spans="1:76" ht="9.9499999999999993" customHeight="1" x14ac:dyDescent="0.2">
      <c r="A36" s="28" t="s">
        <v>434</v>
      </c>
      <c r="B36" s="8" t="s">
        <v>205</v>
      </c>
      <c r="C36" s="8" t="s">
        <v>67</v>
      </c>
      <c r="D36" s="8" t="s">
        <v>65</v>
      </c>
      <c r="E36" s="43"/>
      <c r="F36" s="19">
        <v>1</v>
      </c>
      <c r="G36" s="19">
        <v>3</v>
      </c>
      <c r="H36" s="19">
        <v>1</v>
      </c>
      <c r="I36" s="19">
        <v>3</v>
      </c>
      <c r="J36" s="19">
        <v>1</v>
      </c>
      <c r="K36" s="19">
        <v>3</v>
      </c>
      <c r="L36" s="19">
        <v>1</v>
      </c>
      <c r="M36" s="23">
        <v>3</v>
      </c>
      <c r="N36" s="23">
        <v>1</v>
      </c>
      <c r="O36" s="23">
        <v>3</v>
      </c>
      <c r="P36" s="23">
        <v>1</v>
      </c>
      <c r="Q36" s="23">
        <v>3</v>
      </c>
      <c r="R36" s="43"/>
      <c r="S36" s="13">
        <v>3</v>
      </c>
      <c r="T36" s="13">
        <v>1</v>
      </c>
      <c r="U36" s="13">
        <v>3</v>
      </c>
      <c r="V36" s="13"/>
      <c r="W36" s="13"/>
      <c r="X36" s="13"/>
      <c r="Y36" s="13"/>
      <c r="Z36" s="13"/>
      <c r="AA36" s="13"/>
      <c r="AB36" s="43"/>
      <c r="AC36" s="34">
        <f t="shared" si="2"/>
        <v>0.72093023255813948</v>
      </c>
      <c r="AD36" s="34">
        <f t="shared" si="3"/>
        <v>0.72093023255813948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3"/>
      <c r="BU36" s="3"/>
      <c r="BV36" s="3"/>
      <c r="BW36" s="3"/>
      <c r="BX36" s="3"/>
    </row>
    <row r="37" spans="1:76" ht="9.9499999999999993" customHeight="1" x14ac:dyDescent="0.2">
      <c r="A37" s="28" t="s">
        <v>434</v>
      </c>
      <c r="B37" s="8" t="s">
        <v>238</v>
      </c>
      <c r="C37" s="8" t="s">
        <v>54</v>
      </c>
      <c r="D37" s="8" t="s">
        <v>52</v>
      </c>
      <c r="E37" s="43"/>
      <c r="F37" s="19">
        <v>1</v>
      </c>
      <c r="G37" s="19">
        <v>0</v>
      </c>
      <c r="H37" s="19">
        <v>1</v>
      </c>
      <c r="I37" s="19">
        <v>3</v>
      </c>
      <c r="J37" s="19">
        <v>0</v>
      </c>
      <c r="K37" s="19">
        <v>3</v>
      </c>
      <c r="L37" s="19">
        <v>0</v>
      </c>
      <c r="M37" s="23">
        <v>3</v>
      </c>
      <c r="N37" s="23">
        <v>0</v>
      </c>
      <c r="O37" s="23">
        <v>3</v>
      </c>
      <c r="P37" s="23">
        <v>0</v>
      </c>
      <c r="Q37" s="23">
        <v>0</v>
      </c>
      <c r="R37" s="43"/>
      <c r="S37" s="13">
        <v>0</v>
      </c>
      <c r="T37" s="13">
        <v>0</v>
      </c>
      <c r="U37" s="13">
        <v>0</v>
      </c>
      <c r="V37" s="13"/>
      <c r="W37" s="13"/>
      <c r="X37" s="13"/>
      <c r="Y37" s="13"/>
      <c r="Z37" s="13"/>
      <c r="AA37" s="13"/>
      <c r="AB37" s="43"/>
      <c r="AC37" s="34">
        <f t="shared" si="2"/>
        <v>0.32558139534883723</v>
      </c>
      <c r="AD37" s="34">
        <f t="shared" si="3"/>
        <v>0.32558139534883723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3"/>
      <c r="BU37" s="3"/>
      <c r="BV37" s="3"/>
      <c r="BW37" s="3"/>
      <c r="BX37" s="3"/>
    </row>
    <row r="38" spans="1:76" ht="9.9499999999999993" customHeight="1" x14ac:dyDescent="0.2">
      <c r="A38" s="28" t="s">
        <v>434</v>
      </c>
      <c r="B38" s="8" t="s">
        <v>314</v>
      </c>
      <c r="C38" s="8" t="s">
        <v>315</v>
      </c>
      <c r="D38" s="8" t="s">
        <v>53</v>
      </c>
      <c r="E38" s="43"/>
      <c r="F38" s="19" t="s">
        <v>448</v>
      </c>
      <c r="G38" s="19">
        <v>3</v>
      </c>
      <c r="H38" s="19">
        <v>0</v>
      </c>
      <c r="I38" s="19">
        <v>3</v>
      </c>
      <c r="J38" s="19">
        <v>0</v>
      </c>
      <c r="K38" s="19">
        <v>3</v>
      </c>
      <c r="L38" s="19">
        <v>0</v>
      </c>
      <c r="M38" s="23">
        <v>3</v>
      </c>
      <c r="N38" s="23">
        <v>0</v>
      </c>
      <c r="O38" s="23">
        <v>0</v>
      </c>
      <c r="P38" s="23">
        <v>0</v>
      </c>
      <c r="Q38" s="23">
        <v>0</v>
      </c>
      <c r="R38" s="43"/>
      <c r="S38" s="13">
        <v>0</v>
      </c>
      <c r="T38" s="13">
        <v>0</v>
      </c>
      <c r="U38" s="13">
        <v>0</v>
      </c>
      <c r="V38" s="13"/>
      <c r="W38" s="13"/>
      <c r="X38" s="13"/>
      <c r="Y38" s="13"/>
      <c r="Z38" s="13"/>
      <c r="AA38" s="13"/>
      <c r="AB38" s="43"/>
      <c r="AC38" s="34">
        <f>(SUMIF(E38:AB38,"=1")+SUMIF(E38:AB38,"=3")+SUMIF(E38:AB38,"=1.5"))/42</f>
        <v>0.2857142857142857</v>
      </c>
      <c r="AD38" s="34">
        <f>(SUMIF(E38:AB38,"=1")+SUMIF(E38:AB38,"=3")+SUMIF(E38:AB38,"=1.5"))/(42-COUNTIF(E38:AB38,"=nl")*3-COUNTIF(E38:AB38,"=n"))</f>
        <v>0.2857142857142857</v>
      </c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3"/>
      <c r="BU38" s="3"/>
      <c r="BV38" s="3"/>
      <c r="BW38" s="3"/>
      <c r="BX38" s="3"/>
    </row>
    <row r="39" spans="1:76" ht="9.9499999999999993" customHeight="1" x14ac:dyDescent="0.2">
      <c r="A39" s="28" t="s">
        <v>434</v>
      </c>
      <c r="B39" s="8" t="s">
        <v>325</v>
      </c>
      <c r="C39" s="8" t="s">
        <v>326</v>
      </c>
      <c r="D39" s="8" t="s">
        <v>327</v>
      </c>
      <c r="E39" s="43"/>
      <c r="F39" s="19">
        <v>1</v>
      </c>
      <c r="G39" s="19">
        <v>3</v>
      </c>
      <c r="H39" s="19">
        <v>1</v>
      </c>
      <c r="I39" s="19">
        <v>3</v>
      </c>
      <c r="J39" s="19">
        <v>1</v>
      </c>
      <c r="K39" s="19">
        <v>3</v>
      </c>
      <c r="L39" s="19">
        <v>1</v>
      </c>
      <c r="M39" s="23">
        <v>3</v>
      </c>
      <c r="N39" s="23">
        <v>1</v>
      </c>
      <c r="O39" s="23">
        <v>3</v>
      </c>
      <c r="P39" s="23">
        <v>1</v>
      </c>
      <c r="Q39" s="23">
        <v>3</v>
      </c>
      <c r="R39" s="43"/>
      <c r="S39" s="13">
        <v>3</v>
      </c>
      <c r="T39" s="13">
        <v>1</v>
      </c>
      <c r="U39" s="13">
        <v>3</v>
      </c>
      <c r="V39" s="13"/>
      <c r="W39" s="13"/>
      <c r="X39" s="13"/>
      <c r="Y39" s="13"/>
      <c r="Z39" s="13"/>
      <c r="AA39" s="13"/>
      <c r="AB39" s="43"/>
      <c r="AC39" s="34">
        <f t="shared" si="2"/>
        <v>0.72093023255813948</v>
      </c>
      <c r="AD39" s="34">
        <f t="shared" si="3"/>
        <v>0.72093023255813948</v>
      </c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3"/>
      <c r="BU39" s="3"/>
      <c r="BV39" s="3"/>
      <c r="BW39" s="3"/>
      <c r="BX39" s="3"/>
    </row>
    <row r="40" spans="1:76" ht="9.9499999999999993" customHeight="1" x14ac:dyDescent="0.2">
      <c r="A40" s="28" t="s">
        <v>434</v>
      </c>
      <c r="B40" s="8" t="s">
        <v>348</v>
      </c>
      <c r="C40" s="8" t="s">
        <v>35</v>
      </c>
      <c r="D40" s="8" t="s">
        <v>349</v>
      </c>
      <c r="E40" s="43"/>
      <c r="F40" s="19" t="s">
        <v>448</v>
      </c>
      <c r="G40" s="19">
        <v>3</v>
      </c>
      <c r="H40" s="19">
        <v>0</v>
      </c>
      <c r="I40" s="19">
        <v>3</v>
      </c>
      <c r="J40" s="19">
        <v>1</v>
      </c>
      <c r="K40" s="19">
        <v>3</v>
      </c>
      <c r="L40" s="19">
        <v>1</v>
      </c>
      <c r="M40" s="23">
        <v>3</v>
      </c>
      <c r="N40" s="23">
        <v>0</v>
      </c>
      <c r="O40" s="23">
        <v>0</v>
      </c>
      <c r="P40" s="23">
        <v>1</v>
      </c>
      <c r="Q40" s="23">
        <v>3</v>
      </c>
      <c r="R40" s="43"/>
      <c r="S40" s="13">
        <v>0</v>
      </c>
      <c r="T40" s="13">
        <v>1</v>
      </c>
      <c r="U40" s="13">
        <v>3</v>
      </c>
      <c r="V40" s="13"/>
      <c r="W40" s="13"/>
      <c r="X40" s="13"/>
      <c r="Y40" s="13"/>
      <c r="Z40" s="13"/>
      <c r="AA40" s="13"/>
      <c r="AB40" s="43"/>
      <c r="AC40" s="34">
        <f>(SUMIF(E40:AB40,"=1")+SUMIF(E40:AB40,"=3")+SUMIF(E40:AB40,"=1.5"))/42</f>
        <v>0.52380952380952384</v>
      </c>
      <c r="AD40" s="34">
        <f>(SUMIF(E40:AB40,"=1")+SUMIF(E40:AB40,"=3")+SUMIF(E40:AB40,"=1.5"))/(42-COUNTIF(E40:AB40,"=nl")*3-COUNTIF(E40:AB40,"=n"))</f>
        <v>0.52380952380952384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3"/>
      <c r="BU40" s="3"/>
      <c r="BV40" s="3"/>
      <c r="BW40" s="3"/>
      <c r="BX40" s="3"/>
    </row>
    <row r="41" spans="1:76" ht="9.9499999999999993" customHeight="1" x14ac:dyDescent="0.2">
      <c r="A41" s="28" t="s">
        <v>434</v>
      </c>
      <c r="B41" s="8" t="s">
        <v>393</v>
      </c>
      <c r="C41" s="8" t="s">
        <v>56</v>
      </c>
      <c r="D41" s="8" t="s">
        <v>61</v>
      </c>
      <c r="E41" s="43"/>
      <c r="F41" s="19" t="s">
        <v>454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3">
        <v>3</v>
      </c>
      <c r="N41" s="23">
        <v>1</v>
      </c>
      <c r="O41" s="23">
        <v>0</v>
      </c>
      <c r="P41" s="23">
        <v>0</v>
      </c>
      <c r="Q41" s="23">
        <v>0</v>
      </c>
      <c r="R41" s="43"/>
      <c r="S41" s="13">
        <v>3</v>
      </c>
      <c r="T41" s="13">
        <v>0</v>
      </c>
      <c r="U41" s="13">
        <v>0</v>
      </c>
      <c r="V41" s="13"/>
      <c r="W41" s="13"/>
      <c r="X41" s="13"/>
      <c r="Y41" s="13"/>
      <c r="Z41" s="13"/>
      <c r="AA41" s="13"/>
      <c r="AB41" s="43"/>
      <c r="AC41" s="34">
        <f t="shared" si="2"/>
        <v>0.16279069767441862</v>
      </c>
      <c r="AD41" s="34">
        <f t="shared" si="3"/>
        <v>0.16666666666666666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3"/>
      <c r="BU41" s="3"/>
      <c r="BV41" s="3"/>
      <c r="BW41" s="3"/>
      <c r="BX41" s="3"/>
    </row>
    <row r="42" spans="1:76" ht="9.9499999999999993" customHeight="1" x14ac:dyDescent="0.2">
      <c r="A42" s="28" t="s">
        <v>435</v>
      </c>
      <c r="B42" s="8" t="s">
        <v>202</v>
      </c>
      <c r="C42" s="8" t="s">
        <v>57</v>
      </c>
      <c r="D42" s="8" t="s">
        <v>65</v>
      </c>
      <c r="E42" s="43"/>
      <c r="F42" s="19">
        <v>1</v>
      </c>
      <c r="G42" s="19">
        <v>3</v>
      </c>
      <c r="H42" s="19">
        <v>1</v>
      </c>
      <c r="I42" s="19">
        <v>3</v>
      </c>
      <c r="J42" s="19">
        <v>1</v>
      </c>
      <c r="K42" s="19">
        <v>3</v>
      </c>
      <c r="L42" s="19">
        <v>1</v>
      </c>
      <c r="M42" s="23">
        <v>3</v>
      </c>
      <c r="N42" s="23">
        <v>1</v>
      </c>
      <c r="O42" s="23">
        <v>3</v>
      </c>
      <c r="P42" s="23">
        <v>1</v>
      </c>
      <c r="Q42" s="23">
        <v>3</v>
      </c>
      <c r="R42" s="43"/>
      <c r="S42" s="13">
        <v>3</v>
      </c>
      <c r="T42" s="13">
        <v>1</v>
      </c>
      <c r="U42" s="13">
        <v>3</v>
      </c>
      <c r="V42" s="13"/>
      <c r="W42" s="13"/>
      <c r="X42" s="13"/>
      <c r="Y42" s="13"/>
      <c r="Z42" s="13"/>
      <c r="AA42" s="13"/>
      <c r="AB42" s="43"/>
      <c r="AC42" s="34">
        <f t="shared" si="2"/>
        <v>0.72093023255813948</v>
      </c>
      <c r="AD42" s="34">
        <f t="shared" si="3"/>
        <v>0.72093023255813948</v>
      </c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3"/>
      <c r="BU42" s="3"/>
      <c r="BV42" s="3"/>
      <c r="BW42" s="3"/>
      <c r="BX42" s="3"/>
    </row>
    <row r="43" spans="1:76" ht="9.9499999999999993" customHeight="1" x14ac:dyDescent="0.2">
      <c r="A43" s="28" t="s">
        <v>435</v>
      </c>
      <c r="B43" s="8" t="s">
        <v>212</v>
      </c>
      <c r="C43" s="8" t="s">
        <v>213</v>
      </c>
      <c r="D43" s="8" t="s">
        <v>214</v>
      </c>
      <c r="E43" s="43"/>
      <c r="F43" s="19">
        <v>1</v>
      </c>
      <c r="G43" s="19">
        <v>3</v>
      </c>
      <c r="H43" s="19">
        <v>1</v>
      </c>
      <c r="I43" s="19">
        <v>3</v>
      </c>
      <c r="J43" s="19">
        <v>1</v>
      </c>
      <c r="K43" s="19">
        <v>3</v>
      </c>
      <c r="L43" s="19">
        <v>1</v>
      </c>
      <c r="M43" s="23">
        <v>0</v>
      </c>
      <c r="N43" s="23" t="s">
        <v>457</v>
      </c>
      <c r="O43" s="23" t="s">
        <v>457</v>
      </c>
      <c r="P43" s="23" t="s">
        <v>457</v>
      </c>
      <c r="Q43" s="23" t="s">
        <v>457</v>
      </c>
      <c r="R43" s="43"/>
      <c r="S43" s="13" t="s">
        <v>457</v>
      </c>
      <c r="T43" s="13" t="s">
        <v>457</v>
      </c>
      <c r="U43" s="13" t="s">
        <v>457</v>
      </c>
      <c r="V43" s="13" t="s">
        <v>457</v>
      </c>
      <c r="W43" s="13" t="s">
        <v>457</v>
      </c>
      <c r="X43" s="13" t="s">
        <v>457</v>
      </c>
      <c r="Y43" s="13" t="s">
        <v>457</v>
      </c>
      <c r="Z43" s="13" t="s">
        <v>457</v>
      </c>
      <c r="AA43" s="13" t="s">
        <v>457</v>
      </c>
      <c r="AB43" s="43"/>
      <c r="AC43" s="34" t="s">
        <v>457</v>
      </c>
      <c r="AD43" s="34" t="s">
        <v>457</v>
      </c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3"/>
      <c r="BU43" s="3"/>
      <c r="BV43" s="3"/>
      <c r="BW43" s="3"/>
      <c r="BX43" s="3"/>
    </row>
    <row r="44" spans="1:76" ht="9.9499999999999993" customHeight="1" x14ac:dyDescent="0.2">
      <c r="A44" s="28" t="s">
        <v>435</v>
      </c>
      <c r="B44" s="8" t="s">
        <v>318</v>
      </c>
      <c r="C44" s="8" t="s">
        <v>319</v>
      </c>
      <c r="D44" s="8" t="s">
        <v>53</v>
      </c>
      <c r="E44" s="43"/>
      <c r="F44" s="19">
        <v>1</v>
      </c>
      <c r="G44" s="19">
        <v>3</v>
      </c>
      <c r="H44" s="19">
        <v>1</v>
      </c>
      <c r="I44" s="19">
        <v>3</v>
      </c>
      <c r="J44" s="19">
        <v>1</v>
      </c>
      <c r="K44" s="19">
        <v>3</v>
      </c>
      <c r="L44" s="19">
        <v>1</v>
      </c>
      <c r="M44" s="23">
        <v>3</v>
      </c>
      <c r="N44" s="23">
        <v>1</v>
      </c>
      <c r="O44" s="23">
        <v>3</v>
      </c>
      <c r="P44" s="23">
        <v>1</v>
      </c>
      <c r="Q44" s="23">
        <v>3</v>
      </c>
      <c r="R44" s="43"/>
      <c r="S44" s="13">
        <v>3</v>
      </c>
      <c r="T44" s="13">
        <v>1</v>
      </c>
      <c r="U44" s="13">
        <v>3</v>
      </c>
      <c r="V44" s="13"/>
      <c r="W44" s="13"/>
      <c r="X44" s="13"/>
      <c r="Y44" s="13"/>
      <c r="Z44" s="13"/>
      <c r="AA44" s="13"/>
      <c r="AB44" s="43"/>
      <c r="AC44" s="34">
        <f t="shared" si="2"/>
        <v>0.72093023255813948</v>
      </c>
      <c r="AD44" s="34">
        <f t="shared" si="3"/>
        <v>0.72093023255813948</v>
      </c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3"/>
      <c r="BU44" s="3"/>
      <c r="BV44" s="3"/>
      <c r="BW44" s="3"/>
      <c r="BX44" s="3"/>
    </row>
    <row r="45" spans="1:76" ht="9.9499999999999993" customHeight="1" x14ac:dyDescent="0.2">
      <c r="A45" s="28" t="s">
        <v>435</v>
      </c>
      <c r="B45" s="8" t="s">
        <v>322</v>
      </c>
      <c r="C45" s="8" t="s">
        <v>6</v>
      </c>
      <c r="D45" s="8" t="s">
        <v>53</v>
      </c>
      <c r="E45" s="43"/>
      <c r="F45" s="19">
        <v>1</v>
      </c>
      <c r="G45" s="19">
        <v>3</v>
      </c>
      <c r="H45" s="19">
        <v>1</v>
      </c>
      <c r="I45" s="19">
        <v>3</v>
      </c>
      <c r="J45" s="19">
        <v>1</v>
      </c>
      <c r="K45" s="19">
        <v>0</v>
      </c>
      <c r="L45" s="19">
        <v>0</v>
      </c>
      <c r="M45" s="23" t="s">
        <v>457</v>
      </c>
      <c r="N45" s="23" t="s">
        <v>457</v>
      </c>
      <c r="O45" s="23" t="s">
        <v>457</v>
      </c>
      <c r="P45" s="23" t="s">
        <v>457</v>
      </c>
      <c r="Q45" s="23" t="s">
        <v>457</v>
      </c>
      <c r="R45" s="43"/>
      <c r="S45" s="13" t="s">
        <v>457</v>
      </c>
      <c r="T45" s="13" t="s">
        <v>457</v>
      </c>
      <c r="U45" s="13" t="s">
        <v>457</v>
      </c>
      <c r="V45" s="13" t="s">
        <v>457</v>
      </c>
      <c r="W45" s="13" t="s">
        <v>457</v>
      </c>
      <c r="X45" s="13" t="s">
        <v>457</v>
      </c>
      <c r="Y45" s="13" t="s">
        <v>457</v>
      </c>
      <c r="Z45" s="13" t="s">
        <v>457</v>
      </c>
      <c r="AA45" s="13" t="s">
        <v>457</v>
      </c>
      <c r="AB45" s="43"/>
      <c r="AC45" s="34" t="s">
        <v>457</v>
      </c>
      <c r="AD45" s="34" t="s">
        <v>457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3"/>
      <c r="BU45" s="3"/>
      <c r="BV45" s="3"/>
      <c r="BW45" s="3"/>
      <c r="BX45" s="3"/>
    </row>
    <row r="46" spans="1:76" ht="9.9499999999999993" customHeight="1" x14ac:dyDescent="0.2">
      <c r="A46" s="28" t="s">
        <v>434</v>
      </c>
      <c r="B46" s="24" t="s">
        <v>441</v>
      </c>
      <c r="C46" s="63" t="s">
        <v>440</v>
      </c>
      <c r="D46" s="24" t="s">
        <v>439</v>
      </c>
      <c r="E46" s="43"/>
      <c r="F46" s="19" t="s">
        <v>448</v>
      </c>
      <c r="G46" s="19">
        <v>3</v>
      </c>
      <c r="H46" s="19">
        <v>0</v>
      </c>
      <c r="I46" s="19">
        <v>3</v>
      </c>
      <c r="J46" s="19">
        <v>0</v>
      </c>
      <c r="K46" s="19">
        <v>3</v>
      </c>
      <c r="L46" s="19">
        <v>1</v>
      </c>
      <c r="M46" s="23">
        <v>3</v>
      </c>
      <c r="N46" s="23">
        <v>1</v>
      </c>
      <c r="O46" s="23">
        <v>0</v>
      </c>
      <c r="P46" s="23">
        <v>0</v>
      </c>
      <c r="Q46" s="23">
        <v>3</v>
      </c>
      <c r="R46" s="43"/>
      <c r="S46" s="13">
        <v>3</v>
      </c>
      <c r="T46" s="13">
        <v>1</v>
      </c>
      <c r="U46" s="13">
        <v>3</v>
      </c>
      <c r="V46" s="13"/>
      <c r="W46" s="13"/>
      <c r="X46" s="13"/>
      <c r="Y46" s="13"/>
      <c r="Z46" s="13"/>
      <c r="AA46" s="13"/>
      <c r="AB46" s="43"/>
      <c r="AC46" s="34">
        <f>(SUMIF(E46:AB46,"=1")+SUMIF(E46:AB46,"=3")+SUMIF(E46:AB46,"=1.5"))/42</f>
        <v>0.5714285714285714</v>
      </c>
      <c r="AD46" s="34">
        <f>(SUMIF(E46:AB46,"=1")+SUMIF(E46:AB46,"=3")+SUMIF(E46:AB46,"=1.5"))/(42-COUNTIF(E46:AB46,"=nl")*3-COUNTIF(E46:AB46,"=n"))</f>
        <v>0.5714285714285714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3"/>
      <c r="BU46" s="3"/>
      <c r="BV46" s="3"/>
      <c r="BW46" s="3"/>
      <c r="BX46" s="3"/>
    </row>
    <row r="47" spans="1:76" ht="9.9499999999999993" customHeight="1" x14ac:dyDescent="0.2">
      <c r="A47" s="28"/>
      <c r="B47" s="24"/>
      <c r="C47" s="24"/>
      <c r="D47" s="24"/>
      <c r="E47" s="43"/>
      <c r="F47" s="19"/>
      <c r="G47" s="19"/>
      <c r="H47" s="19"/>
      <c r="I47" s="19"/>
      <c r="J47" s="19"/>
      <c r="K47" s="19"/>
      <c r="L47" s="19"/>
      <c r="M47" s="23"/>
      <c r="N47" s="23"/>
      <c r="O47" s="23"/>
      <c r="P47" s="23"/>
      <c r="Q47" s="23"/>
      <c r="R47" s="43"/>
      <c r="S47" s="13"/>
      <c r="T47" s="13"/>
      <c r="U47" s="13"/>
      <c r="V47" s="13"/>
      <c r="W47" s="13"/>
      <c r="X47" s="13"/>
      <c r="Y47" s="13"/>
      <c r="Z47" s="13"/>
      <c r="AA47" s="13"/>
      <c r="AB47" s="43"/>
      <c r="AC47" s="34"/>
      <c r="AD47" s="34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3"/>
      <c r="BU47" s="3"/>
      <c r="BV47" s="3"/>
      <c r="BW47" s="3"/>
      <c r="BX47" s="3"/>
    </row>
    <row r="48" spans="1:76" ht="9.9499999999999993" customHeight="1" x14ac:dyDescent="0.2">
      <c r="A48" s="28"/>
      <c r="B48" s="24"/>
      <c r="C48" s="24"/>
      <c r="D48" s="24"/>
      <c r="E48" s="43"/>
      <c r="F48" s="19"/>
      <c r="G48" s="19"/>
      <c r="H48" s="19"/>
      <c r="I48" s="19"/>
      <c r="J48" s="19"/>
      <c r="K48" s="19"/>
      <c r="L48" s="19"/>
      <c r="M48" s="23"/>
      <c r="N48" s="23"/>
      <c r="O48" s="23"/>
      <c r="P48" s="23"/>
      <c r="Q48" s="23"/>
      <c r="R48" s="43"/>
      <c r="S48" s="13"/>
      <c r="T48" s="13"/>
      <c r="U48" s="13"/>
      <c r="V48" s="13"/>
      <c r="W48" s="13"/>
      <c r="X48" s="13"/>
      <c r="Y48" s="13"/>
      <c r="Z48" s="13"/>
      <c r="AA48" s="13"/>
      <c r="AB48" s="43"/>
      <c r="AC48" s="34"/>
      <c r="AD48" s="34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3"/>
      <c r="BU48" s="3"/>
      <c r="BV48" s="3"/>
      <c r="BW48" s="3"/>
      <c r="BX48" s="3"/>
    </row>
    <row r="49" spans="1:76" ht="9.9499999999999993" customHeight="1" x14ac:dyDescent="0.2">
      <c r="A49" s="28"/>
      <c r="B49" s="24"/>
      <c r="C49" s="24"/>
      <c r="D49" s="24"/>
      <c r="E49" s="43"/>
      <c r="F49" s="19"/>
      <c r="G49" s="19"/>
      <c r="H49" s="19"/>
      <c r="I49" s="19"/>
      <c r="J49" s="19"/>
      <c r="K49" s="19"/>
      <c r="L49" s="19"/>
      <c r="M49" s="23"/>
      <c r="N49" s="23"/>
      <c r="O49" s="23"/>
      <c r="P49" s="23"/>
      <c r="Q49" s="23"/>
      <c r="R49" s="43"/>
      <c r="S49" s="13"/>
      <c r="T49" s="13"/>
      <c r="U49" s="13"/>
      <c r="V49" s="13"/>
      <c r="W49" s="13"/>
      <c r="X49" s="13"/>
      <c r="Y49" s="13"/>
      <c r="Z49" s="13"/>
      <c r="AA49" s="13"/>
      <c r="AB49" s="43"/>
      <c r="AC49" s="34"/>
      <c r="AD49" s="34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3"/>
      <c r="BU49" s="3"/>
      <c r="BV49" s="3"/>
      <c r="BW49" s="3"/>
      <c r="BX49" s="3"/>
    </row>
    <row r="50" spans="1:76" ht="9.9499999999999993" customHeight="1" x14ac:dyDescent="0.2">
      <c r="A50" s="28"/>
      <c r="B50" s="24"/>
      <c r="C50" s="24"/>
      <c r="D50" s="24"/>
      <c r="E50" s="43"/>
      <c r="F50" s="19"/>
      <c r="G50" s="19"/>
      <c r="H50" s="19"/>
      <c r="I50" s="19"/>
      <c r="J50" s="19"/>
      <c r="K50" s="19"/>
      <c r="L50" s="19"/>
      <c r="M50" s="23"/>
      <c r="N50" s="23"/>
      <c r="O50" s="23"/>
      <c r="P50" s="23"/>
      <c r="Q50" s="23"/>
      <c r="R50" s="43"/>
      <c r="S50" s="13"/>
      <c r="T50" s="13"/>
      <c r="U50" s="13"/>
      <c r="V50" s="13"/>
      <c r="W50" s="13"/>
      <c r="X50" s="13"/>
      <c r="Y50" s="13"/>
      <c r="Z50" s="13"/>
      <c r="AA50" s="13"/>
      <c r="AB50" s="43"/>
      <c r="AC50" s="34"/>
      <c r="AD50" s="34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3"/>
      <c r="BU50" s="3"/>
      <c r="BV50" s="3"/>
      <c r="BW50" s="3"/>
      <c r="BX50" s="3"/>
    </row>
    <row r="51" spans="1:76" ht="9.9499999999999993" customHeight="1" x14ac:dyDescent="0.2">
      <c r="A51" s="28"/>
      <c r="B51" s="24"/>
      <c r="C51" s="24"/>
      <c r="D51" s="24"/>
      <c r="E51" s="43"/>
      <c r="F51" s="19"/>
      <c r="G51" s="19"/>
      <c r="H51" s="19"/>
      <c r="I51" s="19"/>
      <c r="J51" s="19"/>
      <c r="K51" s="19"/>
      <c r="L51" s="19"/>
      <c r="M51" s="23"/>
      <c r="N51" s="23"/>
      <c r="O51" s="23"/>
      <c r="P51" s="23"/>
      <c r="Q51" s="23"/>
      <c r="R51" s="43"/>
      <c r="S51" s="13"/>
      <c r="T51" s="13"/>
      <c r="U51" s="13"/>
      <c r="V51" s="13"/>
      <c r="W51" s="13"/>
      <c r="X51" s="13"/>
      <c r="Y51" s="13"/>
      <c r="Z51" s="13"/>
      <c r="AA51" s="13"/>
      <c r="AB51" s="43"/>
      <c r="AC51" s="34"/>
      <c r="AD51" s="34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3"/>
      <c r="BU51" s="3"/>
      <c r="BV51" s="3"/>
      <c r="BW51" s="3"/>
      <c r="BX51" s="3"/>
    </row>
    <row r="52" spans="1:76" ht="9.9499999999999993" customHeight="1" x14ac:dyDescent="0.2">
      <c r="A52" s="28"/>
      <c r="B52" s="8"/>
      <c r="C52" s="8"/>
      <c r="D52" s="8"/>
      <c r="E52" s="43"/>
      <c r="F52" s="19"/>
      <c r="G52" s="19"/>
      <c r="H52" s="19"/>
      <c r="I52" s="19"/>
      <c r="J52" s="19"/>
      <c r="K52" s="19"/>
      <c r="L52" s="19"/>
      <c r="M52" s="23"/>
      <c r="N52" s="23"/>
      <c r="O52" s="23"/>
      <c r="P52" s="23"/>
      <c r="Q52" s="23"/>
      <c r="R52" s="43"/>
      <c r="S52" s="13"/>
      <c r="T52" s="13"/>
      <c r="U52" s="13"/>
      <c r="V52" s="13"/>
      <c r="W52" s="13"/>
      <c r="X52" s="13"/>
      <c r="Y52" s="13"/>
      <c r="Z52" s="13"/>
      <c r="AA52" s="13"/>
      <c r="AB52" s="43"/>
      <c r="AC52" s="34"/>
      <c r="AD52" s="34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3"/>
      <c r="BU52" s="3"/>
      <c r="BV52" s="3"/>
      <c r="BW52" s="3"/>
      <c r="BX52" s="3"/>
    </row>
    <row r="53" spans="1:76" ht="9.9499999999999993" customHeight="1" x14ac:dyDescent="0.2">
      <c r="A53" s="28"/>
      <c r="B53" s="8"/>
      <c r="C53" s="8"/>
      <c r="D53" s="8"/>
      <c r="E53" s="43"/>
      <c r="F53" s="19"/>
      <c r="G53" s="19"/>
      <c r="H53" s="19"/>
      <c r="I53" s="19"/>
      <c r="J53" s="19"/>
      <c r="K53" s="19"/>
      <c r="L53" s="19"/>
      <c r="M53" s="23"/>
      <c r="N53" s="23"/>
      <c r="O53" s="23"/>
      <c r="P53" s="23"/>
      <c r="Q53" s="23"/>
      <c r="R53" s="43"/>
      <c r="S53" s="13"/>
      <c r="T53" s="13"/>
      <c r="U53" s="13"/>
      <c r="V53" s="13"/>
      <c r="W53" s="13"/>
      <c r="X53" s="13"/>
      <c r="Y53" s="13"/>
      <c r="Z53" s="13"/>
      <c r="AA53" s="13"/>
      <c r="AB53" s="43"/>
      <c r="AC53" s="34"/>
      <c r="AD53" s="34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3"/>
      <c r="BU53" s="3"/>
      <c r="BV53" s="3"/>
      <c r="BW53" s="3"/>
      <c r="BX53" s="3"/>
    </row>
    <row r="54" spans="1:76" ht="9.9499999999999993" customHeight="1" x14ac:dyDescent="0.2">
      <c r="A54" s="28"/>
      <c r="B54" s="8"/>
      <c r="C54" s="8"/>
      <c r="D54" s="8"/>
      <c r="E54" s="43"/>
      <c r="F54" s="19"/>
      <c r="G54" s="19"/>
      <c r="H54" s="19"/>
      <c r="I54" s="19"/>
      <c r="J54" s="19"/>
      <c r="K54" s="19"/>
      <c r="L54" s="19"/>
      <c r="M54" s="23"/>
      <c r="N54" s="23"/>
      <c r="O54" s="23"/>
      <c r="P54" s="23"/>
      <c r="Q54" s="23"/>
      <c r="R54" s="43"/>
      <c r="S54" s="13"/>
      <c r="T54" s="13"/>
      <c r="U54" s="13"/>
      <c r="V54" s="13"/>
      <c r="W54" s="13"/>
      <c r="X54" s="13"/>
      <c r="Y54" s="13"/>
      <c r="Z54" s="13"/>
      <c r="AA54" s="13"/>
      <c r="AB54" s="43"/>
      <c r="AC54" s="34"/>
      <c r="AD54" s="34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3"/>
      <c r="BU54" s="3"/>
      <c r="BV54" s="3"/>
      <c r="BW54" s="3"/>
      <c r="BX54" s="3"/>
    </row>
    <row r="55" spans="1:76" ht="9.9499999999999993" customHeight="1" x14ac:dyDescent="0.2">
      <c r="A55" s="28"/>
      <c r="B55" s="8"/>
      <c r="C55" s="8"/>
      <c r="D55" s="8"/>
      <c r="E55" s="43"/>
      <c r="F55" s="19"/>
      <c r="G55" s="19"/>
      <c r="H55" s="19"/>
      <c r="I55" s="19"/>
      <c r="J55" s="19"/>
      <c r="K55" s="19"/>
      <c r="L55" s="19"/>
      <c r="M55" s="23"/>
      <c r="N55" s="23"/>
      <c r="O55" s="23"/>
      <c r="P55" s="23"/>
      <c r="Q55" s="23"/>
      <c r="R55" s="43"/>
      <c r="S55" s="13"/>
      <c r="T55" s="13"/>
      <c r="U55" s="13"/>
      <c r="V55" s="13"/>
      <c r="W55" s="13"/>
      <c r="X55" s="13"/>
      <c r="Y55" s="13"/>
      <c r="Z55" s="13"/>
      <c r="AA55" s="13"/>
      <c r="AB55" s="43"/>
      <c r="AC55" s="34"/>
      <c r="AD55" s="34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3"/>
      <c r="BU55" s="3"/>
      <c r="BV55" s="3"/>
      <c r="BW55" s="3"/>
      <c r="BX55" s="3"/>
    </row>
    <row r="56" spans="1:76" ht="9.9499999999999993" customHeight="1" x14ac:dyDescent="0.2">
      <c r="B56" s="7"/>
      <c r="C56" s="7"/>
      <c r="D56" s="7"/>
      <c r="E56" s="14"/>
      <c r="F56" s="14"/>
      <c r="G56" s="14"/>
      <c r="H56" s="14"/>
      <c r="I56" s="14"/>
      <c r="J56" s="14"/>
      <c r="K56" s="22"/>
      <c r="L56" s="14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34"/>
      <c r="AD56" s="36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3"/>
      <c r="BU56" s="3"/>
      <c r="BV56" s="3"/>
      <c r="BW56" s="3"/>
      <c r="BX56" s="3"/>
    </row>
    <row r="57" spans="1:76" ht="9.9499999999999993" customHeight="1" x14ac:dyDescent="0.2">
      <c r="C57" s="32"/>
      <c r="D57" s="4" t="s">
        <v>0</v>
      </c>
      <c r="E57" s="21">
        <v>41897</v>
      </c>
      <c r="G57" s="21">
        <v>41904</v>
      </c>
      <c r="I57" s="21">
        <v>41911</v>
      </c>
      <c r="K57" s="21">
        <v>41918</v>
      </c>
      <c r="M57" s="21">
        <v>41925</v>
      </c>
      <c r="O57" s="21">
        <v>41932</v>
      </c>
      <c r="Q57" s="21">
        <v>41946</v>
      </c>
      <c r="S57" s="21">
        <v>41953</v>
      </c>
      <c r="T57" s="25"/>
      <c r="U57" s="21">
        <v>41960</v>
      </c>
      <c r="W57" s="21">
        <v>41967</v>
      </c>
      <c r="Y57" s="21">
        <v>41974</v>
      </c>
      <c r="AA57" s="26">
        <v>41981</v>
      </c>
      <c r="AC57" s="34"/>
      <c r="AD57" s="36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3"/>
      <c r="BU57" s="3"/>
      <c r="BV57" s="3"/>
      <c r="BW57" s="3"/>
      <c r="BX57" s="3"/>
    </row>
    <row r="58" spans="1:76" ht="9.9499999999999993" customHeight="1" x14ac:dyDescent="0.2">
      <c r="B58" s="49" t="s">
        <v>424</v>
      </c>
      <c r="C58" s="54"/>
      <c r="D58" s="1"/>
      <c r="E58" s="29" t="s">
        <v>11</v>
      </c>
      <c r="F58" s="30" t="s">
        <v>12</v>
      </c>
      <c r="G58" s="30" t="s">
        <v>13</v>
      </c>
      <c r="H58" s="30" t="s">
        <v>14</v>
      </c>
      <c r="I58" s="30" t="s">
        <v>15</v>
      </c>
      <c r="J58" s="30" t="s">
        <v>16</v>
      </c>
      <c r="K58" s="30" t="s">
        <v>17</v>
      </c>
      <c r="L58" s="30" t="s">
        <v>18</v>
      </c>
      <c r="M58" s="16" t="s">
        <v>19</v>
      </c>
      <c r="N58" s="16" t="s">
        <v>20</v>
      </c>
      <c r="O58" s="5" t="s">
        <v>21</v>
      </c>
      <c r="P58" s="5" t="s">
        <v>22</v>
      </c>
      <c r="Q58" s="5" t="s">
        <v>23</v>
      </c>
      <c r="R58" s="5" t="s">
        <v>24</v>
      </c>
      <c r="S58" s="5" t="s">
        <v>25</v>
      </c>
      <c r="T58" s="5" t="s">
        <v>26</v>
      </c>
      <c r="U58" s="16" t="s">
        <v>27</v>
      </c>
      <c r="V58" s="16" t="s">
        <v>28</v>
      </c>
      <c r="W58" s="16" t="s">
        <v>29</v>
      </c>
      <c r="X58" s="16" t="s">
        <v>30</v>
      </c>
      <c r="Y58" s="16" t="s">
        <v>31</v>
      </c>
      <c r="Z58" s="16" t="s">
        <v>32</v>
      </c>
      <c r="AA58" s="16" t="s">
        <v>33</v>
      </c>
      <c r="AB58" s="16" t="s">
        <v>34</v>
      </c>
      <c r="AC58" s="34"/>
      <c r="AD58" s="36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3"/>
      <c r="BU58" s="3"/>
      <c r="BV58" s="3"/>
      <c r="BW58" s="3"/>
      <c r="BX58" s="3"/>
    </row>
    <row r="59" spans="1:76" ht="9.9499999999999993" customHeight="1" x14ac:dyDescent="0.2">
      <c r="A59" s="28" t="s">
        <v>426</v>
      </c>
      <c r="B59" s="8" t="s">
        <v>82</v>
      </c>
      <c r="C59" s="8" t="s">
        <v>70</v>
      </c>
      <c r="D59" s="8" t="s">
        <v>83</v>
      </c>
      <c r="E59" s="43"/>
      <c r="F59" s="19">
        <v>1</v>
      </c>
      <c r="G59" s="19">
        <v>3</v>
      </c>
      <c r="H59" s="19">
        <v>1</v>
      </c>
      <c r="I59" s="19">
        <v>3</v>
      </c>
      <c r="J59" s="19">
        <v>1</v>
      </c>
      <c r="K59" s="19">
        <v>3</v>
      </c>
      <c r="L59" s="19">
        <v>1</v>
      </c>
      <c r="M59" s="23">
        <v>3</v>
      </c>
      <c r="N59" s="23">
        <v>1</v>
      </c>
      <c r="O59" s="23">
        <v>3</v>
      </c>
      <c r="P59" s="23">
        <v>1</v>
      </c>
      <c r="Q59" s="23">
        <v>3</v>
      </c>
      <c r="R59" s="43"/>
      <c r="S59" s="13">
        <v>3</v>
      </c>
      <c r="T59" s="13">
        <v>0</v>
      </c>
      <c r="U59" s="13"/>
      <c r="V59" s="13"/>
      <c r="W59" s="14"/>
      <c r="X59" s="13"/>
      <c r="Y59" s="13"/>
      <c r="Z59" s="13"/>
      <c r="AA59" s="13"/>
      <c r="AB59" s="43"/>
      <c r="AC59" s="34">
        <f>(SUMIF(E59:AB59,"=1")+SUMIF(E59:AB59,"=3")+SUMIF(E59:AB59,"=1.5"))/43</f>
        <v>0.62790697674418605</v>
      </c>
      <c r="AD59" s="34">
        <f>(SUMIF(E59:AB59,"=1")+SUMIF(E59:AB59,"=3")+SUMIF(E59:AB59,"=1.5"))/(43-COUNTIF(E59:AB59,"=nl")*3-COUNTIF(E59:AB59,"=n"))</f>
        <v>0.62790697674418605</v>
      </c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3"/>
      <c r="BU59" s="3"/>
      <c r="BV59" s="3"/>
      <c r="BW59" s="3"/>
      <c r="BX59" s="3"/>
    </row>
    <row r="60" spans="1:76" ht="9.9499999999999993" customHeight="1" x14ac:dyDescent="0.2">
      <c r="A60" s="28" t="s">
        <v>426</v>
      </c>
      <c r="B60" s="8" t="s">
        <v>86</v>
      </c>
      <c r="C60" s="8" t="s">
        <v>87</v>
      </c>
      <c r="D60" s="8" t="s">
        <v>458</v>
      </c>
      <c r="E60" s="43"/>
      <c r="F60" s="19">
        <v>1</v>
      </c>
      <c r="G60" s="19">
        <v>3</v>
      </c>
      <c r="H60" s="19">
        <v>1</v>
      </c>
      <c r="I60" s="19" t="s">
        <v>453</v>
      </c>
      <c r="J60" s="19">
        <v>1</v>
      </c>
      <c r="K60" s="19">
        <v>3</v>
      </c>
      <c r="L60" s="19">
        <v>1</v>
      </c>
      <c r="M60" s="23">
        <v>3</v>
      </c>
      <c r="N60" s="23">
        <v>1</v>
      </c>
      <c r="O60" s="23">
        <v>3</v>
      </c>
      <c r="P60" s="23">
        <v>1</v>
      </c>
      <c r="Q60" s="23">
        <v>3</v>
      </c>
      <c r="R60" s="43"/>
      <c r="S60" s="13">
        <v>0</v>
      </c>
      <c r="T60" s="13">
        <v>1</v>
      </c>
      <c r="U60" s="13"/>
      <c r="V60" s="13"/>
      <c r="W60" s="13"/>
      <c r="X60" s="13"/>
      <c r="Y60" s="13"/>
      <c r="Z60" s="13"/>
      <c r="AA60" s="13"/>
      <c r="AB60" s="43"/>
      <c r="AC60" s="34">
        <f t="shared" ref="AC60:AC77" si="4">(SUMIF(E60:AB60,"=1")+SUMIF(E60:AB60,"=3")+SUMIF(E60:AB60,"=1.5"))/43</f>
        <v>0.51162790697674421</v>
      </c>
      <c r="AD60" s="34">
        <f t="shared" ref="AD60:AD77" si="5">(SUMIF(E60:AB60,"=1")+SUMIF(E60:AB60,"=3")+SUMIF(E60:AB60,"=1.5"))/(43-COUNTIF(E60:AB60,"=nl")*3-COUNTIF(E60:AB60,"=n"))</f>
        <v>0.55000000000000004</v>
      </c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3"/>
      <c r="BU60" s="3"/>
      <c r="BV60" s="3"/>
      <c r="BW60" s="3"/>
      <c r="BX60" s="3"/>
    </row>
    <row r="61" spans="1:76" ht="9.9499999999999993" customHeight="1" x14ac:dyDescent="0.2">
      <c r="A61" s="28" t="s">
        <v>426</v>
      </c>
      <c r="B61" s="8" t="s">
        <v>94</v>
      </c>
      <c r="C61" s="8" t="s">
        <v>62</v>
      </c>
      <c r="D61" s="8" t="s">
        <v>91</v>
      </c>
      <c r="E61" s="43"/>
      <c r="F61" s="20">
        <v>1</v>
      </c>
      <c r="G61" s="19">
        <v>3</v>
      </c>
      <c r="H61" s="19">
        <v>1</v>
      </c>
      <c r="I61" s="19">
        <v>3</v>
      </c>
      <c r="J61" s="19">
        <v>1</v>
      </c>
      <c r="K61" s="19">
        <v>3</v>
      </c>
      <c r="L61" s="19">
        <v>1</v>
      </c>
      <c r="M61" s="23">
        <v>3</v>
      </c>
      <c r="N61" s="23">
        <v>1</v>
      </c>
      <c r="O61" s="23">
        <v>3</v>
      </c>
      <c r="P61" s="23">
        <v>1</v>
      </c>
      <c r="Q61" s="23">
        <v>3</v>
      </c>
      <c r="R61" s="43"/>
      <c r="S61" s="13">
        <v>3</v>
      </c>
      <c r="T61" s="13">
        <v>1</v>
      </c>
      <c r="U61" s="13"/>
      <c r="V61" s="13"/>
      <c r="W61" s="13"/>
      <c r="X61" s="13"/>
      <c r="Y61" s="13"/>
      <c r="Z61" s="13"/>
      <c r="AA61" s="13"/>
      <c r="AB61" s="43"/>
      <c r="AC61" s="34">
        <f t="shared" si="4"/>
        <v>0.65116279069767447</v>
      </c>
      <c r="AD61" s="34">
        <f t="shared" si="5"/>
        <v>0.65116279069767447</v>
      </c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3"/>
      <c r="BU61" s="3"/>
      <c r="BV61" s="3"/>
      <c r="BW61" s="3"/>
      <c r="BX61" s="3"/>
    </row>
    <row r="62" spans="1:76" ht="9.9499999999999993" customHeight="1" x14ac:dyDescent="0.2">
      <c r="A62" s="28" t="s">
        <v>426</v>
      </c>
      <c r="B62" s="8" t="s">
        <v>111</v>
      </c>
      <c r="C62" s="8" t="s">
        <v>112</v>
      </c>
      <c r="D62" s="8" t="s">
        <v>113</v>
      </c>
      <c r="E62" s="43"/>
      <c r="F62" s="20">
        <v>1</v>
      </c>
      <c r="G62" s="19">
        <v>3</v>
      </c>
      <c r="H62" s="19">
        <v>1</v>
      </c>
      <c r="I62" s="19">
        <v>3</v>
      </c>
      <c r="J62" s="19">
        <v>1</v>
      </c>
      <c r="K62" s="19">
        <v>3</v>
      </c>
      <c r="L62" s="19">
        <v>1</v>
      </c>
      <c r="M62" s="23">
        <v>3</v>
      </c>
      <c r="N62" s="23">
        <v>1</v>
      </c>
      <c r="O62" s="23">
        <v>3</v>
      </c>
      <c r="P62" s="23">
        <v>1</v>
      </c>
      <c r="Q62" s="23">
        <v>3</v>
      </c>
      <c r="R62" s="43"/>
      <c r="S62" s="13">
        <v>3</v>
      </c>
      <c r="T62" s="13">
        <v>1</v>
      </c>
      <c r="U62" s="13"/>
      <c r="V62" s="13"/>
      <c r="W62" s="14"/>
      <c r="X62" s="13"/>
      <c r="Y62" s="13"/>
      <c r="Z62" s="13"/>
      <c r="AA62" s="13"/>
      <c r="AB62" s="43"/>
      <c r="AC62" s="34">
        <f t="shared" si="4"/>
        <v>0.65116279069767447</v>
      </c>
      <c r="AD62" s="34">
        <f t="shared" si="5"/>
        <v>0.65116279069767447</v>
      </c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3"/>
      <c r="BU62" s="3"/>
      <c r="BV62" s="3"/>
      <c r="BW62" s="3"/>
      <c r="BX62" s="3"/>
    </row>
    <row r="63" spans="1:76" ht="9.9499999999999993" customHeight="1" x14ac:dyDescent="0.2">
      <c r="A63" s="28" t="s">
        <v>426</v>
      </c>
      <c r="B63" s="8" t="s">
        <v>172</v>
      </c>
      <c r="C63" s="8" t="s">
        <v>60</v>
      </c>
      <c r="D63" s="8" t="s">
        <v>173</v>
      </c>
      <c r="E63" s="43"/>
      <c r="F63" s="20">
        <v>1</v>
      </c>
      <c r="G63" s="19">
        <v>3</v>
      </c>
      <c r="H63" s="19">
        <v>1</v>
      </c>
      <c r="I63" s="19">
        <v>3</v>
      </c>
      <c r="J63" s="19">
        <v>1</v>
      </c>
      <c r="K63" s="19">
        <v>3</v>
      </c>
      <c r="L63" s="19">
        <v>1</v>
      </c>
      <c r="M63" s="23">
        <v>3</v>
      </c>
      <c r="N63" s="23">
        <v>1</v>
      </c>
      <c r="O63" s="23">
        <v>3</v>
      </c>
      <c r="P63" s="23">
        <v>1</v>
      </c>
      <c r="Q63" s="23">
        <v>3</v>
      </c>
      <c r="R63" s="43"/>
      <c r="S63" s="13">
        <v>3</v>
      </c>
      <c r="T63" s="13">
        <v>1</v>
      </c>
      <c r="U63" s="13"/>
      <c r="V63" s="13"/>
      <c r="W63" s="14"/>
      <c r="X63" s="13"/>
      <c r="Y63" s="13"/>
      <c r="Z63" s="13"/>
      <c r="AA63" s="13"/>
      <c r="AB63" s="43"/>
      <c r="AC63" s="34">
        <f t="shared" si="4"/>
        <v>0.65116279069767447</v>
      </c>
      <c r="AD63" s="34">
        <f t="shared" si="5"/>
        <v>0.65116279069767447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3"/>
      <c r="BU63" s="3"/>
      <c r="BV63" s="3"/>
      <c r="BW63" s="3"/>
      <c r="BX63" s="3"/>
    </row>
    <row r="64" spans="1:76" ht="9.9499999999999993" customHeight="1" x14ac:dyDescent="0.2">
      <c r="A64" s="28" t="s">
        <v>426</v>
      </c>
      <c r="B64" s="8" t="s">
        <v>176</v>
      </c>
      <c r="C64" s="8" t="s">
        <v>177</v>
      </c>
      <c r="D64" s="8" t="s">
        <v>178</v>
      </c>
      <c r="E64" s="43"/>
      <c r="F64" s="20">
        <v>1</v>
      </c>
      <c r="G64" s="19">
        <v>3</v>
      </c>
      <c r="H64" s="19">
        <v>1</v>
      </c>
      <c r="I64" s="19">
        <v>3</v>
      </c>
      <c r="J64" s="19">
        <v>1</v>
      </c>
      <c r="K64" s="19">
        <v>3</v>
      </c>
      <c r="L64" s="19">
        <v>1</v>
      </c>
      <c r="M64" s="23">
        <v>3</v>
      </c>
      <c r="N64" s="23">
        <v>1</v>
      </c>
      <c r="O64" s="23">
        <v>3</v>
      </c>
      <c r="P64" s="23">
        <v>1</v>
      </c>
      <c r="Q64" s="23">
        <v>3</v>
      </c>
      <c r="R64" s="43"/>
      <c r="S64" s="13">
        <v>3</v>
      </c>
      <c r="T64" s="13">
        <v>1</v>
      </c>
      <c r="U64" s="13"/>
      <c r="V64" s="13"/>
      <c r="W64" s="14"/>
      <c r="X64" s="13"/>
      <c r="Y64" s="13"/>
      <c r="Z64" s="13"/>
      <c r="AA64" s="13"/>
      <c r="AB64" s="43"/>
      <c r="AC64" s="34">
        <f t="shared" si="4"/>
        <v>0.65116279069767447</v>
      </c>
      <c r="AD64" s="34">
        <f t="shared" si="5"/>
        <v>0.65116279069767447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3"/>
      <c r="BU64" s="3"/>
      <c r="BV64" s="3"/>
      <c r="BW64" s="3"/>
      <c r="BX64" s="3"/>
    </row>
    <row r="65" spans="1:76" ht="9.9499999999999993" customHeight="1" x14ac:dyDescent="0.2">
      <c r="A65" s="28" t="s">
        <v>426</v>
      </c>
      <c r="B65" s="8" t="s">
        <v>189</v>
      </c>
      <c r="C65" s="8" t="s">
        <v>190</v>
      </c>
      <c r="D65" s="8" t="s">
        <v>191</v>
      </c>
      <c r="E65" s="43"/>
      <c r="F65" s="20">
        <v>1</v>
      </c>
      <c r="G65" s="19">
        <v>3</v>
      </c>
      <c r="H65" s="19">
        <v>1</v>
      </c>
      <c r="I65" s="19">
        <v>3</v>
      </c>
      <c r="J65" s="19">
        <v>1</v>
      </c>
      <c r="K65" s="19">
        <v>3</v>
      </c>
      <c r="L65" s="19">
        <v>1</v>
      </c>
      <c r="M65" s="23">
        <v>3</v>
      </c>
      <c r="N65" s="23">
        <v>1</v>
      </c>
      <c r="O65" s="23">
        <v>3</v>
      </c>
      <c r="P65" s="23">
        <v>1</v>
      </c>
      <c r="Q65" s="23">
        <v>3</v>
      </c>
      <c r="R65" s="43"/>
      <c r="S65" s="13">
        <v>0</v>
      </c>
      <c r="T65" s="13">
        <v>0</v>
      </c>
      <c r="U65" s="13"/>
      <c r="V65" s="13"/>
      <c r="W65" s="14"/>
      <c r="X65" s="13"/>
      <c r="Y65" s="13"/>
      <c r="Z65" s="13"/>
      <c r="AA65" s="13"/>
      <c r="AB65" s="43"/>
      <c r="AC65" s="34">
        <f t="shared" si="4"/>
        <v>0.55813953488372092</v>
      </c>
      <c r="AD65" s="34">
        <f t="shared" si="5"/>
        <v>0.55813953488372092</v>
      </c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3"/>
      <c r="BU65" s="3"/>
      <c r="BV65" s="3"/>
      <c r="BW65" s="3"/>
      <c r="BX65" s="3"/>
    </row>
    <row r="66" spans="1:76" ht="9.9499999999999993" customHeight="1" x14ac:dyDescent="0.2">
      <c r="A66" s="28" t="s">
        <v>426</v>
      </c>
      <c r="B66" s="8" t="s">
        <v>208</v>
      </c>
      <c r="C66" s="8" t="s">
        <v>59</v>
      </c>
      <c r="D66" s="8" t="s">
        <v>209</v>
      </c>
      <c r="E66" s="43"/>
      <c r="F66" s="20">
        <v>0</v>
      </c>
      <c r="G66" s="19">
        <v>3</v>
      </c>
      <c r="H66" s="19">
        <v>1</v>
      </c>
      <c r="I66" s="19">
        <v>3</v>
      </c>
      <c r="J66" s="19">
        <v>1</v>
      </c>
      <c r="K66" s="19">
        <v>0</v>
      </c>
      <c r="L66" s="19">
        <v>1</v>
      </c>
      <c r="M66" s="23">
        <v>0</v>
      </c>
      <c r="N66" s="23">
        <v>0</v>
      </c>
      <c r="O66" s="23">
        <v>3</v>
      </c>
      <c r="P66" s="23">
        <v>1</v>
      </c>
      <c r="Q66" s="23">
        <v>3</v>
      </c>
      <c r="R66" s="43"/>
      <c r="S66" s="13">
        <v>3</v>
      </c>
      <c r="T66" s="13">
        <v>1</v>
      </c>
      <c r="U66" s="13"/>
      <c r="V66" s="13"/>
      <c r="W66" s="14"/>
      <c r="X66" s="13"/>
      <c r="Y66" s="13"/>
      <c r="Z66" s="13"/>
      <c r="AA66" s="13"/>
      <c r="AB66" s="43"/>
      <c r="AC66" s="34">
        <f t="shared" si="4"/>
        <v>0.46511627906976744</v>
      </c>
      <c r="AD66" s="34">
        <f t="shared" si="5"/>
        <v>0.46511627906976744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3"/>
      <c r="BU66" s="3"/>
      <c r="BV66" s="3"/>
      <c r="BW66" s="3"/>
      <c r="BX66" s="3"/>
    </row>
    <row r="67" spans="1:76" ht="9.9499999999999993" customHeight="1" x14ac:dyDescent="0.2">
      <c r="A67" s="28" t="s">
        <v>426</v>
      </c>
      <c r="B67" s="8" t="s">
        <v>250</v>
      </c>
      <c r="C67" s="8" t="s">
        <v>251</v>
      </c>
      <c r="D67" s="8" t="s">
        <v>252</v>
      </c>
      <c r="E67" s="43"/>
      <c r="F67" s="20">
        <v>1</v>
      </c>
      <c r="G67" s="19">
        <v>3</v>
      </c>
      <c r="H67" s="19">
        <v>1</v>
      </c>
      <c r="I67" s="19">
        <v>3</v>
      </c>
      <c r="J67" s="19">
        <v>1</v>
      </c>
      <c r="K67" s="19">
        <v>3</v>
      </c>
      <c r="L67" s="19">
        <v>1</v>
      </c>
      <c r="M67" s="23">
        <v>3</v>
      </c>
      <c r="N67" s="23">
        <v>0</v>
      </c>
      <c r="O67" s="23">
        <v>3</v>
      </c>
      <c r="P67" s="23">
        <v>1</v>
      </c>
      <c r="Q67" s="23">
        <v>3</v>
      </c>
      <c r="R67" s="43"/>
      <c r="S67" s="13">
        <v>3</v>
      </c>
      <c r="T67" s="13">
        <v>1</v>
      </c>
      <c r="U67" s="13"/>
      <c r="V67" s="13"/>
      <c r="W67" s="14"/>
      <c r="X67" s="13"/>
      <c r="Y67" s="13"/>
      <c r="Z67" s="13"/>
      <c r="AA67" s="13"/>
      <c r="AB67" s="43"/>
      <c r="AC67" s="34">
        <f t="shared" si="4"/>
        <v>0.62790697674418605</v>
      </c>
      <c r="AD67" s="34">
        <f t="shared" si="5"/>
        <v>0.62790697674418605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3"/>
      <c r="BU67" s="3"/>
      <c r="BV67" s="3"/>
      <c r="BW67" s="3"/>
      <c r="BX67" s="3"/>
    </row>
    <row r="68" spans="1:76" ht="9.9499999999999993" customHeight="1" x14ac:dyDescent="0.2">
      <c r="A68" s="28" t="s">
        <v>426</v>
      </c>
      <c r="B68" s="8" t="s">
        <v>255</v>
      </c>
      <c r="C68" s="8" t="s">
        <v>256</v>
      </c>
      <c r="D68" s="8" t="s">
        <v>257</v>
      </c>
      <c r="E68" s="43"/>
      <c r="F68" s="19">
        <v>1</v>
      </c>
      <c r="G68" s="19">
        <v>3</v>
      </c>
      <c r="H68" s="19">
        <v>1</v>
      </c>
      <c r="I68" s="19">
        <v>3</v>
      </c>
      <c r="J68" s="19">
        <v>1</v>
      </c>
      <c r="K68" s="19">
        <v>3</v>
      </c>
      <c r="L68" s="19">
        <v>1</v>
      </c>
      <c r="M68" s="23">
        <v>3</v>
      </c>
      <c r="N68" s="23">
        <v>1</v>
      </c>
      <c r="O68" s="23">
        <v>3</v>
      </c>
      <c r="P68" s="23">
        <v>1</v>
      </c>
      <c r="Q68" s="23">
        <v>3</v>
      </c>
      <c r="R68" s="43"/>
      <c r="S68" s="13">
        <v>3</v>
      </c>
      <c r="T68" s="13">
        <v>1</v>
      </c>
      <c r="U68" s="13"/>
      <c r="V68" s="13"/>
      <c r="W68" s="14"/>
      <c r="X68" s="13"/>
      <c r="Y68" s="13"/>
      <c r="Z68" s="13"/>
      <c r="AA68" s="13"/>
      <c r="AB68" s="43"/>
      <c r="AC68" s="34">
        <f t="shared" si="4"/>
        <v>0.65116279069767447</v>
      </c>
      <c r="AD68" s="34">
        <f t="shared" si="5"/>
        <v>0.65116279069767447</v>
      </c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3"/>
      <c r="BU68" s="3"/>
      <c r="BV68" s="3"/>
      <c r="BW68" s="3"/>
      <c r="BX68" s="3"/>
    </row>
    <row r="69" spans="1:76" ht="9.9499999999999993" customHeight="1" x14ac:dyDescent="0.2">
      <c r="A69" s="28" t="s">
        <v>426</v>
      </c>
      <c r="B69" s="8" t="s">
        <v>281</v>
      </c>
      <c r="C69" s="8" t="s">
        <v>62</v>
      </c>
      <c r="D69" s="8" t="s">
        <v>282</v>
      </c>
      <c r="E69" s="43"/>
      <c r="F69" s="20">
        <v>1</v>
      </c>
      <c r="G69" s="19">
        <v>3</v>
      </c>
      <c r="H69" s="19">
        <v>1</v>
      </c>
      <c r="I69" s="19">
        <v>3</v>
      </c>
      <c r="J69" s="19">
        <v>1</v>
      </c>
      <c r="K69" s="19">
        <v>3</v>
      </c>
      <c r="L69" s="19">
        <v>1</v>
      </c>
      <c r="M69" s="23">
        <v>3</v>
      </c>
      <c r="N69" s="23">
        <v>1</v>
      </c>
      <c r="O69" s="23">
        <v>3</v>
      </c>
      <c r="P69" s="23">
        <v>1</v>
      </c>
      <c r="Q69" s="23">
        <v>3</v>
      </c>
      <c r="R69" s="43"/>
      <c r="S69" s="13">
        <v>3</v>
      </c>
      <c r="T69" s="13">
        <v>1</v>
      </c>
      <c r="U69" s="13"/>
      <c r="V69" s="13"/>
      <c r="W69" s="14"/>
      <c r="X69" s="13"/>
      <c r="Y69" s="13"/>
      <c r="Z69" s="13"/>
      <c r="AA69" s="13"/>
      <c r="AB69" s="43"/>
      <c r="AC69" s="34">
        <f t="shared" si="4"/>
        <v>0.65116279069767447</v>
      </c>
      <c r="AD69" s="34">
        <f t="shared" si="5"/>
        <v>0.65116279069767447</v>
      </c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3"/>
      <c r="BU69" s="3"/>
      <c r="BV69" s="3"/>
      <c r="BW69" s="3"/>
      <c r="BX69" s="3"/>
    </row>
    <row r="70" spans="1:76" ht="9.9499999999999993" customHeight="1" x14ac:dyDescent="0.2">
      <c r="A70" s="28" t="s">
        <v>426</v>
      </c>
      <c r="B70" s="8" t="s">
        <v>285</v>
      </c>
      <c r="C70" s="8" t="s">
        <v>42</v>
      </c>
      <c r="D70" s="8" t="s">
        <v>286</v>
      </c>
      <c r="E70" s="43"/>
      <c r="F70" s="19">
        <v>1</v>
      </c>
      <c r="G70" s="19">
        <v>3</v>
      </c>
      <c r="H70" s="19">
        <v>1</v>
      </c>
      <c r="I70" s="19">
        <v>3</v>
      </c>
      <c r="J70" s="19">
        <v>1</v>
      </c>
      <c r="K70" s="19">
        <v>0</v>
      </c>
      <c r="L70" s="19">
        <v>1</v>
      </c>
      <c r="M70" s="23">
        <v>3</v>
      </c>
      <c r="N70" s="23">
        <v>0</v>
      </c>
      <c r="O70" s="23">
        <v>3</v>
      </c>
      <c r="P70" s="23">
        <v>1</v>
      </c>
      <c r="Q70" s="23">
        <v>3</v>
      </c>
      <c r="R70" s="43"/>
      <c r="S70" s="13">
        <v>3</v>
      </c>
      <c r="T70" s="13">
        <v>0</v>
      </c>
      <c r="U70" s="13"/>
      <c r="V70" s="13"/>
      <c r="W70" s="14"/>
      <c r="X70" s="13"/>
      <c r="Y70" s="13"/>
      <c r="Z70" s="13"/>
      <c r="AA70" s="13"/>
      <c r="AB70" s="43"/>
      <c r="AC70" s="34">
        <f t="shared" si="4"/>
        <v>0.53488372093023251</v>
      </c>
      <c r="AD70" s="34">
        <f t="shared" si="5"/>
        <v>0.53488372093023251</v>
      </c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3"/>
      <c r="BU70" s="3"/>
      <c r="BV70" s="3"/>
      <c r="BW70" s="3"/>
      <c r="BX70" s="3"/>
    </row>
    <row r="71" spans="1:76" ht="9.9499999999999993" customHeight="1" x14ac:dyDescent="0.2">
      <c r="A71" s="28" t="s">
        <v>426</v>
      </c>
      <c r="B71" s="8" t="s">
        <v>311</v>
      </c>
      <c r="C71" s="8" t="s">
        <v>39</v>
      </c>
      <c r="D71" s="8" t="s">
        <v>53</v>
      </c>
      <c r="E71" s="43"/>
      <c r="F71" s="20">
        <v>1</v>
      </c>
      <c r="G71" s="19">
        <v>3</v>
      </c>
      <c r="H71" s="19">
        <v>1</v>
      </c>
      <c r="I71" s="19">
        <v>3</v>
      </c>
      <c r="J71" s="19">
        <v>1</v>
      </c>
      <c r="K71" s="19">
        <v>0</v>
      </c>
      <c r="L71" s="19">
        <v>1</v>
      </c>
      <c r="M71" s="23">
        <v>3</v>
      </c>
      <c r="N71" s="23">
        <v>0</v>
      </c>
      <c r="O71" s="23">
        <v>0</v>
      </c>
      <c r="P71" s="23">
        <v>1</v>
      </c>
      <c r="Q71" s="23">
        <v>3</v>
      </c>
      <c r="R71" s="43"/>
      <c r="S71" s="13">
        <v>0</v>
      </c>
      <c r="T71" s="13">
        <v>1</v>
      </c>
      <c r="U71" s="13"/>
      <c r="V71" s="13"/>
      <c r="W71" s="13"/>
      <c r="X71" s="13"/>
      <c r="Y71" s="13"/>
      <c r="Z71" s="13"/>
      <c r="AA71" s="13"/>
      <c r="AB71" s="43"/>
      <c r="AC71" s="34">
        <f t="shared" si="4"/>
        <v>0.41860465116279072</v>
      </c>
      <c r="AD71" s="34">
        <f t="shared" si="5"/>
        <v>0.41860465116279072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3"/>
      <c r="BU71" s="3"/>
      <c r="BV71" s="3"/>
      <c r="BW71" s="3"/>
      <c r="BX71" s="3"/>
    </row>
    <row r="72" spans="1:76" ht="9.9499999999999993" customHeight="1" x14ac:dyDescent="0.2">
      <c r="A72" s="28" t="s">
        <v>426</v>
      </c>
      <c r="B72" s="8" t="s">
        <v>334</v>
      </c>
      <c r="C72" s="8" t="s">
        <v>335</v>
      </c>
      <c r="D72" s="8" t="s">
        <v>73</v>
      </c>
      <c r="E72" s="43"/>
      <c r="F72" s="20">
        <v>1</v>
      </c>
      <c r="G72" s="19">
        <v>0</v>
      </c>
      <c r="H72" s="19">
        <v>1</v>
      </c>
      <c r="I72" s="19">
        <v>0</v>
      </c>
      <c r="J72" s="19">
        <v>0</v>
      </c>
      <c r="K72" s="19">
        <v>3</v>
      </c>
      <c r="L72" s="19">
        <v>0</v>
      </c>
      <c r="M72" s="23" t="s">
        <v>457</v>
      </c>
      <c r="N72" s="23" t="s">
        <v>457</v>
      </c>
      <c r="O72" s="23" t="s">
        <v>457</v>
      </c>
      <c r="P72" s="23" t="s">
        <v>457</v>
      </c>
      <c r="Q72" s="23" t="s">
        <v>457</v>
      </c>
      <c r="R72" s="43"/>
      <c r="S72" s="13" t="s">
        <v>457</v>
      </c>
      <c r="T72" s="13" t="s">
        <v>457</v>
      </c>
      <c r="U72" s="13" t="s">
        <v>457</v>
      </c>
      <c r="V72" s="13" t="s">
        <v>457</v>
      </c>
      <c r="W72" s="13" t="s">
        <v>457</v>
      </c>
      <c r="X72" s="13" t="s">
        <v>457</v>
      </c>
      <c r="Y72" s="13" t="s">
        <v>457</v>
      </c>
      <c r="Z72" s="13" t="s">
        <v>457</v>
      </c>
      <c r="AA72" s="13" t="s">
        <v>457</v>
      </c>
      <c r="AB72" s="43"/>
      <c r="AC72" s="34" t="s">
        <v>457</v>
      </c>
      <c r="AD72" s="34" t="s">
        <v>457</v>
      </c>
      <c r="AE72" s="17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</row>
    <row r="73" spans="1:76" ht="9.9499999999999993" customHeight="1" x14ac:dyDescent="0.2">
      <c r="A73" s="28" t="s">
        <v>426</v>
      </c>
      <c r="B73" s="8" t="s">
        <v>361</v>
      </c>
      <c r="C73" s="8" t="s">
        <v>45</v>
      </c>
      <c r="D73" s="8" t="s">
        <v>362</v>
      </c>
      <c r="E73" s="43"/>
      <c r="F73" s="20">
        <v>0</v>
      </c>
      <c r="G73" s="19">
        <v>3</v>
      </c>
      <c r="H73" s="19">
        <v>1</v>
      </c>
      <c r="I73" s="19">
        <v>0</v>
      </c>
      <c r="J73" s="19">
        <v>0</v>
      </c>
      <c r="K73" s="19">
        <v>0</v>
      </c>
      <c r="L73" s="19">
        <v>0</v>
      </c>
      <c r="M73" s="23">
        <v>0</v>
      </c>
      <c r="N73" s="23">
        <v>0</v>
      </c>
      <c r="O73" s="23">
        <v>0</v>
      </c>
      <c r="P73" s="23">
        <v>0</v>
      </c>
      <c r="Q73" s="23">
        <v>3</v>
      </c>
      <c r="R73" s="43"/>
      <c r="S73" s="13">
        <v>3</v>
      </c>
      <c r="T73" s="13">
        <v>1</v>
      </c>
      <c r="U73" s="13"/>
      <c r="V73" s="13"/>
      <c r="W73" s="14"/>
      <c r="X73" s="13"/>
      <c r="Y73" s="13"/>
      <c r="Z73" s="13"/>
      <c r="AA73" s="13"/>
      <c r="AB73" s="43"/>
      <c r="AC73" s="34">
        <f t="shared" si="4"/>
        <v>0.2558139534883721</v>
      </c>
      <c r="AD73" s="34">
        <f t="shared" si="5"/>
        <v>0.2558139534883721</v>
      </c>
      <c r="AE73" s="17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3"/>
      <c r="BU73" s="3"/>
      <c r="BV73" s="3"/>
      <c r="BW73" s="3"/>
      <c r="BX73" s="3"/>
    </row>
    <row r="74" spans="1:76" ht="9.9499999999999993" customHeight="1" x14ac:dyDescent="0.2">
      <c r="A74" s="28" t="s">
        <v>426</v>
      </c>
      <c r="B74" s="24" t="s">
        <v>377</v>
      </c>
      <c r="C74" s="24" t="s">
        <v>315</v>
      </c>
      <c r="D74" s="24" t="s">
        <v>378</v>
      </c>
      <c r="E74" s="43"/>
      <c r="F74" s="20">
        <v>1</v>
      </c>
      <c r="G74" s="19">
        <v>3</v>
      </c>
      <c r="H74" s="19">
        <v>1</v>
      </c>
      <c r="I74" s="19">
        <v>0</v>
      </c>
      <c r="J74" s="19">
        <v>1</v>
      </c>
      <c r="K74" s="19">
        <v>0</v>
      </c>
      <c r="L74" s="19">
        <v>1</v>
      </c>
      <c r="M74" s="23">
        <v>0</v>
      </c>
      <c r="N74" s="23">
        <v>0</v>
      </c>
      <c r="O74" s="23">
        <v>0</v>
      </c>
      <c r="P74" s="23">
        <v>0</v>
      </c>
      <c r="Q74" s="23" t="s">
        <v>453</v>
      </c>
      <c r="R74" s="43"/>
      <c r="S74" s="13" t="s">
        <v>453</v>
      </c>
      <c r="T74" s="13">
        <v>1</v>
      </c>
      <c r="U74" s="13"/>
      <c r="V74" s="13"/>
      <c r="W74" s="14"/>
      <c r="X74" s="13"/>
      <c r="Y74" s="13"/>
      <c r="Z74" s="13"/>
      <c r="AA74" s="13"/>
      <c r="AB74" s="43"/>
      <c r="AC74" s="34">
        <f t="shared" si="4"/>
        <v>0.18604651162790697</v>
      </c>
      <c r="AD74" s="34">
        <f t="shared" si="5"/>
        <v>0.21621621621621623</v>
      </c>
      <c r="AE74" s="18"/>
      <c r="AF74" s="12"/>
      <c r="AG74" s="11"/>
      <c r="AH74" s="12"/>
      <c r="AI74" s="12"/>
      <c r="AJ74" s="12"/>
      <c r="AK74" s="11"/>
      <c r="AL74" s="12"/>
      <c r="AM74" s="12"/>
      <c r="AN74" s="12"/>
      <c r="AO74" s="11"/>
      <c r="AP74" s="12"/>
      <c r="AQ74" s="12"/>
      <c r="AR74" s="12"/>
      <c r="AS74" s="11"/>
      <c r="AT74" s="12"/>
      <c r="AU74" s="12"/>
      <c r="AV74" s="12"/>
      <c r="AW74" s="11"/>
      <c r="AX74" s="12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3"/>
      <c r="BU74" s="3"/>
      <c r="BV74" s="3"/>
      <c r="BW74" s="3"/>
      <c r="BX74" s="3"/>
    </row>
    <row r="75" spans="1:76" ht="9.9499999999999993" customHeight="1" x14ac:dyDescent="0.2">
      <c r="A75" s="28" t="s">
        <v>426</v>
      </c>
      <c r="B75" s="24" t="s">
        <v>386</v>
      </c>
      <c r="C75" s="24" t="s">
        <v>387</v>
      </c>
      <c r="D75" s="24" t="s">
        <v>7</v>
      </c>
      <c r="E75" s="43"/>
      <c r="F75" s="20">
        <v>1</v>
      </c>
      <c r="G75" s="19">
        <v>3</v>
      </c>
      <c r="H75" s="19">
        <v>1</v>
      </c>
      <c r="I75" s="19">
        <v>3</v>
      </c>
      <c r="J75" s="19">
        <v>1</v>
      </c>
      <c r="K75" s="19">
        <v>3</v>
      </c>
      <c r="L75" s="19">
        <v>1</v>
      </c>
      <c r="M75" s="23">
        <v>3</v>
      </c>
      <c r="N75" s="23">
        <v>1</v>
      </c>
      <c r="O75" s="23">
        <v>3</v>
      </c>
      <c r="P75" s="23">
        <v>1</v>
      </c>
      <c r="Q75" s="23">
        <v>3</v>
      </c>
      <c r="R75" s="43"/>
      <c r="S75" s="13">
        <v>3</v>
      </c>
      <c r="T75" s="13">
        <v>0</v>
      </c>
      <c r="U75" s="13"/>
      <c r="V75" s="13"/>
      <c r="W75" s="14"/>
      <c r="X75" s="13"/>
      <c r="Y75" s="13"/>
      <c r="Z75" s="13"/>
      <c r="AA75" s="13"/>
      <c r="AB75" s="43"/>
      <c r="AC75" s="34">
        <f t="shared" si="4"/>
        <v>0.62790697674418605</v>
      </c>
      <c r="AD75" s="34">
        <f t="shared" si="5"/>
        <v>0.62790697674418605</v>
      </c>
      <c r="AE75" s="18"/>
      <c r="AF75" s="12"/>
      <c r="AG75" s="11"/>
      <c r="AH75" s="12"/>
      <c r="AI75" s="12"/>
      <c r="AJ75" s="12"/>
      <c r="AK75" s="11"/>
      <c r="AL75" s="12"/>
      <c r="AM75" s="12"/>
      <c r="AN75" s="12"/>
      <c r="AO75" s="11"/>
      <c r="AP75" s="12"/>
      <c r="AQ75" s="12"/>
      <c r="AR75" s="12"/>
      <c r="AS75" s="11"/>
      <c r="AT75" s="12"/>
      <c r="AU75" s="12"/>
      <c r="AV75" s="12"/>
      <c r="AW75" s="11"/>
      <c r="AX75" s="12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3"/>
      <c r="BU75" s="3"/>
      <c r="BV75" s="3"/>
      <c r="BW75" s="3"/>
      <c r="BX75" s="3"/>
    </row>
    <row r="76" spans="1:76" ht="9.9499999999999993" customHeight="1" x14ac:dyDescent="0.2">
      <c r="A76" s="28" t="s">
        <v>426</v>
      </c>
      <c r="B76" s="24" t="s">
        <v>412</v>
      </c>
      <c r="C76" s="24" t="s">
        <v>413</v>
      </c>
      <c r="D76" s="24" t="s">
        <v>414</v>
      </c>
      <c r="E76" s="43"/>
      <c r="F76" s="20">
        <v>1</v>
      </c>
      <c r="G76" s="19">
        <v>3</v>
      </c>
      <c r="H76" s="19">
        <v>1</v>
      </c>
      <c r="I76" s="19">
        <v>3</v>
      </c>
      <c r="J76" s="19">
        <v>1</v>
      </c>
      <c r="K76" s="19">
        <v>3</v>
      </c>
      <c r="L76" s="19">
        <v>1</v>
      </c>
      <c r="M76" s="23">
        <v>3</v>
      </c>
      <c r="N76" s="23">
        <v>1</v>
      </c>
      <c r="O76" s="23">
        <v>3</v>
      </c>
      <c r="P76" s="23">
        <v>1</v>
      </c>
      <c r="Q76" s="23">
        <v>3</v>
      </c>
      <c r="R76" s="43"/>
      <c r="S76" s="13">
        <v>3</v>
      </c>
      <c r="T76" s="13">
        <v>1</v>
      </c>
      <c r="U76" s="13"/>
      <c r="V76" s="13"/>
      <c r="W76" s="14"/>
      <c r="X76" s="13"/>
      <c r="Y76" s="13"/>
      <c r="Z76" s="13"/>
      <c r="AA76" s="13"/>
      <c r="AB76" s="43"/>
      <c r="AC76" s="34">
        <f t="shared" si="4"/>
        <v>0.65116279069767447</v>
      </c>
      <c r="AD76" s="34">
        <f t="shared" si="5"/>
        <v>0.65116279069767447</v>
      </c>
      <c r="AE76" s="18"/>
      <c r="AF76" s="12"/>
      <c r="AG76" s="11"/>
      <c r="AH76" s="12"/>
      <c r="AI76" s="12"/>
      <c r="AJ76" s="12"/>
      <c r="AK76" s="11"/>
      <c r="AL76" s="12"/>
      <c r="AM76" s="12"/>
      <c r="AN76" s="12"/>
      <c r="AO76" s="11"/>
      <c r="AP76" s="12"/>
      <c r="AQ76" s="12"/>
      <c r="AR76" s="12"/>
      <c r="AS76" s="11"/>
      <c r="AT76" s="12"/>
      <c r="AU76" s="12"/>
      <c r="AV76" s="12"/>
      <c r="AW76" s="11"/>
      <c r="AX76" s="12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3"/>
      <c r="BU76" s="3"/>
      <c r="BV76" s="3"/>
      <c r="BW76" s="3"/>
      <c r="BX76" s="3"/>
    </row>
    <row r="77" spans="1:76" ht="9.9499999999999993" customHeight="1" x14ac:dyDescent="0.2">
      <c r="A77" s="28" t="s">
        <v>426</v>
      </c>
      <c r="B77" s="24" t="s">
        <v>417</v>
      </c>
      <c r="C77" s="24" t="s">
        <v>39</v>
      </c>
      <c r="D77" s="24" t="s">
        <v>418</v>
      </c>
      <c r="E77" s="43"/>
      <c r="F77" s="20">
        <v>1</v>
      </c>
      <c r="G77" s="19">
        <v>3</v>
      </c>
      <c r="H77" s="19">
        <v>1</v>
      </c>
      <c r="I77" s="19">
        <v>3</v>
      </c>
      <c r="J77" s="19">
        <v>0</v>
      </c>
      <c r="K77" s="19">
        <v>3</v>
      </c>
      <c r="L77" s="19">
        <v>1</v>
      </c>
      <c r="M77" s="23">
        <v>3</v>
      </c>
      <c r="N77" s="23">
        <v>0</v>
      </c>
      <c r="O77" s="23">
        <v>3</v>
      </c>
      <c r="P77" s="23">
        <v>1</v>
      </c>
      <c r="Q77" s="23">
        <v>3</v>
      </c>
      <c r="R77" s="43"/>
      <c r="S77" s="13">
        <v>0</v>
      </c>
      <c r="T77" s="13">
        <v>0</v>
      </c>
      <c r="U77" s="13"/>
      <c r="V77" s="13"/>
      <c r="W77" s="14"/>
      <c r="X77" s="13"/>
      <c r="Y77" s="13"/>
      <c r="Z77" s="13"/>
      <c r="AA77" s="13"/>
      <c r="AB77" s="43"/>
      <c r="AC77" s="34">
        <f t="shared" si="4"/>
        <v>0.51162790697674421</v>
      </c>
      <c r="AD77" s="34">
        <f t="shared" si="5"/>
        <v>0.51162790697674421</v>
      </c>
      <c r="AE77" s="12"/>
      <c r="AF77" s="12"/>
      <c r="AG77" s="11"/>
      <c r="AH77" s="12"/>
      <c r="AI77" s="12"/>
      <c r="AJ77" s="12"/>
      <c r="AK77" s="11"/>
      <c r="AL77" s="12"/>
      <c r="AM77" s="12"/>
      <c r="AN77" s="12"/>
      <c r="AO77" s="11"/>
      <c r="AP77" s="12"/>
      <c r="AQ77" s="12"/>
      <c r="AR77" s="12"/>
      <c r="AS77" s="11"/>
      <c r="AT77" s="12"/>
      <c r="AU77" s="12"/>
      <c r="AV77" s="12"/>
      <c r="AW77" s="11"/>
      <c r="AX77" s="12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3"/>
      <c r="BU77" s="3"/>
      <c r="BV77" s="3"/>
      <c r="BW77" s="3"/>
      <c r="BX77" s="3"/>
    </row>
    <row r="78" spans="1:76" ht="9.9499999999999993" customHeight="1" x14ac:dyDescent="0.2">
      <c r="A78" s="28" t="s">
        <v>426</v>
      </c>
      <c r="B78" s="24" t="s">
        <v>444</v>
      </c>
      <c r="C78" s="24" t="s">
        <v>443</v>
      </c>
      <c r="D78" s="24" t="s">
        <v>442</v>
      </c>
      <c r="E78" s="43"/>
      <c r="F78" s="20" t="s">
        <v>448</v>
      </c>
      <c r="G78" s="19" t="s">
        <v>453</v>
      </c>
      <c r="H78" s="19" t="s">
        <v>454</v>
      </c>
      <c r="I78" s="19">
        <v>0</v>
      </c>
      <c r="J78" s="19">
        <v>0</v>
      </c>
      <c r="K78" s="19">
        <v>0</v>
      </c>
      <c r="L78" s="19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43"/>
      <c r="S78" s="13">
        <v>0</v>
      </c>
      <c r="T78" s="13">
        <v>0</v>
      </c>
      <c r="U78" s="13"/>
      <c r="V78" s="13"/>
      <c r="W78" s="13"/>
      <c r="X78" s="13"/>
      <c r="Y78" s="13"/>
      <c r="Z78" s="13"/>
      <c r="AA78" s="13"/>
      <c r="AB78" s="43"/>
      <c r="AC78" s="34">
        <f>(SUMIF(E78:AB78,"=1")+SUMIF(E78:AB78,"=3")+SUMIF(E78:AB78,"=1.5"))/42</f>
        <v>0</v>
      </c>
      <c r="AD78" s="34">
        <f>(SUMIF(E78:AB78,"=1")+SUMIF(E78:AB78,"=3")+SUMIF(E78:AB78,"=1.5"))/(42-COUNTIF(E78:AB78,"=nl")*3-COUNTIF(E78:AB78,"=n"))</f>
        <v>0</v>
      </c>
      <c r="AE78" s="12"/>
      <c r="AF78" s="12"/>
      <c r="AG78" s="11"/>
      <c r="AH78" s="12"/>
      <c r="AI78" s="12"/>
      <c r="AJ78" s="12"/>
      <c r="AK78" s="11"/>
      <c r="AL78" s="12"/>
      <c r="AM78" s="12"/>
      <c r="AN78" s="12"/>
      <c r="AO78" s="11"/>
      <c r="AP78" s="12"/>
      <c r="AQ78" s="12"/>
      <c r="AR78" s="12"/>
      <c r="AS78" s="11"/>
      <c r="AT78" s="12"/>
      <c r="AU78" s="12"/>
      <c r="AV78" s="12"/>
      <c r="AW78" s="11"/>
      <c r="AX78" s="12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3"/>
      <c r="BU78" s="3"/>
      <c r="BV78" s="3"/>
      <c r="BW78" s="3"/>
      <c r="BX78" s="3"/>
    </row>
    <row r="79" spans="1:76" ht="9.9499999999999993" customHeight="1" x14ac:dyDescent="0.2">
      <c r="A79" s="28"/>
      <c r="B79" s="24"/>
      <c r="C79" s="24"/>
      <c r="D79" s="24"/>
      <c r="E79" s="43"/>
      <c r="F79" s="20"/>
      <c r="G79" s="19"/>
      <c r="H79" s="19"/>
      <c r="I79" s="19"/>
      <c r="J79" s="19"/>
      <c r="K79" s="19"/>
      <c r="L79" s="19"/>
      <c r="M79" s="23"/>
      <c r="N79" s="23"/>
      <c r="O79" s="23"/>
      <c r="P79" s="23"/>
      <c r="Q79" s="23"/>
      <c r="R79" s="43"/>
      <c r="S79" s="13"/>
      <c r="T79" s="13"/>
      <c r="U79" s="13"/>
      <c r="V79" s="13"/>
      <c r="W79" s="14"/>
      <c r="X79" s="13"/>
      <c r="Y79" s="13"/>
      <c r="Z79" s="13"/>
      <c r="AA79" s="13"/>
      <c r="AB79" s="43"/>
      <c r="AC79" s="34"/>
      <c r="AD79" s="34"/>
      <c r="AE79" s="12"/>
      <c r="AF79" s="12"/>
      <c r="AG79" s="11"/>
      <c r="AH79" s="12"/>
      <c r="AI79" s="12"/>
      <c r="AJ79" s="12"/>
      <c r="AK79" s="11"/>
      <c r="AL79" s="12"/>
      <c r="AM79" s="12"/>
      <c r="AN79" s="12"/>
      <c r="AO79" s="11"/>
      <c r="AP79" s="12"/>
      <c r="AQ79" s="12"/>
      <c r="AR79" s="12"/>
      <c r="AS79" s="11"/>
      <c r="AT79" s="12"/>
      <c r="AU79" s="12"/>
      <c r="AV79" s="12"/>
      <c r="AW79" s="11"/>
      <c r="AX79" s="12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3"/>
      <c r="BU79" s="3"/>
      <c r="BV79" s="3"/>
      <c r="BW79" s="3"/>
      <c r="BX79" s="3"/>
    </row>
    <row r="80" spans="1:76" ht="9.9499999999999993" customHeight="1" x14ac:dyDescent="0.2">
      <c r="A80" s="28"/>
      <c r="B80" s="24"/>
      <c r="C80" s="24"/>
      <c r="D80" s="24"/>
      <c r="E80" s="43"/>
      <c r="F80" s="19"/>
      <c r="G80" s="19"/>
      <c r="H80" s="19"/>
      <c r="I80" s="19"/>
      <c r="J80" s="19"/>
      <c r="K80" s="19"/>
      <c r="L80" s="19"/>
      <c r="M80" s="23"/>
      <c r="N80" s="23"/>
      <c r="O80" s="23"/>
      <c r="P80" s="23"/>
      <c r="Q80" s="23"/>
      <c r="R80" s="43"/>
      <c r="S80" s="13"/>
      <c r="T80" s="13"/>
      <c r="U80" s="13"/>
      <c r="V80" s="13"/>
      <c r="W80" s="13"/>
      <c r="X80" s="13"/>
      <c r="Y80" s="13"/>
      <c r="Z80" s="13"/>
      <c r="AA80" s="13"/>
      <c r="AB80" s="43"/>
      <c r="AC80" s="34"/>
      <c r="AD80" s="34"/>
      <c r="AE80" s="12"/>
      <c r="AF80" s="12"/>
      <c r="AG80" s="11"/>
      <c r="AH80" s="12"/>
      <c r="AI80" s="12"/>
      <c r="AJ80" s="12"/>
      <c r="AK80" s="11"/>
      <c r="AL80" s="12"/>
      <c r="AM80" s="12"/>
      <c r="AN80" s="12"/>
      <c r="AO80" s="11"/>
      <c r="AP80" s="12"/>
      <c r="AQ80" s="12"/>
      <c r="AR80" s="12"/>
      <c r="AS80" s="11"/>
      <c r="AT80" s="12"/>
      <c r="AU80" s="12"/>
      <c r="AV80" s="12"/>
      <c r="AW80" s="11"/>
      <c r="AX80" s="12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3"/>
      <c r="BU80" s="3"/>
      <c r="BV80" s="3"/>
      <c r="BW80" s="3"/>
      <c r="BX80" s="3"/>
    </row>
    <row r="81" spans="1:76" ht="9.9499999999999993" customHeight="1" x14ac:dyDescent="0.2">
      <c r="A81" s="28"/>
      <c r="B81" s="24"/>
      <c r="C81" s="24"/>
      <c r="D81" s="24"/>
      <c r="E81" s="43"/>
      <c r="F81" s="19"/>
      <c r="G81" s="19"/>
      <c r="H81" s="19"/>
      <c r="I81" s="19"/>
      <c r="J81" s="19"/>
      <c r="K81" s="19"/>
      <c r="L81" s="19"/>
      <c r="M81" s="23"/>
      <c r="N81" s="23"/>
      <c r="O81" s="23"/>
      <c r="P81" s="23"/>
      <c r="Q81" s="23"/>
      <c r="R81" s="43"/>
      <c r="S81" s="13"/>
      <c r="T81" s="13"/>
      <c r="U81" s="13"/>
      <c r="V81" s="13"/>
      <c r="W81" s="13"/>
      <c r="X81" s="13"/>
      <c r="Y81" s="13"/>
      <c r="Z81" s="13"/>
      <c r="AA81" s="13"/>
      <c r="AB81" s="43"/>
      <c r="AC81" s="34"/>
      <c r="AD81" s="34"/>
      <c r="AE81" s="12"/>
      <c r="AF81" s="12"/>
      <c r="AG81" s="11"/>
      <c r="AH81" s="12"/>
      <c r="AI81" s="12"/>
      <c r="AJ81" s="12"/>
      <c r="AK81" s="11"/>
      <c r="AL81" s="12"/>
      <c r="AM81" s="12"/>
      <c r="AN81" s="12"/>
      <c r="AO81" s="11"/>
      <c r="AP81" s="12"/>
      <c r="AQ81" s="12"/>
      <c r="AR81" s="12"/>
      <c r="AS81" s="11"/>
      <c r="AT81" s="12"/>
      <c r="AU81" s="12"/>
      <c r="AV81" s="12"/>
      <c r="AW81" s="11"/>
      <c r="AX81" s="12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3"/>
      <c r="BU81" s="3"/>
      <c r="BV81" s="3"/>
      <c r="BW81" s="3"/>
      <c r="BX81" s="3"/>
    </row>
    <row r="82" spans="1:76" ht="9.9499999999999993" customHeight="1" x14ac:dyDescent="0.2">
      <c r="A82" s="28"/>
      <c r="B82" s="24"/>
      <c r="C82" s="24"/>
      <c r="D82" s="24"/>
      <c r="E82" s="43"/>
      <c r="F82" s="19"/>
      <c r="G82" s="19"/>
      <c r="H82" s="19"/>
      <c r="I82" s="19"/>
      <c r="J82" s="19"/>
      <c r="K82" s="19"/>
      <c r="L82" s="19"/>
      <c r="M82" s="23"/>
      <c r="N82" s="23"/>
      <c r="O82" s="23"/>
      <c r="P82" s="23"/>
      <c r="Q82" s="23"/>
      <c r="R82" s="43"/>
      <c r="S82" s="13"/>
      <c r="T82" s="13"/>
      <c r="U82" s="13"/>
      <c r="V82" s="13"/>
      <c r="W82" s="13"/>
      <c r="X82" s="13"/>
      <c r="Y82" s="13"/>
      <c r="Z82" s="13"/>
      <c r="AA82" s="13"/>
      <c r="AB82" s="43"/>
      <c r="AC82" s="34"/>
      <c r="AD82" s="34"/>
      <c r="AE82" s="12"/>
      <c r="AF82" s="12"/>
      <c r="AG82" s="11"/>
      <c r="AH82" s="12"/>
      <c r="AI82" s="12"/>
      <c r="AJ82" s="12"/>
      <c r="AK82" s="11"/>
      <c r="AL82" s="12"/>
      <c r="AM82" s="12"/>
      <c r="AN82" s="12"/>
      <c r="AO82" s="11"/>
      <c r="AP82" s="12"/>
      <c r="AQ82" s="12"/>
      <c r="AR82" s="12"/>
      <c r="AS82" s="11"/>
      <c r="AT82" s="12"/>
      <c r="AU82" s="12"/>
      <c r="AV82" s="12"/>
      <c r="AW82" s="11"/>
      <c r="AX82" s="12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3"/>
      <c r="BU82" s="3"/>
      <c r="BV82" s="3"/>
      <c r="BW82" s="3"/>
      <c r="BX82" s="3"/>
    </row>
    <row r="83" spans="1:76" ht="9.9499999999999993" customHeight="1" x14ac:dyDescent="0.2">
      <c r="A83" s="28"/>
      <c r="B83" s="24"/>
      <c r="C83" s="24"/>
      <c r="D83" s="24"/>
      <c r="E83" s="43"/>
      <c r="F83" s="19"/>
      <c r="G83" s="19"/>
      <c r="H83" s="19"/>
      <c r="I83" s="19"/>
      <c r="J83" s="19"/>
      <c r="K83" s="19"/>
      <c r="L83" s="19"/>
      <c r="M83" s="23"/>
      <c r="N83" s="23"/>
      <c r="O83" s="23"/>
      <c r="P83" s="23"/>
      <c r="Q83" s="23"/>
      <c r="R83" s="43"/>
      <c r="S83" s="13"/>
      <c r="T83" s="13"/>
      <c r="U83" s="13"/>
      <c r="V83" s="13"/>
      <c r="W83" s="13"/>
      <c r="X83" s="13"/>
      <c r="Y83" s="13"/>
      <c r="Z83" s="13"/>
      <c r="AA83" s="13"/>
      <c r="AB83" s="43"/>
      <c r="AC83" s="34"/>
      <c r="AD83" s="34"/>
      <c r="AE83" s="12"/>
      <c r="AF83" s="12"/>
      <c r="AG83" s="11"/>
      <c r="AH83" s="12"/>
      <c r="AI83" s="12"/>
      <c r="AJ83" s="12"/>
      <c r="AK83" s="11"/>
      <c r="AL83" s="12"/>
      <c r="AM83" s="12"/>
      <c r="AN83" s="12"/>
      <c r="AO83" s="11"/>
      <c r="AP83" s="12"/>
      <c r="AQ83" s="12"/>
      <c r="AR83" s="12"/>
      <c r="AS83" s="11"/>
      <c r="AT83" s="12"/>
      <c r="AU83" s="12"/>
      <c r="AV83" s="12"/>
      <c r="AW83" s="11"/>
      <c r="AX83" s="12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3"/>
      <c r="BU83" s="3"/>
      <c r="BV83" s="3"/>
      <c r="BW83" s="3"/>
      <c r="BX83" s="3"/>
    </row>
    <row r="84" spans="1:76" ht="9.9499999999999993" customHeight="1" x14ac:dyDescent="0.2">
      <c r="A84" s="28"/>
      <c r="B84" s="44"/>
      <c r="C84" s="45"/>
      <c r="D84" s="24"/>
      <c r="E84" s="46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34"/>
      <c r="AD84" s="34"/>
      <c r="AE84" s="12"/>
      <c r="AF84" s="12"/>
      <c r="AG84" s="11"/>
      <c r="AH84" s="12"/>
      <c r="AI84" s="12"/>
      <c r="AJ84" s="12"/>
      <c r="AK84" s="11"/>
      <c r="AL84" s="12"/>
      <c r="AM84" s="12"/>
      <c r="AN84" s="12"/>
      <c r="AO84" s="11"/>
      <c r="AP84" s="12"/>
      <c r="AQ84" s="12"/>
      <c r="AR84" s="12"/>
      <c r="AS84" s="11"/>
      <c r="AT84" s="12"/>
      <c r="AU84" s="12"/>
      <c r="AV84" s="12"/>
      <c r="AW84" s="11"/>
      <c r="AX84" s="12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3"/>
      <c r="BU84" s="3"/>
      <c r="BV84" s="3"/>
      <c r="BW84" s="3"/>
      <c r="BX84" s="3"/>
    </row>
    <row r="85" spans="1:76" ht="9.9499999999999993" customHeight="1" x14ac:dyDescent="0.2">
      <c r="A85" s="17"/>
      <c r="B85" s="15"/>
      <c r="C85" s="15"/>
      <c r="D85" s="2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14"/>
      <c r="T85" s="14"/>
      <c r="U85" s="14"/>
      <c r="V85" s="14"/>
      <c r="W85" s="14"/>
      <c r="X85" s="14"/>
      <c r="Y85" s="14"/>
      <c r="Z85" s="14"/>
      <c r="AA85" s="14"/>
      <c r="AB85" s="13"/>
      <c r="AC85" s="34"/>
      <c r="AD85" s="34"/>
      <c r="AE85" s="12"/>
      <c r="AF85" s="12"/>
      <c r="AG85" s="11"/>
      <c r="AH85" s="12"/>
      <c r="AI85" s="12"/>
      <c r="AJ85" s="12"/>
      <c r="AK85" s="11"/>
      <c r="AL85" s="12"/>
      <c r="AM85" s="12"/>
      <c r="AN85" s="12"/>
      <c r="AO85" s="11"/>
      <c r="AP85" s="12"/>
      <c r="AQ85" s="12"/>
      <c r="AR85" s="12"/>
      <c r="AS85" s="11"/>
      <c r="AT85" s="12"/>
      <c r="AU85" s="12"/>
      <c r="AV85" s="12"/>
      <c r="AW85" s="11"/>
      <c r="AX85" s="12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3"/>
      <c r="BU85" s="3"/>
      <c r="BV85" s="3"/>
      <c r="BW85" s="3"/>
      <c r="BX85" s="3"/>
    </row>
    <row r="86" spans="1:76" ht="9" customHeight="1" x14ac:dyDescent="0.2">
      <c r="C86" s="31"/>
      <c r="D86" s="4" t="s">
        <v>0</v>
      </c>
      <c r="E86" s="21">
        <v>41897</v>
      </c>
      <c r="G86" s="21">
        <v>41904</v>
      </c>
      <c r="I86" s="21">
        <v>41911</v>
      </c>
      <c r="K86" s="21">
        <v>41918</v>
      </c>
      <c r="M86" s="21">
        <v>41925</v>
      </c>
      <c r="O86" s="21">
        <v>41932</v>
      </c>
      <c r="Q86" s="21">
        <v>41946</v>
      </c>
      <c r="S86" s="21">
        <v>41953</v>
      </c>
      <c r="T86" s="25"/>
      <c r="U86" s="21">
        <v>41960</v>
      </c>
      <c r="W86" s="21">
        <v>41967</v>
      </c>
      <c r="Y86" s="21">
        <v>41974</v>
      </c>
      <c r="AA86" s="26">
        <v>41981</v>
      </c>
      <c r="AC86" s="34"/>
      <c r="AD86" s="37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3"/>
      <c r="BU86" s="3"/>
      <c r="BV86" s="3"/>
      <c r="BW86" s="3"/>
      <c r="BX86" s="3"/>
    </row>
    <row r="87" spans="1:76" ht="9" customHeight="1" x14ac:dyDescent="0.2">
      <c r="B87" s="49" t="s">
        <v>425</v>
      </c>
      <c r="C87" s="6"/>
      <c r="D87" s="6"/>
      <c r="E87" s="55" t="s">
        <v>11</v>
      </c>
      <c r="F87" s="56" t="s">
        <v>12</v>
      </c>
      <c r="G87" s="56" t="s">
        <v>13</v>
      </c>
      <c r="H87" s="56" t="s">
        <v>14</v>
      </c>
      <c r="I87" s="56" t="s">
        <v>15</v>
      </c>
      <c r="J87" s="56" t="s">
        <v>16</v>
      </c>
      <c r="K87" s="56" t="s">
        <v>17</v>
      </c>
      <c r="L87" s="56" t="s">
        <v>18</v>
      </c>
      <c r="M87" s="16" t="s">
        <v>19</v>
      </c>
      <c r="N87" s="16" t="s">
        <v>20</v>
      </c>
      <c r="O87" s="5" t="s">
        <v>21</v>
      </c>
      <c r="P87" s="5" t="s">
        <v>22</v>
      </c>
      <c r="Q87" s="5" t="s">
        <v>23</v>
      </c>
      <c r="R87" s="5" t="s">
        <v>24</v>
      </c>
      <c r="S87" s="5" t="s">
        <v>25</v>
      </c>
      <c r="T87" s="5" t="s">
        <v>26</v>
      </c>
      <c r="U87" s="16" t="s">
        <v>27</v>
      </c>
      <c r="V87" s="16" t="s">
        <v>28</v>
      </c>
      <c r="W87" s="16" t="s">
        <v>29</v>
      </c>
      <c r="X87" s="16" t="s">
        <v>30</v>
      </c>
      <c r="Y87" s="16" t="s">
        <v>31</v>
      </c>
      <c r="Z87" s="16" t="s">
        <v>32</v>
      </c>
      <c r="AA87" s="16" t="s">
        <v>33</v>
      </c>
      <c r="AB87" s="16" t="s">
        <v>34</v>
      </c>
      <c r="AC87" s="35"/>
      <c r="AD87" s="37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3"/>
      <c r="BU87" s="3"/>
      <c r="BV87" s="3"/>
      <c r="BW87" s="3"/>
      <c r="BX87" s="3"/>
    </row>
    <row r="88" spans="1:76" ht="9" customHeight="1" x14ac:dyDescent="0.2">
      <c r="A88" s="28" t="s">
        <v>427</v>
      </c>
      <c r="B88" s="8" t="s">
        <v>184</v>
      </c>
      <c r="C88" s="8" t="s">
        <v>185</v>
      </c>
      <c r="D88" s="8" t="s">
        <v>186</v>
      </c>
      <c r="E88" s="43"/>
      <c r="F88" s="19">
        <v>1</v>
      </c>
      <c r="G88" s="19">
        <v>3</v>
      </c>
      <c r="H88" s="19">
        <v>1</v>
      </c>
      <c r="I88" s="19">
        <v>3</v>
      </c>
      <c r="J88" s="19">
        <v>1</v>
      </c>
      <c r="K88" s="19">
        <v>3</v>
      </c>
      <c r="L88" s="19">
        <v>1</v>
      </c>
      <c r="M88" s="23">
        <v>3</v>
      </c>
      <c r="N88" s="23">
        <v>0</v>
      </c>
      <c r="O88" s="23">
        <v>3</v>
      </c>
      <c r="P88" s="23">
        <v>1</v>
      </c>
      <c r="Q88" s="23">
        <v>3</v>
      </c>
      <c r="R88" s="43"/>
      <c r="S88" s="13">
        <v>3</v>
      </c>
      <c r="T88" s="13">
        <v>1</v>
      </c>
      <c r="U88" s="13"/>
      <c r="V88" s="13"/>
      <c r="W88" s="14"/>
      <c r="X88" s="13"/>
      <c r="Y88" s="13"/>
      <c r="Z88" s="13"/>
      <c r="AA88" s="13"/>
      <c r="AB88" s="43"/>
      <c r="AC88" s="34">
        <f>(SUMIF(E88:AB88,"=1")+SUMIF(E88:AB88,"=3")+SUMIF(E88:AB88,"=1.5"))/43</f>
        <v>0.62790697674418605</v>
      </c>
      <c r="AD88" s="34">
        <f>(SUMIF(E88:AB88,"=1")+SUMIF(E88:AB88,"=3")+SUMIF(E88:AB88,"=1.5"))/(43-COUNTIF(E88:AB88,"=nl")*3-COUNTIF(E88:AB88,"=n"))</f>
        <v>0.62790697674418605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</row>
    <row r="89" spans="1:76" ht="9" customHeight="1" x14ac:dyDescent="0.2">
      <c r="A89" s="28" t="s">
        <v>427</v>
      </c>
      <c r="B89" s="8" t="s">
        <v>302</v>
      </c>
      <c r="C89" s="8" t="s">
        <v>303</v>
      </c>
      <c r="D89" s="8" t="s">
        <v>58</v>
      </c>
      <c r="E89" s="43"/>
      <c r="F89" s="20">
        <v>1</v>
      </c>
      <c r="G89" s="19">
        <v>3</v>
      </c>
      <c r="H89" s="19">
        <v>1</v>
      </c>
      <c r="I89" s="19">
        <v>3</v>
      </c>
      <c r="J89" s="19">
        <v>1</v>
      </c>
      <c r="K89" s="19">
        <v>3</v>
      </c>
      <c r="L89" s="19">
        <v>1</v>
      </c>
      <c r="M89" s="23">
        <v>3</v>
      </c>
      <c r="N89" s="23">
        <v>1</v>
      </c>
      <c r="O89" s="23">
        <v>3</v>
      </c>
      <c r="P89" s="23">
        <v>1</v>
      </c>
      <c r="Q89" s="23">
        <v>3</v>
      </c>
      <c r="R89" s="43"/>
      <c r="S89" s="13">
        <v>3</v>
      </c>
      <c r="T89" s="13">
        <v>1</v>
      </c>
      <c r="U89" s="13"/>
      <c r="V89" s="13"/>
      <c r="W89" s="14"/>
      <c r="X89" s="13"/>
      <c r="Y89" s="13"/>
      <c r="Z89" s="13"/>
      <c r="AA89" s="13"/>
      <c r="AB89" s="43"/>
      <c r="AC89" s="34">
        <f t="shared" ref="AC89:AC107" si="6">(SUMIF(E89:AB89,"=1")+SUMIF(E89:AB89,"=3")+SUMIF(E89:AB89,"=1.5"))/43</f>
        <v>0.65116279069767447</v>
      </c>
      <c r="AD89" s="34">
        <f t="shared" ref="AD89:AD107" si="7">(SUMIF(E89:AB89,"=1")+SUMIF(E89:AB89,"=3")+SUMIF(E89:AB89,"=1.5"))/(43-COUNTIF(E89:AB89,"=nl")*3-COUNTIF(E89:AB89,"=n"))</f>
        <v>0.65116279069767447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</row>
    <row r="90" spans="1:76" ht="9" customHeight="1" x14ac:dyDescent="0.2">
      <c r="A90" s="28" t="s">
        <v>427</v>
      </c>
      <c r="B90" s="8" t="s">
        <v>373</v>
      </c>
      <c r="C90" s="8" t="s">
        <v>218</v>
      </c>
      <c r="D90" s="8" t="s">
        <v>374</v>
      </c>
      <c r="E90" s="43"/>
      <c r="F90" s="20">
        <v>1</v>
      </c>
      <c r="G90" s="19">
        <v>3</v>
      </c>
      <c r="H90" s="19">
        <v>1</v>
      </c>
      <c r="I90" s="19">
        <v>3</v>
      </c>
      <c r="J90" s="19">
        <v>1</v>
      </c>
      <c r="K90" s="19">
        <v>3</v>
      </c>
      <c r="L90" s="19">
        <v>1</v>
      </c>
      <c r="M90" s="23">
        <v>3</v>
      </c>
      <c r="N90" s="23">
        <v>1</v>
      </c>
      <c r="O90" s="23">
        <v>3</v>
      </c>
      <c r="P90" s="23">
        <v>1</v>
      </c>
      <c r="Q90" s="23">
        <v>3</v>
      </c>
      <c r="R90" s="43"/>
      <c r="S90" s="13">
        <v>3</v>
      </c>
      <c r="T90" s="13">
        <v>1</v>
      </c>
      <c r="U90" s="13"/>
      <c r="V90" s="13"/>
      <c r="W90" s="13"/>
      <c r="X90" s="13"/>
      <c r="Y90" s="13"/>
      <c r="Z90" s="13"/>
      <c r="AA90" s="13"/>
      <c r="AB90" s="43"/>
      <c r="AC90" s="34">
        <f t="shared" si="6"/>
        <v>0.65116279069767447</v>
      </c>
      <c r="AD90" s="34">
        <f t="shared" si="7"/>
        <v>0.65116279069767447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</row>
    <row r="91" spans="1:76" ht="9" customHeight="1" x14ac:dyDescent="0.2">
      <c r="A91" s="28" t="s">
        <v>427</v>
      </c>
      <c r="B91" s="8" t="s">
        <v>404</v>
      </c>
      <c r="C91" s="8" t="s">
        <v>8</v>
      </c>
      <c r="D91" s="8" t="s">
        <v>405</v>
      </c>
      <c r="E91" s="43"/>
      <c r="F91" s="20">
        <v>1</v>
      </c>
      <c r="G91" s="19">
        <v>3</v>
      </c>
      <c r="H91" s="19">
        <v>1</v>
      </c>
      <c r="I91" s="19">
        <v>3</v>
      </c>
      <c r="J91" s="19">
        <v>1</v>
      </c>
      <c r="K91" s="19">
        <v>3</v>
      </c>
      <c r="L91" s="19">
        <v>1</v>
      </c>
      <c r="M91" s="23">
        <v>3</v>
      </c>
      <c r="N91" s="23">
        <v>1</v>
      </c>
      <c r="O91" s="23">
        <v>0</v>
      </c>
      <c r="P91" s="23">
        <v>1</v>
      </c>
      <c r="Q91" s="23">
        <v>3</v>
      </c>
      <c r="R91" s="43"/>
      <c r="S91" s="13">
        <v>3</v>
      </c>
      <c r="T91" s="13">
        <v>0</v>
      </c>
      <c r="U91" s="13"/>
      <c r="V91" s="13"/>
      <c r="W91" s="14"/>
      <c r="X91" s="13"/>
      <c r="Y91" s="13"/>
      <c r="Z91" s="13"/>
      <c r="AA91" s="13"/>
      <c r="AB91" s="43"/>
      <c r="AC91" s="34">
        <f t="shared" si="6"/>
        <v>0.55813953488372092</v>
      </c>
      <c r="AD91" s="34">
        <f t="shared" si="7"/>
        <v>0.55813953488372092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</row>
    <row r="92" spans="1:76" ht="9" customHeight="1" x14ac:dyDescent="0.2">
      <c r="A92" s="28" t="s">
        <v>428</v>
      </c>
      <c r="B92" s="8" t="s">
        <v>107</v>
      </c>
      <c r="C92" s="8" t="s">
        <v>108</v>
      </c>
      <c r="D92" s="8" t="s">
        <v>68</v>
      </c>
      <c r="E92" s="43"/>
      <c r="F92" s="20">
        <v>1</v>
      </c>
      <c r="G92" s="19">
        <v>3</v>
      </c>
      <c r="H92" s="19">
        <v>1</v>
      </c>
      <c r="I92" s="19">
        <v>3</v>
      </c>
      <c r="J92" s="19">
        <v>1</v>
      </c>
      <c r="K92" s="19">
        <v>3</v>
      </c>
      <c r="L92" s="19">
        <v>1</v>
      </c>
      <c r="M92" s="23">
        <v>3</v>
      </c>
      <c r="N92" s="23">
        <v>1</v>
      </c>
      <c r="O92" s="23">
        <v>3</v>
      </c>
      <c r="P92" s="23">
        <v>1</v>
      </c>
      <c r="Q92" s="23">
        <v>3</v>
      </c>
      <c r="R92" s="43"/>
      <c r="S92" s="13">
        <v>3</v>
      </c>
      <c r="T92" s="13">
        <v>1</v>
      </c>
      <c r="U92" s="13"/>
      <c r="V92" s="13"/>
      <c r="W92" s="14"/>
      <c r="X92" s="13"/>
      <c r="Y92" s="13"/>
      <c r="Z92" s="13"/>
      <c r="AA92" s="13"/>
      <c r="AB92" s="43"/>
      <c r="AC92" s="34">
        <f t="shared" si="6"/>
        <v>0.65116279069767447</v>
      </c>
      <c r="AD92" s="34">
        <f t="shared" si="7"/>
        <v>0.65116279069767447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</row>
    <row r="93" spans="1:76" ht="9" customHeight="1" x14ac:dyDescent="0.2">
      <c r="A93" s="28" t="s">
        <v>428</v>
      </c>
      <c r="B93" s="8" t="s">
        <v>131</v>
      </c>
      <c r="C93" s="8" t="s">
        <v>44</v>
      </c>
      <c r="D93" s="8" t="s">
        <v>132</v>
      </c>
      <c r="E93" s="43"/>
      <c r="F93" s="20">
        <v>1</v>
      </c>
      <c r="G93" s="19">
        <v>3</v>
      </c>
      <c r="H93" s="19">
        <v>1</v>
      </c>
      <c r="I93" s="19">
        <v>0</v>
      </c>
      <c r="J93" s="19">
        <v>0</v>
      </c>
      <c r="K93" s="19">
        <v>3</v>
      </c>
      <c r="L93" s="19">
        <v>1</v>
      </c>
      <c r="M93" s="23">
        <v>0</v>
      </c>
      <c r="N93" s="23">
        <v>0</v>
      </c>
      <c r="O93" s="23">
        <v>3</v>
      </c>
      <c r="P93" s="23">
        <v>0</v>
      </c>
      <c r="Q93" s="23">
        <v>3</v>
      </c>
      <c r="R93" s="43"/>
      <c r="S93" s="13">
        <v>3</v>
      </c>
      <c r="T93" s="13">
        <v>0</v>
      </c>
      <c r="U93" s="13"/>
      <c r="V93" s="13"/>
      <c r="W93" s="14"/>
      <c r="X93" s="13"/>
      <c r="Y93" s="13"/>
      <c r="Z93" s="13"/>
      <c r="AA93" s="13"/>
      <c r="AB93" s="43"/>
      <c r="AC93" s="34">
        <f t="shared" si="6"/>
        <v>0.41860465116279072</v>
      </c>
      <c r="AD93" s="34">
        <f t="shared" si="7"/>
        <v>0.41860465116279072</v>
      </c>
    </row>
    <row r="94" spans="1:76" ht="9" customHeight="1" x14ac:dyDescent="0.2">
      <c r="A94" s="28" t="s">
        <v>428</v>
      </c>
      <c r="B94" s="8" t="s">
        <v>135</v>
      </c>
      <c r="C94" s="8" t="s">
        <v>37</v>
      </c>
      <c r="D94" s="8" t="s">
        <v>136</v>
      </c>
      <c r="E94" s="43"/>
      <c r="F94" s="20">
        <v>1</v>
      </c>
      <c r="G94" s="19">
        <v>3</v>
      </c>
      <c r="H94" s="19">
        <v>1</v>
      </c>
      <c r="I94" s="19">
        <v>3</v>
      </c>
      <c r="J94" s="19">
        <v>1</v>
      </c>
      <c r="K94" s="19">
        <v>3</v>
      </c>
      <c r="L94" s="19">
        <v>0</v>
      </c>
      <c r="M94" s="23">
        <v>3</v>
      </c>
      <c r="N94" s="23">
        <v>1</v>
      </c>
      <c r="O94" s="23">
        <v>0</v>
      </c>
      <c r="P94" s="23">
        <v>0</v>
      </c>
      <c r="Q94" s="23">
        <v>3</v>
      </c>
      <c r="R94" s="43"/>
      <c r="S94" s="13">
        <v>3</v>
      </c>
      <c r="T94" s="13">
        <v>0</v>
      </c>
      <c r="U94" s="13"/>
      <c r="V94" s="13"/>
      <c r="W94" s="14"/>
      <c r="X94" s="13"/>
      <c r="Y94" s="13"/>
      <c r="Z94" s="13"/>
      <c r="AA94" s="13"/>
      <c r="AB94" s="43"/>
      <c r="AC94" s="34">
        <f t="shared" si="6"/>
        <v>0.51162790697674421</v>
      </c>
      <c r="AD94" s="34">
        <f t="shared" si="7"/>
        <v>0.51162790697674421</v>
      </c>
    </row>
    <row r="95" spans="1:76" ht="9" customHeight="1" x14ac:dyDescent="0.2">
      <c r="A95" s="28" t="s">
        <v>428</v>
      </c>
      <c r="B95" s="8" t="s">
        <v>161</v>
      </c>
      <c r="C95" s="8" t="s">
        <v>64</v>
      </c>
      <c r="D95" s="8" t="s">
        <v>72</v>
      </c>
      <c r="E95" s="43"/>
      <c r="F95" s="20">
        <v>1</v>
      </c>
      <c r="G95" s="19">
        <v>3</v>
      </c>
      <c r="H95" s="19">
        <v>1</v>
      </c>
      <c r="I95" s="19">
        <v>3</v>
      </c>
      <c r="J95" s="19">
        <v>1</v>
      </c>
      <c r="K95" s="19">
        <v>3</v>
      </c>
      <c r="L95" s="19">
        <v>1</v>
      </c>
      <c r="M95" s="23">
        <v>3</v>
      </c>
      <c r="N95" s="23">
        <v>1</v>
      </c>
      <c r="O95" s="23">
        <v>3</v>
      </c>
      <c r="P95" s="23">
        <v>1</v>
      </c>
      <c r="Q95" s="23">
        <v>3</v>
      </c>
      <c r="R95" s="43"/>
      <c r="S95" s="13">
        <v>3</v>
      </c>
      <c r="T95" s="13">
        <v>0</v>
      </c>
      <c r="U95" s="13"/>
      <c r="V95" s="13"/>
      <c r="W95" s="14"/>
      <c r="X95" s="13"/>
      <c r="Y95" s="13"/>
      <c r="Z95" s="13"/>
      <c r="AA95" s="13"/>
      <c r="AB95" s="43"/>
      <c r="AC95" s="34">
        <f t="shared" si="6"/>
        <v>0.62790697674418605</v>
      </c>
      <c r="AD95" s="34">
        <f t="shared" si="7"/>
        <v>0.62790697674418605</v>
      </c>
    </row>
    <row r="96" spans="1:76" ht="9" customHeight="1" x14ac:dyDescent="0.2">
      <c r="A96" s="28" t="s">
        <v>428</v>
      </c>
      <c r="B96" s="8" t="s">
        <v>234</v>
      </c>
      <c r="C96" s="8" t="s">
        <v>235</v>
      </c>
      <c r="D96" s="8" t="s">
        <v>52</v>
      </c>
      <c r="E96" s="43"/>
      <c r="F96" s="20">
        <v>1</v>
      </c>
      <c r="G96" s="19">
        <v>3</v>
      </c>
      <c r="H96" s="19">
        <v>1</v>
      </c>
      <c r="I96" s="19">
        <v>0</v>
      </c>
      <c r="J96" s="19">
        <v>0</v>
      </c>
      <c r="K96" s="19">
        <v>0</v>
      </c>
      <c r="L96" s="19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43"/>
      <c r="S96" s="13">
        <v>0</v>
      </c>
      <c r="T96" s="13">
        <v>0</v>
      </c>
      <c r="U96" s="13"/>
      <c r="V96" s="13"/>
      <c r="W96" s="14"/>
      <c r="X96" s="13"/>
      <c r="Y96" s="13"/>
      <c r="Z96" s="13"/>
      <c r="AA96" s="13"/>
      <c r="AB96" s="43"/>
      <c r="AC96" s="34">
        <f t="shared" si="6"/>
        <v>0.11627906976744186</v>
      </c>
      <c r="AD96" s="34">
        <f t="shared" si="7"/>
        <v>0.11627906976744186</v>
      </c>
    </row>
    <row r="97" spans="1:30" ht="9" customHeight="1" x14ac:dyDescent="0.2">
      <c r="A97" s="28" t="s">
        <v>428</v>
      </c>
      <c r="B97" s="8" t="s">
        <v>246</v>
      </c>
      <c r="C97" s="8" t="s">
        <v>10</v>
      </c>
      <c r="D97" s="8" t="s">
        <v>247</v>
      </c>
      <c r="E97" s="43"/>
      <c r="F97" s="19">
        <v>1</v>
      </c>
      <c r="G97" s="19">
        <v>3</v>
      </c>
      <c r="H97" s="19">
        <v>1</v>
      </c>
      <c r="I97" s="19">
        <v>3</v>
      </c>
      <c r="J97" s="19">
        <v>1</v>
      </c>
      <c r="K97" s="19">
        <v>3</v>
      </c>
      <c r="L97" s="19">
        <v>1</v>
      </c>
      <c r="M97" s="23">
        <v>3</v>
      </c>
      <c r="N97" s="23">
        <v>1</v>
      </c>
      <c r="O97" s="23">
        <v>3</v>
      </c>
      <c r="P97" s="23">
        <v>1</v>
      </c>
      <c r="Q97" s="23">
        <v>3</v>
      </c>
      <c r="R97" s="43"/>
      <c r="S97" s="13">
        <v>3</v>
      </c>
      <c r="T97" s="13">
        <v>0</v>
      </c>
      <c r="U97" s="13"/>
      <c r="V97" s="13"/>
      <c r="W97" s="14"/>
      <c r="X97" s="13"/>
      <c r="Y97" s="13"/>
      <c r="Z97" s="13"/>
      <c r="AA97" s="13"/>
      <c r="AB97" s="43"/>
      <c r="AC97" s="34">
        <f t="shared" si="6"/>
        <v>0.62790697674418605</v>
      </c>
      <c r="AD97" s="34">
        <f t="shared" si="7"/>
        <v>0.62790697674418605</v>
      </c>
    </row>
    <row r="98" spans="1:30" ht="9" customHeight="1" x14ac:dyDescent="0.2">
      <c r="A98" s="28" t="s">
        <v>428</v>
      </c>
      <c r="B98" s="8" t="s">
        <v>299</v>
      </c>
      <c r="C98" s="8" t="s">
        <v>66</v>
      </c>
      <c r="D98" s="8" t="s">
        <v>58</v>
      </c>
      <c r="E98" s="43"/>
      <c r="F98" s="20">
        <v>1</v>
      </c>
      <c r="G98" s="19">
        <v>3</v>
      </c>
      <c r="H98" s="19">
        <v>1</v>
      </c>
      <c r="I98" s="19">
        <v>3</v>
      </c>
      <c r="J98" s="19">
        <v>1</v>
      </c>
      <c r="K98" s="19">
        <v>3</v>
      </c>
      <c r="L98" s="19">
        <v>1</v>
      </c>
      <c r="M98" s="23">
        <v>3</v>
      </c>
      <c r="N98" s="23">
        <v>1</v>
      </c>
      <c r="O98" s="23">
        <v>3</v>
      </c>
      <c r="P98" s="23">
        <v>1</v>
      </c>
      <c r="Q98" s="23">
        <v>3</v>
      </c>
      <c r="R98" s="43"/>
      <c r="S98" s="13">
        <v>3</v>
      </c>
      <c r="T98" s="13">
        <v>0</v>
      </c>
      <c r="U98" s="13"/>
      <c r="V98" s="13"/>
      <c r="W98" s="14"/>
      <c r="X98" s="13"/>
      <c r="Y98" s="13"/>
      <c r="Z98" s="13"/>
      <c r="AA98" s="13"/>
      <c r="AB98" s="43"/>
      <c r="AC98" s="34">
        <f t="shared" si="6"/>
        <v>0.62790697674418605</v>
      </c>
      <c r="AD98" s="34">
        <f t="shared" si="7"/>
        <v>0.62790697674418605</v>
      </c>
    </row>
    <row r="99" spans="1:30" ht="9" customHeight="1" x14ac:dyDescent="0.2">
      <c r="A99" s="28" t="s">
        <v>428</v>
      </c>
      <c r="B99" s="8" t="s">
        <v>344</v>
      </c>
      <c r="C99" s="8" t="s">
        <v>37</v>
      </c>
      <c r="D99" s="8" t="s">
        <v>345</v>
      </c>
      <c r="E99" s="43"/>
      <c r="F99" s="19">
        <v>1</v>
      </c>
      <c r="G99" s="19">
        <v>3</v>
      </c>
      <c r="H99" s="19">
        <v>1</v>
      </c>
      <c r="I99" s="19">
        <v>3</v>
      </c>
      <c r="J99" s="19">
        <v>1</v>
      </c>
      <c r="K99" s="19">
        <v>3</v>
      </c>
      <c r="L99" s="19">
        <v>1</v>
      </c>
      <c r="M99" s="23">
        <v>3</v>
      </c>
      <c r="N99" s="23">
        <v>1</v>
      </c>
      <c r="O99" s="23">
        <v>0</v>
      </c>
      <c r="P99" s="23">
        <v>1</v>
      </c>
      <c r="Q99" s="23">
        <v>3</v>
      </c>
      <c r="R99" s="43"/>
      <c r="S99" s="13">
        <v>3</v>
      </c>
      <c r="T99" s="13">
        <v>1</v>
      </c>
      <c r="U99" s="13"/>
      <c r="V99" s="13"/>
      <c r="W99" s="14"/>
      <c r="X99" s="13"/>
      <c r="Y99" s="13"/>
      <c r="Z99" s="13"/>
      <c r="AA99" s="13"/>
      <c r="AB99" s="43"/>
      <c r="AC99" s="34">
        <f t="shared" si="6"/>
        <v>0.58139534883720934</v>
      </c>
      <c r="AD99" s="34">
        <f t="shared" si="7"/>
        <v>0.58139534883720934</v>
      </c>
    </row>
    <row r="100" spans="1:30" ht="9" customHeight="1" x14ac:dyDescent="0.2">
      <c r="A100" s="28" t="s">
        <v>428</v>
      </c>
      <c r="B100" s="8" t="s">
        <v>396</v>
      </c>
      <c r="C100" s="8" t="s">
        <v>235</v>
      </c>
      <c r="D100" s="8" t="s">
        <v>397</v>
      </c>
      <c r="E100" s="43"/>
      <c r="F100" s="20">
        <v>1</v>
      </c>
      <c r="G100" s="19">
        <v>3</v>
      </c>
      <c r="H100" s="19">
        <v>1</v>
      </c>
      <c r="I100" s="19">
        <v>3</v>
      </c>
      <c r="J100" s="19">
        <v>1</v>
      </c>
      <c r="K100" s="19">
        <v>3</v>
      </c>
      <c r="L100" s="19">
        <v>1</v>
      </c>
      <c r="M100" s="23">
        <v>3</v>
      </c>
      <c r="N100" s="23">
        <v>0</v>
      </c>
      <c r="O100" s="23">
        <v>3</v>
      </c>
      <c r="P100" s="23">
        <v>0</v>
      </c>
      <c r="Q100" s="23">
        <v>3</v>
      </c>
      <c r="R100" s="43"/>
      <c r="S100" s="13">
        <v>3</v>
      </c>
      <c r="T100" s="13">
        <v>1</v>
      </c>
      <c r="U100" s="13"/>
      <c r="V100" s="13"/>
      <c r="W100" s="13"/>
      <c r="X100" s="13"/>
      <c r="Y100" s="13"/>
      <c r="Z100" s="13"/>
      <c r="AA100" s="13"/>
      <c r="AB100" s="43"/>
      <c r="AC100" s="34">
        <f t="shared" si="6"/>
        <v>0.60465116279069764</v>
      </c>
      <c r="AD100" s="34">
        <f t="shared" si="7"/>
        <v>0.60465116279069764</v>
      </c>
    </row>
    <row r="101" spans="1:30" ht="9" customHeight="1" x14ac:dyDescent="0.2">
      <c r="A101" s="28" t="s">
        <v>428</v>
      </c>
      <c r="B101" s="8" t="s">
        <v>400</v>
      </c>
      <c r="C101" s="8" t="s">
        <v>2</v>
      </c>
      <c r="D101" s="8" t="s">
        <v>401</v>
      </c>
      <c r="E101" s="43"/>
      <c r="F101" s="20" t="s">
        <v>448</v>
      </c>
      <c r="G101" s="19">
        <v>3</v>
      </c>
      <c r="H101" s="19">
        <v>1</v>
      </c>
      <c r="I101" s="19">
        <v>3</v>
      </c>
      <c r="J101" s="19">
        <v>1</v>
      </c>
      <c r="K101" s="19">
        <v>3</v>
      </c>
      <c r="L101" s="19">
        <v>1</v>
      </c>
      <c r="M101" s="23">
        <v>3</v>
      </c>
      <c r="N101" s="23">
        <v>1</v>
      </c>
      <c r="O101" s="23">
        <v>3</v>
      </c>
      <c r="P101" s="23">
        <v>1</v>
      </c>
      <c r="Q101" s="23">
        <v>3</v>
      </c>
      <c r="R101" s="43"/>
      <c r="S101" s="13">
        <v>3</v>
      </c>
      <c r="T101" s="13">
        <v>1</v>
      </c>
      <c r="U101" s="13"/>
      <c r="V101" s="13"/>
      <c r="W101" s="14"/>
      <c r="X101" s="13"/>
      <c r="Y101" s="13"/>
      <c r="Z101" s="13"/>
      <c r="AA101" s="13"/>
      <c r="AB101" s="43"/>
      <c r="AC101" s="34">
        <f>(SUMIF(E101:AB101,"=1")+SUMIF(E101:AB101,"=3")+SUMIF(E101:AB101,"=1.5"))/42</f>
        <v>0.6428571428571429</v>
      </c>
      <c r="AD101" s="34">
        <f>(SUMIF(E101:AB101,"=1")+SUMIF(E101:AB101,"=3")+SUMIF(E101:AB101,"=1.5"))/(42-COUNTIF(E101:AB101,"=nl")*3-COUNTIF(E101:AB101,"=n"))</f>
        <v>0.6428571428571429</v>
      </c>
    </row>
    <row r="102" spans="1:30" ht="9" customHeight="1" x14ac:dyDescent="0.2">
      <c r="A102" s="28" t="s">
        <v>428</v>
      </c>
      <c r="B102" s="8" t="s">
        <v>408</v>
      </c>
      <c r="C102" s="8" t="s">
        <v>42</v>
      </c>
      <c r="D102" s="8" t="s">
        <v>409</v>
      </c>
      <c r="E102" s="43"/>
      <c r="F102" s="20">
        <v>1</v>
      </c>
      <c r="G102" s="19">
        <v>3</v>
      </c>
      <c r="H102" s="19">
        <v>1</v>
      </c>
      <c r="I102" s="19">
        <v>3</v>
      </c>
      <c r="J102" s="19">
        <v>1</v>
      </c>
      <c r="K102" s="19">
        <v>0</v>
      </c>
      <c r="L102" s="19">
        <v>0</v>
      </c>
      <c r="M102" s="23">
        <v>3</v>
      </c>
      <c r="N102" s="23">
        <v>0</v>
      </c>
      <c r="O102" s="23">
        <v>3</v>
      </c>
      <c r="P102" s="23">
        <v>0</v>
      </c>
      <c r="Q102" s="23">
        <v>3</v>
      </c>
      <c r="R102" s="43"/>
      <c r="S102" s="13">
        <v>3</v>
      </c>
      <c r="T102" s="13">
        <v>1</v>
      </c>
      <c r="U102" s="13"/>
      <c r="V102" s="13"/>
      <c r="W102" s="14"/>
      <c r="X102" s="13"/>
      <c r="Y102" s="13"/>
      <c r="Z102" s="13"/>
      <c r="AA102" s="13"/>
      <c r="AB102" s="43"/>
      <c r="AC102" s="34">
        <f t="shared" si="6"/>
        <v>0.51162790697674421</v>
      </c>
      <c r="AD102" s="34">
        <f t="shared" si="7"/>
        <v>0.51162790697674421</v>
      </c>
    </row>
    <row r="103" spans="1:30" ht="9" customHeight="1" x14ac:dyDescent="0.2">
      <c r="A103" s="28" t="s">
        <v>429</v>
      </c>
      <c r="B103" s="8" t="s">
        <v>76</v>
      </c>
      <c r="C103" s="8" t="s">
        <v>77</v>
      </c>
      <c r="D103" s="8" t="s">
        <v>78</v>
      </c>
      <c r="E103" s="43"/>
      <c r="F103" s="20">
        <v>1</v>
      </c>
      <c r="G103" s="19">
        <v>3</v>
      </c>
      <c r="H103" s="19">
        <v>1</v>
      </c>
      <c r="I103" s="19">
        <v>3</v>
      </c>
      <c r="J103" s="19">
        <v>1</v>
      </c>
      <c r="K103" s="19">
        <v>3</v>
      </c>
      <c r="L103" s="19">
        <v>1</v>
      </c>
      <c r="M103" s="23">
        <v>3</v>
      </c>
      <c r="N103" s="23">
        <v>1</v>
      </c>
      <c r="O103" s="23">
        <v>3</v>
      </c>
      <c r="P103" s="23">
        <v>1</v>
      </c>
      <c r="Q103" s="23">
        <v>3</v>
      </c>
      <c r="R103" s="43"/>
      <c r="S103" s="13">
        <v>3</v>
      </c>
      <c r="T103" s="13">
        <v>1</v>
      </c>
      <c r="U103" s="13"/>
      <c r="V103" s="13"/>
      <c r="W103" s="14"/>
      <c r="X103" s="13"/>
      <c r="Y103" s="13"/>
      <c r="Z103" s="13"/>
      <c r="AA103" s="13"/>
      <c r="AB103" s="43"/>
      <c r="AC103" s="34">
        <f t="shared" si="6"/>
        <v>0.65116279069767447</v>
      </c>
      <c r="AD103" s="34">
        <f t="shared" si="7"/>
        <v>0.65116279069767447</v>
      </c>
    </row>
    <row r="104" spans="1:30" ht="9" customHeight="1" x14ac:dyDescent="0.2">
      <c r="A104" s="28" t="s">
        <v>429</v>
      </c>
      <c r="B104" s="24" t="s">
        <v>217</v>
      </c>
      <c r="C104" s="24" t="s">
        <v>218</v>
      </c>
      <c r="D104" s="24" t="s">
        <v>219</v>
      </c>
      <c r="E104" s="43"/>
      <c r="F104" s="20">
        <v>1</v>
      </c>
      <c r="G104" s="19">
        <v>3</v>
      </c>
      <c r="H104" s="19">
        <v>1</v>
      </c>
      <c r="I104" s="19">
        <v>3</v>
      </c>
      <c r="J104" s="19">
        <v>1</v>
      </c>
      <c r="K104" s="19">
        <v>3</v>
      </c>
      <c r="L104" s="19">
        <v>1</v>
      </c>
      <c r="M104" s="23">
        <v>3</v>
      </c>
      <c r="N104" s="23">
        <v>1</v>
      </c>
      <c r="O104" s="23">
        <v>3</v>
      </c>
      <c r="P104" s="23">
        <v>1</v>
      </c>
      <c r="Q104" s="23">
        <v>3</v>
      </c>
      <c r="R104" s="43"/>
      <c r="S104" s="13">
        <v>3</v>
      </c>
      <c r="T104" s="13">
        <v>0</v>
      </c>
      <c r="U104" s="13"/>
      <c r="V104" s="13"/>
      <c r="W104" s="14"/>
      <c r="X104" s="13"/>
      <c r="Y104" s="13"/>
      <c r="Z104" s="13"/>
      <c r="AA104" s="13"/>
      <c r="AB104" s="43"/>
      <c r="AC104" s="34">
        <f t="shared" si="6"/>
        <v>0.62790697674418605</v>
      </c>
      <c r="AD104" s="34">
        <f t="shared" si="7"/>
        <v>0.62790697674418605</v>
      </c>
    </row>
    <row r="105" spans="1:30" ht="9" customHeight="1" x14ac:dyDescent="0.2">
      <c r="A105" s="28" t="s">
        <v>429</v>
      </c>
      <c r="B105" s="24" t="s">
        <v>226</v>
      </c>
      <c r="C105" s="24" t="s">
        <v>48</v>
      </c>
      <c r="D105" s="24" t="s">
        <v>227</v>
      </c>
      <c r="E105" s="43"/>
      <c r="F105" s="20">
        <v>1</v>
      </c>
      <c r="G105" s="19">
        <v>3</v>
      </c>
      <c r="H105" s="19">
        <v>1</v>
      </c>
      <c r="I105" s="19">
        <v>3</v>
      </c>
      <c r="J105" s="19">
        <v>1</v>
      </c>
      <c r="K105" s="19">
        <v>0</v>
      </c>
      <c r="L105" s="19">
        <v>0</v>
      </c>
      <c r="M105" s="23">
        <v>3</v>
      </c>
      <c r="N105" s="23">
        <v>0</v>
      </c>
      <c r="O105" s="23">
        <v>0</v>
      </c>
      <c r="P105" s="23">
        <v>0</v>
      </c>
      <c r="Q105" s="23">
        <v>3</v>
      </c>
      <c r="R105" s="43"/>
      <c r="S105" s="13">
        <v>3</v>
      </c>
      <c r="T105" s="13">
        <v>0</v>
      </c>
      <c r="U105" s="13"/>
      <c r="V105" s="13"/>
      <c r="W105" s="14"/>
      <c r="X105" s="13"/>
      <c r="Y105" s="13"/>
      <c r="Z105" s="13"/>
      <c r="AA105" s="13"/>
      <c r="AB105" s="43"/>
      <c r="AC105" s="34">
        <f t="shared" si="6"/>
        <v>0.41860465116279072</v>
      </c>
      <c r="AD105" s="34">
        <f t="shared" si="7"/>
        <v>0.41860465116279072</v>
      </c>
    </row>
    <row r="106" spans="1:30" ht="9" customHeight="1" x14ac:dyDescent="0.2">
      <c r="A106" s="28" t="s">
        <v>429</v>
      </c>
      <c r="B106" s="24" t="s">
        <v>263</v>
      </c>
      <c r="C106" s="24" t="s">
        <v>264</v>
      </c>
      <c r="D106" s="24" t="s">
        <v>265</v>
      </c>
      <c r="E106" s="43"/>
      <c r="F106" s="20">
        <v>1</v>
      </c>
      <c r="G106" s="19">
        <v>3</v>
      </c>
      <c r="H106" s="19">
        <v>1</v>
      </c>
      <c r="I106" s="19">
        <v>3</v>
      </c>
      <c r="J106" s="19">
        <v>1</v>
      </c>
      <c r="K106" s="19">
        <v>3</v>
      </c>
      <c r="L106" s="19">
        <v>1</v>
      </c>
      <c r="M106" s="23">
        <v>0</v>
      </c>
      <c r="N106" s="23">
        <v>1</v>
      </c>
      <c r="O106" s="23">
        <v>3</v>
      </c>
      <c r="P106" s="23">
        <v>1</v>
      </c>
      <c r="Q106" s="23">
        <v>3</v>
      </c>
      <c r="R106" s="43"/>
      <c r="S106" s="13">
        <v>3</v>
      </c>
      <c r="T106" s="13">
        <v>1</v>
      </c>
      <c r="U106" s="13"/>
      <c r="V106" s="13"/>
      <c r="W106" s="14"/>
      <c r="X106" s="13"/>
      <c r="Y106" s="13"/>
      <c r="Z106" s="13"/>
      <c r="AA106" s="13"/>
      <c r="AB106" s="43"/>
      <c r="AC106" s="34">
        <f t="shared" si="6"/>
        <v>0.58139534883720934</v>
      </c>
      <c r="AD106" s="34">
        <f t="shared" si="7"/>
        <v>0.58139534883720934</v>
      </c>
    </row>
    <row r="107" spans="1:30" ht="9" customHeight="1" x14ac:dyDescent="0.2">
      <c r="A107" s="28" t="s">
        <v>429</v>
      </c>
      <c r="B107" s="24" t="s">
        <v>268</v>
      </c>
      <c r="C107" s="24" t="s">
        <v>269</v>
      </c>
      <c r="D107" s="24" t="s">
        <v>270</v>
      </c>
      <c r="E107" s="43"/>
      <c r="F107" s="20">
        <v>1</v>
      </c>
      <c r="G107" s="19">
        <v>3</v>
      </c>
      <c r="H107" s="19">
        <v>1</v>
      </c>
      <c r="I107" s="19">
        <v>3</v>
      </c>
      <c r="J107" s="19">
        <v>1</v>
      </c>
      <c r="K107" s="19">
        <v>3</v>
      </c>
      <c r="L107" s="19">
        <v>1</v>
      </c>
      <c r="M107" s="23">
        <v>3</v>
      </c>
      <c r="N107" s="23">
        <v>1</v>
      </c>
      <c r="O107" s="23">
        <v>3</v>
      </c>
      <c r="P107" s="23">
        <v>1</v>
      </c>
      <c r="Q107" s="23">
        <v>3</v>
      </c>
      <c r="R107" s="43"/>
      <c r="S107" s="13">
        <v>3</v>
      </c>
      <c r="T107" s="13">
        <v>1</v>
      </c>
      <c r="U107" s="13"/>
      <c r="V107" s="13"/>
      <c r="W107" s="13"/>
      <c r="X107" s="13"/>
      <c r="Y107" s="13"/>
      <c r="Z107" s="13"/>
      <c r="AA107" s="13"/>
      <c r="AB107" s="43"/>
      <c r="AC107" s="34">
        <f t="shared" si="6"/>
        <v>0.65116279069767447</v>
      </c>
      <c r="AD107" s="34">
        <f t="shared" si="7"/>
        <v>0.65116279069767447</v>
      </c>
    </row>
    <row r="108" spans="1:30" ht="9" customHeight="1" x14ac:dyDescent="0.2">
      <c r="A108" s="28"/>
      <c r="B108" s="8"/>
      <c r="C108" s="8"/>
      <c r="D108" s="8"/>
      <c r="E108" s="43"/>
      <c r="F108" s="20"/>
      <c r="G108" s="19"/>
      <c r="H108" s="19"/>
      <c r="I108" s="19"/>
      <c r="J108" s="19"/>
      <c r="K108" s="19"/>
      <c r="L108" s="19"/>
      <c r="M108" s="23"/>
      <c r="N108" s="23"/>
      <c r="O108" s="23"/>
      <c r="P108" s="23"/>
      <c r="Q108" s="23"/>
      <c r="R108" s="43"/>
      <c r="S108" s="13"/>
      <c r="T108" s="13"/>
      <c r="U108" s="13"/>
      <c r="V108" s="13"/>
      <c r="W108" s="14"/>
      <c r="X108" s="13"/>
      <c r="Y108" s="13"/>
      <c r="Z108" s="13"/>
      <c r="AA108" s="13"/>
      <c r="AB108" s="43"/>
      <c r="AC108" s="34"/>
      <c r="AD108" s="34"/>
    </row>
    <row r="109" spans="1:30" ht="9" customHeight="1" x14ac:dyDescent="0.2">
      <c r="A109" s="28"/>
      <c r="B109" s="8"/>
      <c r="C109" s="24"/>
      <c r="D109" s="24"/>
      <c r="E109" s="43"/>
      <c r="F109" s="19"/>
      <c r="G109" s="19"/>
      <c r="H109" s="19"/>
      <c r="I109" s="19"/>
      <c r="J109" s="19"/>
      <c r="K109" s="19"/>
      <c r="L109" s="19"/>
      <c r="M109" s="23"/>
      <c r="N109" s="23"/>
      <c r="O109" s="23"/>
      <c r="P109" s="23"/>
      <c r="Q109" s="23"/>
      <c r="R109" s="43"/>
      <c r="S109" s="13"/>
      <c r="T109" s="13"/>
      <c r="U109" s="13"/>
      <c r="V109" s="13"/>
      <c r="W109" s="13"/>
      <c r="X109" s="13"/>
      <c r="Y109" s="13"/>
      <c r="Z109" s="13"/>
      <c r="AA109" s="13"/>
      <c r="AB109" s="43"/>
      <c r="AC109" s="34"/>
      <c r="AD109" s="34"/>
    </row>
    <row r="110" spans="1:30" ht="9" customHeight="1" x14ac:dyDescent="0.2">
      <c r="A110" s="28"/>
      <c r="B110" s="8"/>
      <c r="C110" s="24"/>
      <c r="D110" s="24"/>
      <c r="E110" s="43"/>
      <c r="F110" s="19"/>
      <c r="G110" s="19"/>
      <c r="H110" s="19"/>
      <c r="I110" s="19"/>
      <c r="J110" s="19"/>
      <c r="K110" s="19"/>
      <c r="L110" s="19"/>
      <c r="M110" s="23"/>
      <c r="N110" s="23"/>
      <c r="O110" s="23"/>
      <c r="P110" s="23"/>
      <c r="Q110" s="23"/>
      <c r="R110" s="43"/>
      <c r="S110" s="13"/>
      <c r="T110" s="13"/>
      <c r="U110" s="13"/>
      <c r="V110" s="13"/>
      <c r="W110" s="13"/>
      <c r="X110" s="13"/>
      <c r="Y110" s="13"/>
      <c r="Z110" s="13"/>
      <c r="AA110" s="13"/>
      <c r="AB110" s="43"/>
      <c r="AC110" s="34"/>
      <c r="AD110" s="34"/>
    </row>
    <row r="111" spans="1:30" ht="9" customHeight="1" x14ac:dyDescent="0.2">
      <c r="A111" s="28"/>
      <c r="B111" s="8"/>
      <c r="C111" s="8"/>
      <c r="D111" s="8"/>
      <c r="E111" s="43"/>
      <c r="F111" s="19"/>
      <c r="G111" s="19"/>
      <c r="H111" s="19"/>
      <c r="I111" s="19"/>
      <c r="J111" s="19"/>
      <c r="K111" s="19"/>
      <c r="L111" s="19"/>
      <c r="M111" s="23"/>
      <c r="N111" s="23"/>
      <c r="O111" s="23"/>
      <c r="P111" s="23"/>
      <c r="Q111" s="23"/>
      <c r="R111" s="43"/>
      <c r="S111" s="13"/>
      <c r="T111" s="13"/>
      <c r="U111" s="13"/>
      <c r="V111" s="13"/>
      <c r="W111" s="13"/>
      <c r="X111" s="13"/>
      <c r="Y111" s="13"/>
      <c r="Z111" s="13"/>
      <c r="AA111" s="13"/>
      <c r="AB111" s="43"/>
      <c r="AC111" s="34"/>
      <c r="AD111" s="34"/>
    </row>
    <row r="112" spans="1:30" ht="8.1" customHeight="1" x14ac:dyDescent="0.2">
      <c r="A112" s="28"/>
      <c r="B112" s="8"/>
      <c r="C112" s="24"/>
      <c r="D112" s="24"/>
      <c r="E112" s="43"/>
      <c r="F112" s="19"/>
      <c r="G112" s="19"/>
      <c r="H112" s="19"/>
      <c r="I112" s="19"/>
      <c r="J112" s="19"/>
      <c r="K112" s="19"/>
      <c r="L112" s="19"/>
      <c r="M112" s="23"/>
      <c r="N112" s="23"/>
      <c r="O112" s="23"/>
      <c r="P112" s="23"/>
      <c r="Q112" s="23"/>
      <c r="R112" s="43"/>
      <c r="S112" s="13"/>
      <c r="T112" s="13"/>
      <c r="U112" s="13"/>
      <c r="V112" s="13"/>
      <c r="W112" s="13"/>
      <c r="X112" s="13"/>
      <c r="Y112" s="13"/>
      <c r="Z112" s="13"/>
      <c r="AA112" s="13"/>
      <c r="AB112" s="43"/>
      <c r="AC112" s="34"/>
      <c r="AD112" s="34"/>
    </row>
    <row r="113" spans="1:30" ht="9" customHeight="1" x14ac:dyDescent="0.2">
      <c r="A113" s="28"/>
      <c r="B113" s="24"/>
      <c r="C113" s="24"/>
      <c r="D113" s="24"/>
      <c r="E113" s="43"/>
      <c r="F113" s="19"/>
      <c r="G113" s="19"/>
      <c r="H113" s="19"/>
      <c r="I113" s="19"/>
      <c r="J113" s="19"/>
      <c r="K113" s="19"/>
      <c r="L113" s="19"/>
      <c r="M113" s="23"/>
      <c r="N113" s="23"/>
      <c r="O113" s="23"/>
      <c r="P113" s="23"/>
      <c r="Q113" s="23"/>
      <c r="R113" s="43"/>
      <c r="S113" s="13"/>
      <c r="T113" s="13"/>
      <c r="U113" s="13"/>
      <c r="V113" s="13"/>
      <c r="W113" s="13"/>
      <c r="X113" s="13"/>
      <c r="Y113" s="13"/>
      <c r="Z113" s="13"/>
      <c r="AA113" s="13"/>
      <c r="AB113" s="43"/>
      <c r="AC113" s="34"/>
      <c r="AD113" s="34"/>
    </row>
    <row r="114" spans="1:30" ht="10.5" customHeight="1" x14ac:dyDescent="0.2"/>
    <row r="115" spans="1:30" ht="8.1" customHeight="1" x14ac:dyDescent="0.2"/>
    <row r="116" spans="1:30" ht="8.1" customHeight="1" x14ac:dyDescent="0.2">
      <c r="C116" s="31"/>
      <c r="D116" s="4" t="s">
        <v>0</v>
      </c>
      <c r="E116" s="21">
        <v>41897</v>
      </c>
      <c r="G116" s="21">
        <v>41904</v>
      </c>
      <c r="I116" s="21">
        <v>41911</v>
      </c>
      <c r="K116" s="21">
        <v>41918</v>
      </c>
      <c r="M116" s="21">
        <v>41925</v>
      </c>
      <c r="O116" s="21">
        <v>41932</v>
      </c>
      <c r="Q116" s="21">
        <v>41946</v>
      </c>
      <c r="S116" s="21">
        <v>41953</v>
      </c>
      <c r="T116" s="25"/>
      <c r="U116" s="21">
        <v>41960</v>
      </c>
      <c r="W116" s="21">
        <v>41967</v>
      </c>
      <c r="Y116" s="21">
        <v>41974</v>
      </c>
      <c r="AA116" s="26">
        <v>41981</v>
      </c>
      <c r="AC116" s="34"/>
      <c r="AD116" s="37"/>
    </row>
    <row r="117" spans="1:30" ht="8.1" customHeight="1" x14ac:dyDescent="0.2">
      <c r="B117" s="49" t="s">
        <v>430</v>
      </c>
      <c r="C117" s="6"/>
      <c r="D117" s="6"/>
      <c r="E117" s="55" t="s">
        <v>11</v>
      </c>
      <c r="F117" s="56" t="s">
        <v>12</v>
      </c>
      <c r="G117" s="56" t="s">
        <v>13</v>
      </c>
      <c r="H117" s="56" t="s">
        <v>14</v>
      </c>
      <c r="I117" s="56" t="s">
        <v>15</v>
      </c>
      <c r="J117" s="56" t="s">
        <v>16</v>
      </c>
      <c r="K117" s="56" t="s">
        <v>17</v>
      </c>
      <c r="L117" s="56" t="s">
        <v>18</v>
      </c>
      <c r="M117" s="16" t="s">
        <v>19</v>
      </c>
      <c r="N117" s="16" t="s">
        <v>20</v>
      </c>
      <c r="O117" s="5" t="s">
        <v>21</v>
      </c>
      <c r="P117" s="5" t="s">
        <v>22</v>
      </c>
      <c r="Q117" s="5" t="s">
        <v>23</v>
      </c>
      <c r="R117" s="5" t="s">
        <v>24</v>
      </c>
      <c r="S117" s="5" t="s">
        <v>25</v>
      </c>
      <c r="T117" s="5" t="s">
        <v>26</v>
      </c>
      <c r="U117" s="16" t="s">
        <v>27</v>
      </c>
      <c r="V117" s="16" t="s">
        <v>28</v>
      </c>
      <c r="W117" s="16" t="s">
        <v>29</v>
      </c>
      <c r="X117" s="16" t="s">
        <v>30</v>
      </c>
      <c r="Y117" s="16" t="s">
        <v>31</v>
      </c>
      <c r="Z117" s="16" t="s">
        <v>32</v>
      </c>
      <c r="AA117" s="16" t="s">
        <v>33</v>
      </c>
      <c r="AB117" s="16" t="s">
        <v>34</v>
      </c>
      <c r="AC117" s="35"/>
      <c r="AD117" s="37"/>
    </row>
    <row r="118" spans="1:30" ht="9" customHeight="1" x14ac:dyDescent="0.2">
      <c r="A118" s="28" t="s">
        <v>432</v>
      </c>
      <c r="B118" s="8" t="s">
        <v>90</v>
      </c>
      <c r="C118" s="8" t="s">
        <v>36</v>
      </c>
      <c r="D118" s="8" t="s">
        <v>91</v>
      </c>
      <c r="E118" s="19">
        <v>3</v>
      </c>
      <c r="F118" s="19">
        <v>1</v>
      </c>
      <c r="G118" s="43"/>
      <c r="H118" s="19">
        <v>1</v>
      </c>
      <c r="I118" s="19">
        <v>3</v>
      </c>
      <c r="J118" s="19">
        <v>1</v>
      </c>
      <c r="K118" s="19">
        <v>3</v>
      </c>
      <c r="L118" s="19">
        <v>1</v>
      </c>
      <c r="M118" s="23">
        <v>3</v>
      </c>
      <c r="N118" s="23">
        <v>1</v>
      </c>
      <c r="O118" s="23">
        <v>3</v>
      </c>
      <c r="P118" s="23">
        <v>1</v>
      </c>
      <c r="Q118" s="23">
        <v>3</v>
      </c>
      <c r="R118" s="43"/>
      <c r="S118" s="13">
        <v>0</v>
      </c>
      <c r="T118" s="13">
        <v>1</v>
      </c>
      <c r="U118" s="13"/>
      <c r="V118" s="13"/>
      <c r="W118" s="14"/>
      <c r="X118" s="13"/>
      <c r="Y118" s="13"/>
      <c r="Z118" s="13"/>
      <c r="AA118" s="13"/>
      <c r="AB118" s="43"/>
      <c r="AC118" s="34">
        <f>(SUMIF(E118:AB118,"=1")+SUMIF(E118:AB118,"=3")+SUMIF(E118:AB118,"=1.5")+SUMIF(E118:AB118,"=2"))/43</f>
        <v>0.58139534883720934</v>
      </c>
      <c r="AD118" s="34">
        <f>(SUMIF(E118:AB118,"=1")+SUMIF(E118:AB118,"=3")+SUMIF(E118:AB118,"=1.5")+SUMIF(E118:AB118,"=2"))/(43-COUNTIF(E118:AB118,"=nl")*3-COUNTIF(E118:AB118,"=n"))</f>
        <v>0.58139534883720934</v>
      </c>
    </row>
    <row r="119" spans="1:30" ht="8.1" customHeight="1" x14ac:dyDescent="0.2">
      <c r="A119" s="28" t="s">
        <v>432</v>
      </c>
      <c r="B119" s="8" t="s">
        <v>103</v>
      </c>
      <c r="C119" s="8" t="s">
        <v>455</v>
      </c>
      <c r="D119" s="8" t="s">
        <v>101</v>
      </c>
      <c r="E119" s="19">
        <v>3</v>
      </c>
      <c r="F119" s="20">
        <v>1</v>
      </c>
      <c r="G119" s="43"/>
      <c r="H119" s="19">
        <v>1</v>
      </c>
      <c r="I119" s="19">
        <v>3</v>
      </c>
      <c r="J119" s="19">
        <v>1</v>
      </c>
      <c r="K119" s="19">
        <v>3</v>
      </c>
      <c r="L119" s="19">
        <v>1</v>
      </c>
      <c r="M119" s="23">
        <v>3</v>
      </c>
      <c r="N119" s="23">
        <v>1</v>
      </c>
      <c r="O119" s="23">
        <v>3</v>
      </c>
      <c r="P119" s="23">
        <v>1</v>
      </c>
      <c r="Q119" s="23">
        <v>3</v>
      </c>
      <c r="R119" s="43"/>
      <c r="S119" s="13">
        <v>3</v>
      </c>
      <c r="T119" s="13">
        <v>1</v>
      </c>
      <c r="U119" s="13"/>
      <c r="V119" s="13"/>
      <c r="W119" s="14"/>
      <c r="X119" s="13"/>
      <c r="Y119" s="13"/>
      <c r="Z119" s="13"/>
      <c r="AA119" s="13"/>
      <c r="AB119" s="43"/>
      <c r="AC119" s="34">
        <f t="shared" ref="AC119:AC120" si="8">(SUMIF(E119:AB119,"=1")+SUMIF(E119:AB119,"=3")+SUMIF(E119:AB119,"=1.5")+SUMIF(E119:AB119,"=2"))/43</f>
        <v>0.65116279069767447</v>
      </c>
      <c r="AD119" s="34">
        <f t="shared" ref="AD119:AD120" si="9">(SUMIF(E119:AB119,"=1")+SUMIF(E119:AB119,"=3")+SUMIF(E119:AB119,"=1.5")+SUMIF(E119:AB119,"=2"))/(43-COUNTIF(E119:AB119,"=nl")*3-COUNTIF(E119:AB119,"=n"))</f>
        <v>0.65116279069767447</v>
      </c>
    </row>
    <row r="120" spans="1:30" ht="9" customHeight="1" x14ac:dyDescent="0.2">
      <c r="A120" s="28" t="s">
        <v>432</v>
      </c>
      <c r="B120" s="8" t="s">
        <v>121</v>
      </c>
      <c r="C120" s="8" t="s">
        <v>122</v>
      </c>
      <c r="D120" s="8" t="s">
        <v>123</v>
      </c>
      <c r="E120" s="19">
        <v>3</v>
      </c>
      <c r="F120" s="20">
        <v>1</v>
      </c>
      <c r="G120" s="43"/>
      <c r="H120" s="19">
        <v>1</v>
      </c>
      <c r="I120" s="19">
        <v>3</v>
      </c>
      <c r="J120" s="19">
        <v>1</v>
      </c>
      <c r="K120" s="19">
        <v>3</v>
      </c>
      <c r="L120" s="19">
        <v>1</v>
      </c>
      <c r="M120" s="23">
        <v>3</v>
      </c>
      <c r="N120" s="23">
        <v>1</v>
      </c>
      <c r="O120" s="23">
        <v>3</v>
      </c>
      <c r="P120" s="23">
        <v>1</v>
      </c>
      <c r="Q120" s="23">
        <v>3</v>
      </c>
      <c r="R120" s="43"/>
      <c r="S120" s="13">
        <v>0</v>
      </c>
      <c r="T120" s="13">
        <v>0</v>
      </c>
      <c r="U120" s="13"/>
      <c r="V120" s="13"/>
      <c r="W120" s="13"/>
      <c r="X120" s="13"/>
      <c r="Y120" s="13"/>
      <c r="Z120" s="13"/>
      <c r="AA120" s="13"/>
      <c r="AB120" s="43"/>
      <c r="AC120" s="34">
        <f t="shared" si="8"/>
        <v>0.55813953488372092</v>
      </c>
      <c r="AD120" s="34">
        <f t="shared" si="9"/>
        <v>0.55813953488372092</v>
      </c>
    </row>
    <row r="121" spans="1:30" ht="9" customHeight="1" x14ac:dyDescent="0.2">
      <c r="A121" s="28" t="s">
        <v>432</v>
      </c>
      <c r="B121" s="8" t="s">
        <v>126</v>
      </c>
      <c r="C121" s="8" t="s">
        <v>456</v>
      </c>
      <c r="D121" s="8" t="s">
        <v>128</v>
      </c>
      <c r="E121" s="19">
        <v>3</v>
      </c>
      <c r="F121" s="20">
        <v>1</v>
      </c>
      <c r="G121" s="43"/>
      <c r="H121" s="19">
        <v>1</v>
      </c>
      <c r="I121" s="19">
        <v>0</v>
      </c>
      <c r="J121" s="19">
        <v>0</v>
      </c>
      <c r="K121" s="19">
        <v>0</v>
      </c>
      <c r="L121" s="19">
        <v>0</v>
      </c>
      <c r="M121" s="23" t="s">
        <v>457</v>
      </c>
      <c r="N121" s="23" t="s">
        <v>457</v>
      </c>
      <c r="O121" s="23" t="s">
        <v>457</v>
      </c>
      <c r="P121" s="23" t="s">
        <v>457</v>
      </c>
      <c r="Q121" s="23" t="s">
        <v>457</v>
      </c>
      <c r="R121" s="43"/>
      <c r="S121" s="13" t="s">
        <v>457</v>
      </c>
      <c r="T121" s="13" t="s">
        <v>457</v>
      </c>
      <c r="U121" s="13" t="s">
        <v>457</v>
      </c>
      <c r="V121" s="13" t="s">
        <v>457</v>
      </c>
      <c r="W121" s="13" t="s">
        <v>457</v>
      </c>
      <c r="X121" s="13" t="s">
        <v>457</v>
      </c>
      <c r="Y121" s="13" t="s">
        <v>457</v>
      </c>
      <c r="Z121" s="13" t="s">
        <v>457</v>
      </c>
      <c r="AA121" s="13" t="s">
        <v>457</v>
      </c>
      <c r="AB121" s="43"/>
      <c r="AC121" s="34" t="s">
        <v>457</v>
      </c>
      <c r="AD121" s="34" t="s">
        <v>457</v>
      </c>
    </row>
    <row r="122" spans="1:30" ht="9" customHeight="1" x14ac:dyDescent="0.2">
      <c r="A122" s="28" t="s">
        <v>432</v>
      </c>
      <c r="B122" s="8" t="s">
        <v>139</v>
      </c>
      <c r="C122" s="8" t="s">
        <v>3</v>
      </c>
      <c r="D122" s="8" t="s">
        <v>140</v>
      </c>
      <c r="E122" s="19">
        <v>3</v>
      </c>
      <c r="F122" s="20">
        <v>1</v>
      </c>
      <c r="G122" s="43"/>
      <c r="H122" s="19">
        <v>1</v>
      </c>
      <c r="I122" s="19">
        <v>3</v>
      </c>
      <c r="J122" s="19">
        <v>1</v>
      </c>
      <c r="K122" s="19">
        <v>3</v>
      </c>
      <c r="L122" s="19">
        <v>1</v>
      </c>
      <c r="M122" s="23">
        <v>2</v>
      </c>
      <c r="N122" s="23">
        <v>1</v>
      </c>
      <c r="O122" s="23">
        <v>0</v>
      </c>
      <c r="P122" s="23">
        <v>1</v>
      </c>
      <c r="Q122" s="23">
        <v>0</v>
      </c>
      <c r="R122" s="43"/>
      <c r="S122" s="13">
        <v>0</v>
      </c>
      <c r="T122" s="13">
        <v>0</v>
      </c>
      <c r="U122" s="13"/>
      <c r="V122" s="13"/>
      <c r="W122" s="14"/>
      <c r="X122" s="13"/>
      <c r="Y122" s="13"/>
      <c r="Z122" s="13"/>
      <c r="AA122" s="13"/>
      <c r="AB122" s="43"/>
      <c r="AC122" s="34">
        <f t="shared" ref="AC122" si="10">(SUMIF(E122:AB122,"=1")+SUMIF(E122:AB122,"=3")+SUMIF(E122:AB122,"=1.5")+SUMIF(E122:AB122,"=2"))/43</f>
        <v>0.39534883720930231</v>
      </c>
      <c r="AD122" s="34">
        <f t="shared" ref="AD122" si="11">(SUMIF(E122:AB122,"=1")+SUMIF(E122:AB122,"=3")+SUMIF(E122:AB122,"=1.5")+SUMIF(E122:AB122,"=2"))/(43-COUNTIF(E122:AB122,"=nl")*3-COUNTIF(E122:AB122,"=n"))</f>
        <v>0.39534883720930231</v>
      </c>
    </row>
    <row r="123" spans="1:30" ht="9" customHeight="1" x14ac:dyDescent="0.2">
      <c r="A123" s="28" t="s">
        <v>432</v>
      </c>
      <c r="B123" s="8" t="s">
        <v>156</v>
      </c>
      <c r="C123" s="8" t="s">
        <v>157</v>
      </c>
      <c r="D123" s="8" t="s">
        <v>158</v>
      </c>
      <c r="E123" s="19">
        <v>3</v>
      </c>
      <c r="F123" s="20">
        <v>0</v>
      </c>
      <c r="G123" s="43"/>
      <c r="H123" s="19">
        <v>1</v>
      </c>
      <c r="I123" s="19">
        <v>3</v>
      </c>
      <c r="J123" s="19">
        <v>1</v>
      </c>
      <c r="K123" s="19">
        <v>3</v>
      </c>
      <c r="L123" s="19">
        <v>1</v>
      </c>
      <c r="M123" s="23">
        <v>2</v>
      </c>
      <c r="N123" s="23">
        <v>0</v>
      </c>
      <c r="O123" s="23">
        <v>0</v>
      </c>
      <c r="P123" s="23">
        <v>0</v>
      </c>
      <c r="Q123" s="23">
        <v>3</v>
      </c>
      <c r="R123" s="43"/>
      <c r="S123" s="13">
        <v>0</v>
      </c>
      <c r="T123" s="13">
        <v>0</v>
      </c>
      <c r="U123" s="13"/>
      <c r="V123" s="13"/>
      <c r="W123" s="14"/>
      <c r="X123" s="13"/>
      <c r="Y123" s="13"/>
      <c r="Z123" s="13"/>
      <c r="AA123" s="13"/>
      <c r="AB123" s="43"/>
      <c r="AC123" s="34">
        <f t="shared" ref="AC123:AC129" si="12">(SUMIF(E123:AB123,"=1")+SUMIF(E123:AB123,"=3")+SUMIF(E123:AB123,"=1.5")+SUMIF(E123:AB123,"=2"))/43</f>
        <v>0.39534883720930231</v>
      </c>
      <c r="AD123" s="34">
        <f t="shared" ref="AD123:AD129" si="13">(SUMIF(E123:AB123,"=1")+SUMIF(E123:AB123,"=3")+SUMIF(E123:AB123,"=1.5")+SUMIF(E123:AB123,"=2"))/(43-COUNTIF(E123:AB123,"=nl")*3-COUNTIF(E123:AB123,"=n"))</f>
        <v>0.39534883720930231</v>
      </c>
    </row>
    <row r="124" spans="1:30" ht="9" customHeight="1" x14ac:dyDescent="0.2">
      <c r="A124" s="28" t="s">
        <v>432</v>
      </c>
      <c r="B124" s="8" t="s">
        <v>241</v>
      </c>
      <c r="C124" s="8" t="s">
        <v>242</v>
      </c>
      <c r="D124" s="8" t="s">
        <v>243</v>
      </c>
      <c r="E124" s="19">
        <v>0</v>
      </c>
      <c r="F124" s="20">
        <v>0</v>
      </c>
      <c r="G124" s="43"/>
      <c r="H124" s="19">
        <v>0</v>
      </c>
      <c r="I124" s="19">
        <v>3</v>
      </c>
      <c r="J124" s="19">
        <v>1</v>
      </c>
      <c r="K124" s="19">
        <v>0</v>
      </c>
      <c r="L124" s="19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43"/>
      <c r="S124" s="13" t="s">
        <v>457</v>
      </c>
      <c r="T124" s="13" t="s">
        <v>457</v>
      </c>
      <c r="U124" s="13" t="s">
        <v>457</v>
      </c>
      <c r="V124" s="13" t="s">
        <v>457</v>
      </c>
      <c r="W124" s="13" t="s">
        <v>457</v>
      </c>
      <c r="X124" s="13" t="s">
        <v>457</v>
      </c>
      <c r="Y124" s="13" t="s">
        <v>457</v>
      </c>
      <c r="Z124" s="13" t="s">
        <v>457</v>
      </c>
      <c r="AA124" s="13" t="s">
        <v>457</v>
      </c>
      <c r="AB124" s="43"/>
      <c r="AC124" s="34" t="s">
        <v>457</v>
      </c>
      <c r="AD124" s="34" t="s">
        <v>457</v>
      </c>
    </row>
    <row r="125" spans="1:30" ht="9" customHeight="1" x14ac:dyDescent="0.2">
      <c r="A125" s="28" t="s">
        <v>432</v>
      </c>
      <c r="B125" s="8" t="s">
        <v>306</v>
      </c>
      <c r="C125" s="8" t="s">
        <v>307</v>
      </c>
      <c r="D125" s="8" t="s">
        <v>308</v>
      </c>
      <c r="E125" s="19">
        <v>3</v>
      </c>
      <c r="F125" s="20">
        <v>1</v>
      </c>
      <c r="G125" s="43"/>
      <c r="H125" s="19">
        <v>1</v>
      </c>
      <c r="I125" s="19">
        <v>2</v>
      </c>
      <c r="J125" s="19">
        <v>1</v>
      </c>
      <c r="K125" s="19">
        <v>0</v>
      </c>
      <c r="L125" s="19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43"/>
      <c r="S125" s="13">
        <v>0</v>
      </c>
      <c r="T125" s="13">
        <v>0</v>
      </c>
      <c r="U125" s="13"/>
      <c r="V125" s="13"/>
      <c r="W125" s="13"/>
      <c r="X125" s="13"/>
      <c r="Y125" s="13"/>
      <c r="Z125" s="13"/>
      <c r="AA125" s="13"/>
      <c r="AB125" s="43"/>
      <c r="AC125" s="34">
        <f t="shared" si="12"/>
        <v>0.18604651162790697</v>
      </c>
      <c r="AD125" s="34">
        <f t="shared" si="13"/>
        <v>0.18604651162790697</v>
      </c>
    </row>
    <row r="126" spans="1:30" ht="9" customHeight="1" x14ac:dyDescent="0.2">
      <c r="A126" s="28" t="s">
        <v>432</v>
      </c>
      <c r="B126" s="8" t="s">
        <v>330</v>
      </c>
      <c r="C126" s="8" t="s">
        <v>290</v>
      </c>
      <c r="D126" s="8" t="s">
        <v>331</v>
      </c>
      <c r="E126" s="19">
        <v>3</v>
      </c>
      <c r="F126" s="20">
        <v>1</v>
      </c>
      <c r="G126" s="43"/>
      <c r="H126" s="19">
        <v>1</v>
      </c>
      <c r="I126" s="19">
        <v>3</v>
      </c>
      <c r="J126" s="19">
        <v>1</v>
      </c>
      <c r="K126" s="19">
        <v>3</v>
      </c>
      <c r="L126" s="19">
        <v>1</v>
      </c>
      <c r="M126" s="23">
        <v>3</v>
      </c>
      <c r="N126" s="23">
        <v>1</v>
      </c>
      <c r="O126" s="23">
        <v>3</v>
      </c>
      <c r="P126" s="23">
        <v>1</v>
      </c>
      <c r="Q126" s="23">
        <v>3</v>
      </c>
      <c r="R126" s="43"/>
      <c r="S126" s="13">
        <v>3</v>
      </c>
      <c r="T126" s="13">
        <v>1</v>
      </c>
      <c r="U126" s="13"/>
      <c r="V126" s="13"/>
      <c r="W126" s="14"/>
      <c r="X126" s="13"/>
      <c r="Y126" s="13"/>
      <c r="Z126" s="13"/>
      <c r="AA126" s="13"/>
      <c r="AB126" s="43"/>
      <c r="AC126" s="34">
        <f t="shared" si="12"/>
        <v>0.65116279069767447</v>
      </c>
      <c r="AD126" s="34">
        <f t="shared" si="13"/>
        <v>0.65116279069767447</v>
      </c>
    </row>
    <row r="127" spans="1:30" ht="9" customHeight="1" x14ac:dyDescent="0.2">
      <c r="A127" s="28" t="s">
        <v>432</v>
      </c>
      <c r="B127" s="8" t="s">
        <v>341</v>
      </c>
      <c r="C127" s="8" t="s">
        <v>1</v>
      </c>
      <c r="D127" s="8" t="s">
        <v>46</v>
      </c>
      <c r="E127" s="19">
        <v>0</v>
      </c>
      <c r="F127" s="19">
        <v>0</v>
      </c>
      <c r="G127" s="43"/>
      <c r="H127" s="19">
        <v>1</v>
      </c>
      <c r="I127" s="19">
        <v>0</v>
      </c>
      <c r="J127" s="19">
        <v>1</v>
      </c>
      <c r="K127" s="19">
        <v>0</v>
      </c>
      <c r="L127" s="19">
        <v>1</v>
      </c>
      <c r="M127" s="23">
        <v>3</v>
      </c>
      <c r="N127" s="23">
        <v>1</v>
      </c>
      <c r="O127" s="23">
        <v>0</v>
      </c>
      <c r="P127" s="23">
        <v>1</v>
      </c>
      <c r="Q127" s="23">
        <v>3</v>
      </c>
      <c r="R127" s="43"/>
      <c r="S127" s="13">
        <v>3</v>
      </c>
      <c r="T127" s="13">
        <v>1</v>
      </c>
      <c r="U127" s="13"/>
      <c r="V127" s="13"/>
      <c r="W127" s="14"/>
      <c r="X127" s="13"/>
      <c r="Y127" s="13"/>
      <c r="Z127" s="13"/>
      <c r="AA127" s="13"/>
      <c r="AB127" s="43"/>
      <c r="AC127" s="34">
        <f t="shared" si="12"/>
        <v>0.34883720930232559</v>
      </c>
      <c r="AD127" s="34">
        <f t="shared" si="13"/>
        <v>0.34883720930232559</v>
      </c>
    </row>
    <row r="128" spans="1:30" ht="9" customHeight="1" x14ac:dyDescent="0.2">
      <c r="A128" s="28" t="s">
        <v>432</v>
      </c>
      <c r="B128" s="8" t="s">
        <v>449</v>
      </c>
      <c r="C128" s="8" t="s">
        <v>6</v>
      </c>
      <c r="D128" s="8" t="s">
        <v>431</v>
      </c>
      <c r="E128" s="19">
        <v>3</v>
      </c>
      <c r="F128" s="20">
        <v>1</v>
      </c>
      <c r="G128" s="43"/>
      <c r="H128" s="19">
        <v>1</v>
      </c>
      <c r="I128" s="19">
        <v>3</v>
      </c>
      <c r="J128" s="19">
        <v>1</v>
      </c>
      <c r="K128" s="19">
        <v>3</v>
      </c>
      <c r="L128" s="19">
        <v>1</v>
      </c>
      <c r="M128" s="23">
        <v>3</v>
      </c>
      <c r="N128" s="23">
        <v>1</v>
      </c>
      <c r="O128" s="23">
        <v>3</v>
      </c>
      <c r="P128" s="23">
        <v>1</v>
      </c>
      <c r="Q128" s="23">
        <v>3</v>
      </c>
      <c r="R128" s="43"/>
      <c r="S128" s="13">
        <v>3</v>
      </c>
      <c r="T128" s="13">
        <v>1</v>
      </c>
      <c r="U128" s="13"/>
      <c r="V128" s="13"/>
      <c r="W128" s="14"/>
      <c r="X128" s="13"/>
      <c r="Y128" s="13"/>
      <c r="Z128" s="13"/>
      <c r="AA128" s="13"/>
      <c r="AB128" s="43"/>
      <c r="AC128" s="34">
        <f t="shared" si="12"/>
        <v>0.65116279069767447</v>
      </c>
      <c r="AD128" s="34">
        <f t="shared" si="13"/>
        <v>0.65116279069767447</v>
      </c>
    </row>
    <row r="129" spans="1:30" ht="9" customHeight="1" x14ac:dyDescent="0.2">
      <c r="A129" s="28" t="s">
        <v>432</v>
      </c>
      <c r="B129" s="8" t="s">
        <v>151</v>
      </c>
      <c r="C129" s="8" t="s">
        <v>70</v>
      </c>
      <c r="D129" s="8" t="s">
        <v>153</v>
      </c>
      <c r="E129" s="19">
        <v>3</v>
      </c>
      <c r="F129" s="19">
        <v>1</v>
      </c>
      <c r="G129" s="43"/>
      <c r="H129" s="19">
        <v>1</v>
      </c>
      <c r="I129" s="19">
        <v>3</v>
      </c>
      <c r="J129" s="19">
        <v>0</v>
      </c>
      <c r="K129" s="19">
        <v>3</v>
      </c>
      <c r="L129" s="19">
        <v>1</v>
      </c>
      <c r="M129" s="23">
        <v>3</v>
      </c>
      <c r="N129" s="23">
        <v>1</v>
      </c>
      <c r="O129" s="23">
        <v>0</v>
      </c>
      <c r="P129" s="23">
        <v>0</v>
      </c>
      <c r="Q129" s="23">
        <v>3</v>
      </c>
      <c r="R129" s="43"/>
      <c r="S129" s="13">
        <v>3</v>
      </c>
      <c r="T129" s="13">
        <v>1</v>
      </c>
      <c r="U129" s="13"/>
      <c r="V129" s="13"/>
      <c r="W129" s="14"/>
      <c r="X129" s="13"/>
      <c r="Y129" s="13"/>
      <c r="Z129" s="13"/>
      <c r="AA129" s="13"/>
      <c r="AB129" s="43"/>
      <c r="AC129" s="34">
        <f t="shared" si="12"/>
        <v>0.53488372093023251</v>
      </c>
      <c r="AD129" s="34">
        <f t="shared" si="13"/>
        <v>0.53488372093023251</v>
      </c>
    </row>
    <row r="130" spans="1:30" ht="9" customHeight="1" x14ac:dyDescent="0.2">
      <c r="A130" s="28" t="s">
        <v>432</v>
      </c>
      <c r="B130" s="8" t="s">
        <v>447</v>
      </c>
      <c r="C130" s="8" t="s">
        <v>446</v>
      </c>
      <c r="D130" s="8" t="s">
        <v>445</v>
      </c>
      <c r="E130" s="19">
        <v>3</v>
      </c>
      <c r="F130" s="20" t="s">
        <v>448</v>
      </c>
      <c r="G130" s="43"/>
      <c r="H130" s="19">
        <v>1</v>
      </c>
      <c r="I130" s="19">
        <v>3</v>
      </c>
      <c r="J130" s="19">
        <v>1</v>
      </c>
      <c r="K130" s="19">
        <v>3</v>
      </c>
      <c r="L130" s="19">
        <v>1</v>
      </c>
      <c r="M130" s="23">
        <v>3</v>
      </c>
      <c r="N130" s="23">
        <v>1</v>
      </c>
      <c r="O130" s="23">
        <v>3</v>
      </c>
      <c r="P130" s="23">
        <v>1</v>
      </c>
      <c r="Q130" s="23">
        <v>3</v>
      </c>
      <c r="R130" s="43"/>
      <c r="S130" s="13">
        <v>3</v>
      </c>
      <c r="T130" s="13">
        <v>1</v>
      </c>
      <c r="U130" s="13"/>
      <c r="V130" s="13"/>
      <c r="W130" s="13"/>
      <c r="X130" s="13"/>
      <c r="Y130" s="13"/>
      <c r="Z130" s="13"/>
      <c r="AA130" s="13"/>
      <c r="AB130" s="43"/>
      <c r="AC130" s="34">
        <f>(SUMIF(E130:AB130,"=1")+SUMIF(E130:AB130,"=3")+SUMIF(E130:AB130,"=1.5")+SUMIF(E130:AB130,"=2"))/42</f>
        <v>0.6428571428571429</v>
      </c>
      <c r="AD130" s="34">
        <f>(SUMIF(E130:AB130,"=1")+SUMIF(E130:AB130,"=3")+SUMIF(E130:AB130,"=1.5")+SUMIF(E130:AB130,"=2"))/(42-COUNTIF(E130:AB130,"=nl")*3-COUNTIF(E130:AB130,"=n"))</f>
        <v>0.6428571428571429</v>
      </c>
    </row>
    <row r="131" spans="1:30" ht="9" customHeight="1" x14ac:dyDescent="0.2">
      <c r="A131" s="28" t="s">
        <v>432</v>
      </c>
      <c r="B131" s="8" t="s">
        <v>452</v>
      </c>
      <c r="C131" s="8" t="s">
        <v>451</v>
      </c>
      <c r="D131" s="8" t="s">
        <v>450</v>
      </c>
      <c r="E131" s="19" t="s">
        <v>448</v>
      </c>
      <c r="F131" s="20" t="s">
        <v>448</v>
      </c>
      <c r="G131" s="43"/>
      <c r="H131" s="19">
        <v>1</v>
      </c>
      <c r="I131" s="19">
        <v>3</v>
      </c>
      <c r="J131" s="19">
        <v>1</v>
      </c>
      <c r="K131" s="19">
        <v>3</v>
      </c>
      <c r="L131" s="19">
        <v>1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43"/>
      <c r="S131" s="13">
        <v>0</v>
      </c>
      <c r="T131" s="13">
        <v>0</v>
      </c>
      <c r="U131" s="13"/>
      <c r="V131" s="13"/>
      <c r="W131" s="14"/>
      <c r="X131" s="13"/>
      <c r="Y131" s="13"/>
      <c r="Z131" s="13"/>
      <c r="AA131" s="13"/>
      <c r="AB131" s="43"/>
      <c r="AC131" s="34">
        <f>(SUMIF(E131:AB131,"=1")+SUMIF(E131:AB131,"=3")+SUMIF(E131:AB131,"=1.5")+SUMIF(E131:AB131,"=2"))/39</f>
        <v>0.23076923076923078</v>
      </c>
      <c r="AD131" s="34">
        <f>(SUMIF(E131:AB131,"=1")+SUMIF(E131:AB131,"=3")+SUMIF(E131:AB131,"=1.5")+SUMIF(E131:AB131,"=2"))/(39-COUNTIF(E131:AB131,"=nl")*3-COUNTIF(E131:AB131,"=n"))</f>
        <v>0.23076923076923078</v>
      </c>
    </row>
    <row r="132" spans="1:30" ht="9" customHeight="1" x14ac:dyDescent="0.2">
      <c r="A132" s="28"/>
      <c r="B132" s="8"/>
      <c r="C132" s="8"/>
      <c r="D132" s="8"/>
      <c r="E132" s="19"/>
      <c r="F132" s="20"/>
      <c r="G132" s="43"/>
      <c r="H132" s="19"/>
      <c r="I132" s="19"/>
      <c r="J132" s="19"/>
      <c r="K132" s="19"/>
      <c r="L132" s="19"/>
      <c r="M132" s="23"/>
      <c r="N132" s="23"/>
      <c r="O132" s="23"/>
      <c r="P132" s="23"/>
      <c r="Q132" s="23"/>
      <c r="R132" s="43"/>
      <c r="S132" s="13"/>
      <c r="T132" s="13"/>
      <c r="U132" s="13"/>
      <c r="V132" s="13"/>
      <c r="W132" s="14"/>
      <c r="X132" s="13"/>
      <c r="Y132" s="13"/>
      <c r="Z132" s="13"/>
      <c r="AA132" s="13"/>
      <c r="AB132" s="43"/>
      <c r="AC132" s="34"/>
      <c r="AD132" s="34"/>
    </row>
    <row r="133" spans="1:30" ht="9" customHeight="1" x14ac:dyDescent="0.2">
      <c r="A133" s="28"/>
      <c r="B133" s="8"/>
      <c r="C133" s="8"/>
      <c r="D133" s="8"/>
      <c r="E133" s="19"/>
      <c r="F133" s="20"/>
      <c r="G133" s="43"/>
      <c r="H133" s="19"/>
      <c r="I133" s="19"/>
      <c r="J133" s="19"/>
      <c r="K133" s="19"/>
      <c r="L133" s="19"/>
      <c r="M133" s="23"/>
      <c r="N133" s="23"/>
      <c r="O133" s="23"/>
      <c r="P133" s="23"/>
      <c r="Q133" s="23"/>
      <c r="R133" s="43"/>
      <c r="S133" s="13"/>
      <c r="T133" s="13"/>
      <c r="U133" s="13"/>
      <c r="V133" s="13"/>
      <c r="W133" s="14"/>
      <c r="X133" s="13"/>
      <c r="Y133" s="13"/>
      <c r="Z133" s="13"/>
      <c r="AA133" s="13"/>
      <c r="AB133" s="43"/>
      <c r="AC133" s="34"/>
      <c r="AD133" s="34"/>
    </row>
    <row r="134" spans="1:30" ht="9" customHeight="1" x14ac:dyDescent="0.2">
      <c r="A134" s="28"/>
      <c r="B134" s="24"/>
      <c r="C134" s="24"/>
      <c r="D134" s="24"/>
      <c r="E134" s="19"/>
      <c r="F134" s="20"/>
      <c r="G134" s="43"/>
      <c r="H134" s="19"/>
      <c r="I134" s="19"/>
      <c r="J134" s="19"/>
      <c r="K134" s="19"/>
      <c r="L134" s="19"/>
      <c r="M134" s="23"/>
      <c r="N134" s="23"/>
      <c r="O134" s="23"/>
      <c r="P134" s="23"/>
      <c r="Q134" s="23"/>
      <c r="R134" s="43"/>
      <c r="S134" s="13"/>
      <c r="T134" s="13"/>
      <c r="U134" s="13"/>
      <c r="V134" s="13"/>
      <c r="W134" s="14"/>
      <c r="X134" s="13"/>
      <c r="Y134" s="13"/>
      <c r="Z134" s="13"/>
      <c r="AA134" s="13"/>
      <c r="AB134" s="43"/>
      <c r="AC134" s="34"/>
      <c r="AD134" s="34"/>
    </row>
    <row r="135" spans="1:30" ht="9" customHeight="1" x14ac:dyDescent="0.2">
      <c r="A135" s="28"/>
      <c r="B135" s="24"/>
      <c r="C135" s="24"/>
      <c r="D135" s="24"/>
      <c r="E135" s="19"/>
      <c r="F135" s="20"/>
      <c r="G135" s="43"/>
      <c r="H135" s="19"/>
      <c r="I135" s="19"/>
      <c r="J135" s="19"/>
      <c r="K135" s="19"/>
      <c r="L135" s="19"/>
      <c r="M135" s="23"/>
      <c r="N135" s="23"/>
      <c r="O135" s="23"/>
      <c r="P135" s="23"/>
      <c r="Q135" s="23"/>
      <c r="R135" s="43"/>
      <c r="S135" s="13"/>
      <c r="T135" s="13"/>
      <c r="U135" s="13"/>
      <c r="V135" s="13"/>
      <c r="W135" s="14"/>
      <c r="X135" s="13"/>
      <c r="Y135" s="13"/>
      <c r="Z135" s="13"/>
      <c r="AA135" s="13"/>
      <c r="AB135" s="43"/>
      <c r="AC135" s="34"/>
      <c r="AD135" s="34"/>
    </row>
    <row r="136" spans="1:30" ht="9" customHeight="1" x14ac:dyDescent="0.2">
      <c r="A136" s="28"/>
      <c r="B136" s="24"/>
      <c r="C136" s="24"/>
      <c r="E136" s="19"/>
      <c r="F136" s="20"/>
      <c r="G136" s="43"/>
      <c r="H136" s="19"/>
      <c r="I136" s="19"/>
      <c r="J136" s="19"/>
      <c r="K136" s="19"/>
      <c r="L136" s="19"/>
      <c r="M136" s="23"/>
      <c r="N136" s="23"/>
      <c r="O136" s="23"/>
      <c r="P136" s="23"/>
      <c r="Q136" s="23"/>
      <c r="R136" s="43"/>
      <c r="S136" s="13"/>
      <c r="T136" s="13"/>
      <c r="U136" s="13"/>
      <c r="V136" s="13"/>
      <c r="W136" s="14"/>
      <c r="X136" s="13"/>
      <c r="Y136" s="13"/>
      <c r="Z136" s="13"/>
      <c r="AA136" s="13"/>
      <c r="AB136" s="43"/>
      <c r="AC136" s="34"/>
      <c r="AD136" s="34"/>
    </row>
    <row r="137" spans="1:30" ht="9" customHeight="1" x14ac:dyDescent="0.2">
      <c r="A137" s="28"/>
      <c r="B137" s="24"/>
      <c r="C137" s="24"/>
      <c r="D137" s="24"/>
      <c r="E137" s="19"/>
      <c r="F137" s="20"/>
      <c r="G137" s="43"/>
      <c r="H137" s="19"/>
      <c r="I137" s="19"/>
      <c r="J137" s="19"/>
      <c r="K137" s="19"/>
      <c r="L137" s="19"/>
      <c r="M137" s="23"/>
      <c r="N137" s="23"/>
      <c r="O137" s="23"/>
      <c r="P137" s="23"/>
      <c r="Q137" s="23"/>
      <c r="R137" s="43"/>
      <c r="S137" s="13"/>
      <c r="T137" s="13"/>
      <c r="U137" s="13"/>
      <c r="V137" s="13"/>
      <c r="W137" s="13"/>
      <c r="X137" s="13"/>
      <c r="Y137" s="13"/>
      <c r="Z137" s="13"/>
      <c r="AA137" s="13"/>
      <c r="AB137" s="43"/>
      <c r="AC137" s="34"/>
      <c r="AD137" s="34"/>
    </row>
    <row r="138" spans="1:30" ht="9" customHeight="1" x14ac:dyDescent="0.2">
      <c r="A138" s="28"/>
      <c r="B138" s="8"/>
      <c r="C138" s="24"/>
      <c r="D138" s="24"/>
      <c r="E138" s="19"/>
      <c r="F138" s="20"/>
      <c r="G138" s="43"/>
      <c r="H138" s="19"/>
      <c r="I138" s="19"/>
      <c r="J138" s="19"/>
      <c r="K138" s="19"/>
      <c r="L138" s="19"/>
      <c r="M138" s="23"/>
      <c r="N138" s="23"/>
      <c r="O138" s="23"/>
      <c r="P138" s="23"/>
      <c r="Q138" s="23"/>
      <c r="R138" s="43"/>
      <c r="S138" s="13"/>
      <c r="T138" s="13"/>
      <c r="U138" s="13"/>
      <c r="V138" s="13"/>
      <c r="W138" s="14"/>
      <c r="X138" s="13"/>
      <c r="Y138" s="13"/>
      <c r="Z138" s="13"/>
      <c r="AA138" s="13"/>
      <c r="AB138" s="43"/>
      <c r="AC138" s="34"/>
      <c r="AD138" s="34"/>
    </row>
    <row r="139" spans="1:30" ht="9" customHeight="1" x14ac:dyDescent="0.2">
      <c r="A139" s="28"/>
      <c r="B139" s="8"/>
      <c r="C139" s="24"/>
      <c r="D139" s="24"/>
      <c r="E139" s="19"/>
      <c r="F139" s="19"/>
      <c r="G139" s="43"/>
      <c r="H139" s="19"/>
      <c r="I139" s="19"/>
      <c r="J139" s="19"/>
      <c r="K139" s="19"/>
      <c r="L139" s="19"/>
      <c r="M139" s="23"/>
      <c r="N139" s="23"/>
      <c r="O139" s="23"/>
      <c r="P139" s="23"/>
      <c r="Q139" s="23"/>
      <c r="R139" s="43"/>
      <c r="S139" s="13"/>
      <c r="T139" s="13"/>
      <c r="U139" s="13"/>
      <c r="V139" s="13"/>
      <c r="W139" s="13"/>
      <c r="X139" s="13"/>
      <c r="Y139" s="13"/>
      <c r="Z139" s="13"/>
      <c r="AA139" s="13"/>
      <c r="AB139" s="43"/>
      <c r="AC139" s="34"/>
      <c r="AD139" s="34"/>
    </row>
    <row r="140" spans="1:30" ht="9" customHeight="1" x14ac:dyDescent="0.2">
      <c r="A140" s="28"/>
      <c r="B140" s="8"/>
      <c r="C140" s="24"/>
      <c r="D140" s="24"/>
      <c r="E140" s="19"/>
      <c r="F140" s="19"/>
      <c r="G140" s="43"/>
      <c r="H140" s="19"/>
      <c r="I140" s="19"/>
      <c r="J140" s="19"/>
      <c r="K140" s="19"/>
      <c r="L140" s="19"/>
      <c r="M140" s="23"/>
      <c r="N140" s="23"/>
      <c r="O140" s="23"/>
      <c r="P140" s="23"/>
      <c r="Q140" s="23"/>
      <c r="R140" s="43"/>
      <c r="S140" s="13"/>
      <c r="T140" s="13"/>
      <c r="U140" s="13"/>
      <c r="V140" s="13"/>
      <c r="W140" s="13"/>
      <c r="X140" s="13"/>
      <c r="Y140" s="13"/>
      <c r="Z140" s="13"/>
      <c r="AA140" s="13"/>
      <c r="AB140" s="43"/>
      <c r="AC140" s="34"/>
      <c r="AD140" s="34"/>
    </row>
    <row r="141" spans="1:30" ht="9" customHeight="1" x14ac:dyDescent="0.2">
      <c r="A141" s="28"/>
    </row>
    <row r="142" spans="1:30" ht="9" customHeight="1" x14ac:dyDescent="0.2">
      <c r="A142" s="28"/>
      <c r="AC142" s="27" t="s">
        <v>50</v>
      </c>
      <c r="AD142" s="27" t="s">
        <v>51</v>
      </c>
    </row>
    <row r="143" spans="1:30" ht="9" customHeight="1" x14ac:dyDescent="0.2">
      <c r="A143" s="28"/>
      <c r="AC143" s="64">
        <f>AVERAGE(AC5:AC140)*100</f>
        <v>54.969559103926066</v>
      </c>
      <c r="AD143" s="64">
        <f>AVERAGE(AD5:AD140)*100</f>
        <v>55.389513671167457</v>
      </c>
    </row>
    <row r="144" spans="1:30" ht="9" customHeight="1" x14ac:dyDescent="0.2">
      <c r="A144" s="28"/>
    </row>
    <row r="145" spans="1:1" x14ac:dyDescent="0.2">
      <c r="A145" s="28"/>
    </row>
    <row r="146" spans="1:1" x14ac:dyDescent="0.2">
      <c r="A146" s="28"/>
    </row>
  </sheetData>
  <phoneticPr fontId="0" type="noConversion"/>
  <printOptions horizontalCentered="1" gridLines="1" gridLinesSet="0"/>
  <pageMargins left="0.23622047244094491" right="0.11811023622047245" top="0.55118110236220474" bottom="0.59055118110236227" header="0.27559055118110237" footer="0.55118110236220474"/>
  <pageSetup paperSize="9" orientation="landscape" horizontalDpi="120" verticalDpi="144" r:id="rId1"/>
  <headerFooter alignWithMargins="0">
    <oddHeader xml:space="preserve">&amp;C Introduction to  Programming Attendance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97"/>
  <sheetViews>
    <sheetView topLeftCell="A16" workbookViewId="0">
      <selection activeCell="D19" sqref="D19:F19"/>
    </sheetView>
  </sheetViews>
  <sheetFormatPr defaultRowHeight="12.75" x14ac:dyDescent="0.2"/>
  <cols>
    <col min="5" max="5" width="19.85546875" customWidth="1"/>
    <col min="6" max="6" width="17.42578125" customWidth="1"/>
    <col min="7" max="7" width="38.85546875" customWidth="1"/>
  </cols>
  <sheetData>
    <row r="2" spans="3:10" x14ac:dyDescent="0.2">
      <c r="D2" s="8" t="s">
        <v>76</v>
      </c>
      <c r="E2" s="8" t="s">
        <v>77</v>
      </c>
      <c r="F2" t="s">
        <v>78</v>
      </c>
      <c r="G2" t="s">
        <v>79</v>
      </c>
      <c r="H2" t="s">
        <v>80</v>
      </c>
      <c r="J2" t="s">
        <v>75</v>
      </c>
    </row>
    <row r="3" spans="3:10" x14ac:dyDescent="0.2">
      <c r="C3" s="8" t="s">
        <v>81</v>
      </c>
      <c r="D3" s="8" t="s">
        <v>82</v>
      </c>
      <c r="E3" t="s">
        <v>70</v>
      </c>
      <c r="F3" t="s">
        <v>83</v>
      </c>
      <c r="G3" t="s">
        <v>84</v>
      </c>
      <c r="H3" t="s">
        <v>80</v>
      </c>
      <c r="J3" t="s">
        <v>75</v>
      </c>
    </row>
    <row r="4" spans="3:10" x14ac:dyDescent="0.2">
      <c r="C4" s="8" t="s">
        <v>85</v>
      </c>
      <c r="D4" s="8" t="s">
        <v>86</v>
      </c>
      <c r="E4" t="s">
        <v>87</v>
      </c>
      <c r="F4" t="s">
        <v>40</v>
      </c>
      <c r="G4" t="s">
        <v>88</v>
      </c>
      <c r="H4" t="s">
        <v>80</v>
      </c>
      <c r="J4" t="s">
        <v>75</v>
      </c>
    </row>
    <row r="5" spans="3:10" x14ac:dyDescent="0.2">
      <c r="C5" s="8" t="s">
        <v>89</v>
      </c>
      <c r="D5" s="8" t="s">
        <v>90</v>
      </c>
      <c r="E5" t="s">
        <v>36</v>
      </c>
      <c r="F5" t="s">
        <v>91</v>
      </c>
      <c r="G5" t="s">
        <v>92</v>
      </c>
      <c r="H5" t="s">
        <v>80</v>
      </c>
      <c r="J5" t="s">
        <v>75</v>
      </c>
    </row>
    <row r="6" spans="3:10" x14ac:dyDescent="0.2">
      <c r="C6" s="24" t="s">
        <v>93</v>
      </c>
      <c r="D6" s="24" t="s">
        <v>94</v>
      </c>
      <c r="E6" t="s">
        <v>62</v>
      </c>
      <c r="F6" t="s">
        <v>91</v>
      </c>
      <c r="G6" t="s">
        <v>95</v>
      </c>
      <c r="H6" t="s">
        <v>80</v>
      </c>
      <c r="J6" t="s">
        <v>75</v>
      </c>
    </row>
    <row r="7" spans="3:10" x14ac:dyDescent="0.2">
      <c r="C7" s="8" t="s">
        <v>96</v>
      </c>
      <c r="D7" s="8" t="s">
        <v>97</v>
      </c>
      <c r="E7" t="s">
        <v>98</v>
      </c>
      <c r="F7" t="s">
        <v>99</v>
      </c>
      <c r="G7" t="s">
        <v>100</v>
      </c>
      <c r="H7" t="s">
        <v>80</v>
      </c>
      <c r="J7" t="s">
        <v>75</v>
      </c>
    </row>
    <row r="8" spans="3:10" x14ac:dyDescent="0.2">
      <c r="C8" s="8" t="s">
        <v>102</v>
      </c>
      <c r="D8" s="8" t="s">
        <v>103</v>
      </c>
      <c r="E8" t="s">
        <v>104</v>
      </c>
      <c r="F8" t="s">
        <v>101</v>
      </c>
      <c r="G8" t="s">
        <v>105</v>
      </c>
      <c r="H8" t="s">
        <v>80</v>
      </c>
      <c r="J8" t="s">
        <v>75</v>
      </c>
    </row>
    <row r="9" spans="3:10" x14ac:dyDescent="0.2">
      <c r="C9" s="8" t="s">
        <v>106</v>
      </c>
      <c r="D9" s="8" t="s">
        <v>107</v>
      </c>
      <c r="E9" t="s">
        <v>108</v>
      </c>
      <c r="F9" t="s">
        <v>68</v>
      </c>
      <c r="G9" t="s">
        <v>109</v>
      </c>
      <c r="H9" t="s">
        <v>80</v>
      </c>
      <c r="J9" t="s">
        <v>75</v>
      </c>
    </row>
    <row r="10" spans="3:10" x14ac:dyDescent="0.2">
      <c r="C10" s="8" t="s">
        <v>110</v>
      </c>
      <c r="D10" s="8" t="s">
        <v>111</v>
      </c>
      <c r="E10" t="s">
        <v>112</v>
      </c>
      <c r="F10" t="s">
        <v>113</v>
      </c>
      <c r="G10" t="s">
        <v>114</v>
      </c>
      <c r="H10" t="s">
        <v>80</v>
      </c>
      <c r="J10" t="s">
        <v>75</v>
      </c>
    </row>
    <row r="11" spans="3:10" x14ac:dyDescent="0.2">
      <c r="C11" s="8" t="s">
        <v>115</v>
      </c>
      <c r="D11" s="8" t="s">
        <v>116</v>
      </c>
      <c r="E11" t="s">
        <v>117</v>
      </c>
      <c r="F11" t="s">
        <v>118</v>
      </c>
      <c r="G11" t="s">
        <v>119</v>
      </c>
      <c r="H11" t="s">
        <v>80</v>
      </c>
      <c r="J11" t="s">
        <v>75</v>
      </c>
    </row>
    <row r="12" spans="3:10" x14ac:dyDescent="0.2">
      <c r="C12" s="8" t="s">
        <v>120</v>
      </c>
      <c r="D12" s="8" t="s">
        <v>121</v>
      </c>
      <c r="E12" t="s">
        <v>122</v>
      </c>
      <c r="F12" t="s">
        <v>123</v>
      </c>
      <c r="G12" t="s">
        <v>124</v>
      </c>
      <c r="H12" t="s">
        <v>80</v>
      </c>
      <c r="J12" t="s">
        <v>75</v>
      </c>
    </row>
    <row r="13" spans="3:10" x14ac:dyDescent="0.2">
      <c r="C13" s="8" t="s">
        <v>125</v>
      </c>
      <c r="D13" s="8" t="s">
        <v>126</v>
      </c>
      <c r="E13" t="s">
        <v>127</v>
      </c>
      <c r="F13" t="s">
        <v>128</v>
      </c>
      <c r="G13" t="s">
        <v>129</v>
      </c>
      <c r="H13" t="s">
        <v>80</v>
      </c>
      <c r="J13" t="s">
        <v>75</v>
      </c>
    </row>
    <row r="14" spans="3:10" x14ac:dyDescent="0.2">
      <c r="C14" s="8" t="s">
        <v>130</v>
      </c>
      <c r="D14" s="8" t="s">
        <v>131</v>
      </c>
      <c r="E14" t="s">
        <v>44</v>
      </c>
      <c r="F14" t="s">
        <v>132</v>
      </c>
      <c r="G14" t="s">
        <v>133</v>
      </c>
      <c r="H14" t="s">
        <v>80</v>
      </c>
      <c r="J14" t="s">
        <v>75</v>
      </c>
    </row>
    <row r="15" spans="3:10" x14ac:dyDescent="0.2">
      <c r="C15" s="8" t="s">
        <v>134</v>
      </c>
      <c r="D15" s="8" t="s">
        <v>135</v>
      </c>
      <c r="E15" t="s">
        <v>37</v>
      </c>
      <c r="F15" t="s">
        <v>136</v>
      </c>
      <c r="G15" t="s">
        <v>137</v>
      </c>
      <c r="H15" t="s">
        <v>80</v>
      </c>
      <c r="J15" t="s">
        <v>75</v>
      </c>
    </row>
    <row r="16" spans="3:10" x14ac:dyDescent="0.2">
      <c r="C16" s="8" t="s">
        <v>138</v>
      </c>
      <c r="D16" s="8" t="s">
        <v>139</v>
      </c>
      <c r="E16" t="s">
        <v>3</v>
      </c>
      <c r="F16" t="s">
        <v>140</v>
      </c>
      <c r="G16" t="s">
        <v>141</v>
      </c>
      <c r="H16" t="s">
        <v>80</v>
      </c>
      <c r="J16" t="s">
        <v>75</v>
      </c>
    </row>
    <row r="17" spans="3:11" x14ac:dyDescent="0.2">
      <c r="C17" s="8" t="s">
        <v>142</v>
      </c>
      <c r="D17" s="8" t="s">
        <v>143</v>
      </c>
      <c r="E17" t="s">
        <v>41</v>
      </c>
      <c r="F17" t="s">
        <v>55</v>
      </c>
      <c r="G17" t="s">
        <v>144</v>
      </c>
      <c r="H17" t="s">
        <v>80</v>
      </c>
      <c r="J17" t="s">
        <v>75</v>
      </c>
    </row>
    <row r="18" spans="3:11" x14ac:dyDescent="0.2">
      <c r="C18" s="8" t="s">
        <v>145</v>
      </c>
      <c r="D18" s="8" t="s">
        <v>146</v>
      </c>
      <c r="E18" t="s">
        <v>147</v>
      </c>
      <c r="F18" t="s">
        <v>148</v>
      </c>
      <c r="G18" t="s">
        <v>149</v>
      </c>
      <c r="H18" t="s">
        <v>80</v>
      </c>
      <c r="J18" t="s">
        <v>75</v>
      </c>
    </row>
    <row r="19" spans="3:11" x14ac:dyDescent="0.2">
      <c r="C19" s="8" t="s">
        <v>150</v>
      </c>
      <c r="D19" s="60" t="s">
        <v>151</v>
      </c>
      <c r="E19" s="61" t="s">
        <v>152</v>
      </c>
      <c r="F19" s="61" t="s">
        <v>153</v>
      </c>
      <c r="G19" s="61" t="s">
        <v>154</v>
      </c>
      <c r="H19" s="61" t="s">
        <v>80</v>
      </c>
      <c r="I19" s="61"/>
      <c r="J19" s="61" t="s">
        <v>75</v>
      </c>
      <c r="K19" t="s">
        <v>433</v>
      </c>
    </row>
    <row r="20" spans="3:11" x14ac:dyDescent="0.2">
      <c r="C20" s="24" t="s">
        <v>155</v>
      </c>
      <c r="D20" s="24" t="s">
        <v>156</v>
      </c>
      <c r="E20" t="s">
        <v>157</v>
      </c>
      <c r="F20" t="s">
        <v>158</v>
      </c>
      <c r="G20" t="s">
        <v>159</v>
      </c>
      <c r="H20" t="s">
        <v>80</v>
      </c>
      <c r="J20" t="s">
        <v>75</v>
      </c>
    </row>
    <row r="21" spans="3:11" x14ac:dyDescent="0.2">
      <c r="C21" s="8" t="s">
        <v>160</v>
      </c>
      <c r="D21" s="8" t="s">
        <v>161</v>
      </c>
      <c r="E21" t="s">
        <v>64</v>
      </c>
      <c r="F21" t="s">
        <v>72</v>
      </c>
      <c r="G21" t="s">
        <v>162</v>
      </c>
      <c r="H21" t="s">
        <v>80</v>
      </c>
      <c r="J21" t="s">
        <v>75</v>
      </c>
    </row>
    <row r="22" spans="3:11" x14ac:dyDescent="0.2">
      <c r="C22" s="8" t="s">
        <v>163</v>
      </c>
      <c r="D22" s="8" t="s">
        <v>164</v>
      </c>
      <c r="E22" t="s">
        <v>47</v>
      </c>
      <c r="F22" t="s">
        <v>38</v>
      </c>
      <c r="G22" t="s">
        <v>165</v>
      </c>
      <c r="H22" t="s">
        <v>80</v>
      </c>
      <c r="J22" t="s">
        <v>75</v>
      </c>
    </row>
    <row r="23" spans="3:11" x14ac:dyDescent="0.2">
      <c r="C23" s="8" t="s">
        <v>166</v>
      </c>
      <c r="D23" s="8" t="s">
        <v>167</v>
      </c>
      <c r="E23" t="s">
        <v>168</v>
      </c>
      <c r="F23" t="s">
        <v>169</v>
      </c>
      <c r="G23" t="s">
        <v>170</v>
      </c>
      <c r="H23" t="s">
        <v>80</v>
      </c>
      <c r="J23" t="s">
        <v>75</v>
      </c>
    </row>
    <row r="24" spans="3:11" x14ac:dyDescent="0.2">
      <c r="C24" s="17" t="s">
        <v>171</v>
      </c>
      <c r="D24" s="17" t="s">
        <v>172</v>
      </c>
      <c r="E24" t="s">
        <v>60</v>
      </c>
      <c r="F24" t="s">
        <v>173</v>
      </c>
      <c r="G24" t="s">
        <v>174</v>
      </c>
      <c r="H24" t="s">
        <v>80</v>
      </c>
      <c r="J24" t="s">
        <v>75</v>
      </c>
    </row>
    <row r="25" spans="3:11" x14ac:dyDescent="0.2">
      <c r="C25" s="40" t="s">
        <v>175</v>
      </c>
      <c r="D25" s="24" t="s">
        <v>176</v>
      </c>
      <c r="E25" t="s">
        <v>177</v>
      </c>
      <c r="F25" t="s">
        <v>178</v>
      </c>
      <c r="G25" t="s">
        <v>179</v>
      </c>
      <c r="H25" t="s">
        <v>80</v>
      </c>
      <c r="J25" t="s">
        <v>75</v>
      </c>
    </row>
    <row r="26" spans="3:11" x14ac:dyDescent="0.2">
      <c r="C26" s="24" t="s">
        <v>180</v>
      </c>
      <c r="D26" s="62" t="s">
        <v>181</v>
      </c>
      <c r="E26" s="61" t="s">
        <v>62</v>
      </c>
      <c r="F26" s="61" t="s">
        <v>69</v>
      </c>
      <c r="G26" s="61" t="s">
        <v>182</v>
      </c>
      <c r="H26" s="61" t="s">
        <v>80</v>
      </c>
      <c r="I26" s="61"/>
      <c r="J26" s="61" t="s">
        <v>75</v>
      </c>
    </row>
    <row r="27" spans="3:11" x14ac:dyDescent="0.2">
      <c r="C27" s="8" t="s">
        <v>183</v>
      </c>
      <c r="D27" s="8" t="s">
        <v>184</v>
      </c>
      <c r="E27" t="s">
        <v>185</v>
      </c>
      <c r="F27" t="s">
        <v>186</v>
      </c>
      <c r="G27" t="s">
        <v>187</v>
      </c>
      <c r="H27" t="s">
        <v>80</v>
      </c>
      <c r="J27" t="s">
        <v>75</v>
      </c>
    </row>
    <row r="28" spans="3:11" x14ac:dyDescent="0.2">
      <c r="C28" s="8" t="s">
        <v>188</v>
      </c>
      <c r="D28" s="8" t="s">
        <v>189</v>
      </c>
      <c r="E28" t="s">
        <v>190</v>
      </c>
      <c r="F28" t="s">
        <v>191</v>
      </c>
      <c r="G28" t="s">
        <v>192</v>
      </c>
      <c r="H28" t="s">
        <v>80</v>
      </c>
      <c r="J28" t="s">
        <v>75</v>
      </c>
    </row>
    <row r="29" spans="3:11" x14ac:dyDescent="0.2">
      <c r="C29" s="8" t="s">
        <v>193</v>
      </c>
      <c r="D29" s="8" t="s">
        <v>194</v>
      </c>
      <c r="E29" t="s">
        <v>42</v>
      </c>
      <c r="F29" t="s">
        <v>195</v>
      </c>
      <c r="G29" t="s">
        <v>196</v>
      </c>
      <c r="H29" t="s">
        <v>80</v>
      </c>
      <c r="J29" t="s">
        <v>75</v>
      </c>
    </row>
    <row r="30" spans="3:11" x14ac:dyDescent="0.2">
      <c r="C30" s="24" t="s">
        <v>197</v>
      </c>
      <c r="D30" s="24" t="s">
        <v>198</v>
      </c>
      <c r="E30" t="s">
        <v>71</v>
      </c>
      <c r="F30" t="s">
        <v>199</v>
      </c>
      <c r="G30" t="s">
        <v>200</v>
      </c>
      <c r="H30" t="s">
        <v>80</v>
      </c>
      <c r="J30" t="s">
        <v>75</v>
      </c>
    </row>
    <row r="31" spans="3:11" x14ac:dyDescent="0.2">
      <c r="C31" s="24" t="s">
        <v>201</v>
      </c>
      <c r="D31" s="24" t="s">
        <v>202</v>
      </c>
      <c r="E31" t="s">
        <v>57</v>
      </c>
      <c r="F31" t="s">
        <v>65</v>
      </c>
      <c r="G31" t="s">
        <v>203</v>
      </c>
      <c r="H31" t="s">
        <v>80</v>
      </c>
      <c r="J31" t="s">
        <v>75</v>
      </c>
    </row>
    <row r="32" spans="3:11" x14ac:dyDescent="0.2">
      <c r="C32" s="24" t="s">
        <v>204</v>
      </c>
      <c r="D32" s="24" t="s">
        <v>205</v>
      </c>
      <c r="E32" t="s">
        <v>67</v>
      </c>
      <c r="F32" t="s">
        <v>65</v>
      </c>
      <c r="G32" t="s">
        <v>206</v>
      </c>
      <c r="H32" t="s">
        <v>80</v>
      </c>
      <c r="J32" t="s">
        <v>75</v>
      </c>
    </row>
    <row r="33" spans="3:10" x14ac:dyDescent="0.2">
      <c r="C33" s="41" t="s">
        <v>207</v>
      </c>
      <c r="D33" s="41" t="s">
        <v>208</v>
      </c>
      <c r="E33" t="s">
        <v>59</v>
      </c>
      <c r="F33" t="s">
        <v>209</v>
      </c>
      <c r="G33" t="s">
        <v>210</v>
      </c>
      <c r="H33" t="s">
        <v>80</v>
      </c>
      <c r="J33" t="s">
        <v>75</v>
      </c>
    </row>
    <row r="34" spans="3:10" x14ac:dyDescent="0.2">
      <c r="C34" s="8" t="s">
        <v>211</v>
      </c>
      <c r="D34" s="8" t="s">
        <v>212</v>
      </c>
      <c r="E34" t="s">
        <v>213</v>
      </c>
      <c r="F34" t="s">
        <v>214</v>
      </c>
      <c r="G34" t="s">
        <v>215</v>
      </c>
      <c r="H34" t="s">
        <v>80</v>
      </c>
      <c r="J34" t="s">
        <v>75</v>
      </c>
    </row>
    <row r="35" spans="3:10" x14ac:dyDescent="0.2">
      <c r="C35" s="8" t="s">
        <v>216</v>
      </c>
      <c r="D35" s="8" t="s">
        <v>217</v>
      </c>
      <c r="E35" t="s">
        <v>218</v>
      </c>
      <c r="F35" t="s">
        <v>219</v>
      </c>
      <c r="G35" t="s">
        <v>220</v>
      </c>
      <c r="H35" t="s">
        <v>80</v>
      </c>
      <c r="J35" t="s">
        <v>75</v>
      </c>
    </row>
    <row r="36" spans="3:10" x14ac:dyDescent="0.2">
      <c r="C36" s="8" t="s">
        <v>221</v>
      </c>
      <c r="D36" s="8" t="s">
        <v>222</v>
      </c>
      <c r="E36" t="s">
        <v>223</v>
      </c>
      <c r="F36" t="s">
        <v>219</v>
      </c>
      <c r="G36" t="s">
        <v>224</v>
      </c>
      <c r="H36" t="s">
        <v>80</v>
      </c>
      <c r="J36" t="s">
        <v>75</v>
      </c>
    </row>
    <row r="37" spans="3:10" x14ac:dyDescent="0.2">
      <c r="C37" s="24" t="s">
        <v>225</v>
      </c>
      <c r="D37" s="24" t="s">
        <v>226</v>
      </c>
      <c r="E37" t="s">
        <v>48</v>
      </c>
      <c r="F37" t="s">
        <v>227</v>
      </c>
      <c r="G37" t="s">
        <v>228</v>
      </c>
      <c r="H37" t="s">
        <v>80</v>
      </c>
      <c r="J37" t="s">
        <v>75</v>
      </c>
    </row>
    <row r="38" spans="3:10" x14ac:dyDescent="0.2">
      <c r="C38" s="24" t="s">
        <v>229</v>
      </c>
      <c r="D38" s="24" t="s">
        <v>230</v>
      </c>
      <c r="E38" t="s">
        <v>5</v>
      </c>
      <c r="F38" t="s">
        <v>231</v>
      </c>
      <c r="G38" t="s">
        <v>232</v>
      </c>
      <c r="H38" t="s">
        <v>80</v>
      </c>
      <c r="J38" t="s">
        <v>75</v>
      </c>
    </row>
    <row r="39" spans="3:10" x14ac:dyDescent="0.2">
      <c r="C39" s="8" t="s">
        <v>233</v>
      </c>
      <c r="D39" s="8" t="s">
        <v>234</v>
      </c>
      <c r="E39" t="s">
        <v>235</v>
      </c>
      <c r="F39" t="s">
        <v>52</v>
      </c>
      <c r="G39" t="s">
        <v>236</v>
      </c>
      <c r="H39" t="s">
        <v>80</v>
      </c>
      <c r="J39" t="s">
        <v>75</v>
      </c>
    </row>
    <row r="40" spans="3:10" x14ac:dyDescent="0.2">
      <c r="C40" s="24" t="s">
        <v>237</v>
      </c>
      <c r="D40" s="24" t="s">
        <v>238</v>
      </c>
      <c r="E40" t="s">
        <v>54</v>
      </c>
      <c r="F40" t="s">
        <v>52</v>
      </c>
      <c r="G40" t="s">
        <v>239</v>
      </c>
      <c r="H40" t="s">
        <v>80</v>
      </c>
      <c r="J40" t="s">
        <v>75</v>
      </c>
    </row>
    <row r="41" spans="3:10" x14ac:dyDescent="0.2">
      <c r="C41" s="8" t="s">
        <v>240</v>
      </c>
      <c r="D41" s="8" t="s">
        <v>241</v>
      </c>
      <c r="E41" t="s">
        <v>242</v>
      </c>
      <c r="F41" t="s">
        <v>243</v>
      </c>
      <c r="G41" t="s">
        <v>244</v>
      </c>
      <c r="H41" t="s">
        <v>80</v>
      </c>
      <c r="J41" t="s">
        <v>75</v>
      </c>
    </row>
    <row r="42" spans="3:10" x14ac:dyDescent="0.2">
      <c r="C42" s="24" t="s">
        <v>245</v>
      </c>
      <c r="D42" s="24" t="s">
        <v>246</v>
      </c>
      <c r="E42" t="s">
        <v>10</v>
      </c>
      <c r="F42" t="s">
        <v>247</v>
      </c>
      <c r="G42" t="s">
        <v>248</v>
      </c>
      <c r="H42" t="s">
        <v>80</v>
      </c>
      <c r="J42" t="s">
        <v>75</v>
      </c>
    </row>
    <row r="43" spans="3:10" x14ac:dyDescent="0.2">
      <c r="C43" s="8" t="s">
        <v>249</v>
      </c>
      <c r="D43" s="8" t="s">
        <v>250</v>
      </c>
      <c r="E43" t="s">
        <v>251</v>
      </c>
      <c r="F43" t="s">
        <v>252</v>
      </c>
      <c r="G43" t="s">
        <v>253</v>
      </c>
      <c r="H43" t="s">
        <v>80</v>
      </c>
      <c r="J43" t="s">
        <v>75</v>
      </c>
    </row>
    <row r="44" spans="3:10" x14ac:dyDescent="0.2">
      <c r="C44" s="8" t="s">
        <v>254</v>
      </c>
      <c r="D44" s="8" t="s">
        <v>255</v>
      </c>
      <c r="E44" t="s">
        <v>256</v>
      </c>
      <c r="F44" t="s">
        <v>257</v>
      </c>
      <c r="G44" t="s">
        <v>258</v>
      </c>
      <c r="H44" t="s">
        <v>80</v>
      </c>
      <c r="J44" t="s">
        <v>75</v>
      </c>
    </row>
    <row r="45" spans="3:10" x14ac:dyDescent="0.2">
      <c r="C45" s="8" t="s">
        <v>259</v>
      </c>
      <c r="D45" s="8" t="s">
        <v>260</v>
      </c>
      <c r="E45" t="s">
        <v>39</v>
      </c>
      <c r="F45" t="s">
        <v>43</v>
      </c>
      <c r="G45" t="s">
        <v>261</v>
      </c>
      <c r="H45" t="s">
        <v>80</v>
      </c>
      <c r="J45" t="s">
        <v>75</v>
      </c>
    </row>
    <row r="46" spans="3:10" x14ac:dyDescent="0.2">
      <c r="C46" s="8" t="s">
        <v>262</v>
      </c>
      <c r="D46" s="8" t="s">
        <v>263</v>
      </c>
      <c r="E46" t="s">
        <v>264</v>
      </c>
      <c r="F46" t="s">
        <v>265</v>
      </c>
      <c r="G46" t="s">
        <v>266</v>
      </c>
      <c r="H46" t="s">
        <v>80</v>
      </c>
      <c r="J46" t="s">
        <v>75</v>
      </c>
    </row>
    <row r="47" spans="3:10" x14ac:dyDescent="0.2">
      <c r="C47" s="8" t="s">
        <v>267</v>
      </c>
      <c r="D47" s="8" t="s">
        <v>268</v>
      </c>
      <c r="E47" t="s">
        <v>269</v>
      </c>
      <c r="F47" t="s">
        <v>270</v>
      </c>
      <c r="G47" t="s">
        <v>271</v>
      </c>
      <c r="H47" t="s">
        <v>80</v>
      </c>
      <c r="J47" t="s">
        <v>75</v>
      </c>
    </row>
    <row r="48" spans="3:10" x14ac:dyDescent="0.2">
      <c r="C48" s="17" t="s">
        <v>272</v>
      </c>
      <c r="D48" s="17" t="s">
        <v>273</v>
      </c>
      <c r="E48" t="s">
        <v>274</v>
      </c>
      <c r="F48" t="s">
        <v>275</v>
      </c>
      <c r="G48" t="s">
        <v>276</v>
      </c>
      <c r="H48" t="s">
        <v>80</v>
      </c>
      <c r="J48" t="s">
        <v>75</v>
      </c>
    </row>
    <row r="49" spans="3:10" x14ac:dyDescent="0.2">
      <c r="C49" s="8" t="s">
        <v>277</v>
      </c>
      <c r="D49" s="8" t="s">
        <v>278</v>
      </c>
      <c r="E49" t="s">
        <v>62</v>
      </c>
      <c r="F49" t="s">
        <v>9</v>
      </c>
      <c r="G49" t="s">
        <v>279</v>
      </c>
      <c r="H49" t="s">
        <v>80</v>
      </c>
      <c r="J49" t="s">
        <v>75</v>
      </c>
    </row>
    <row r="50" spans="3:10" x14ac:dyDescent="0.2">
      <c r="C50" s="8" t="s">
        <v>280</v>
      </c>
      <c r="D50" s="8" t="s">
        <v>281</v>
      </c>
      <c r="E50" t="s">
        <v>62</v>
      </c>
      <c r="F50" t="s">
        <v>282</v>
      </c>
      <c r="G50" t="s">
        <v>283</v>
      </c>
      <c r="H50" t="s">
        <v>80</v>
      </c>
      <c r="J50" t="s">
        <v>75</v>
      </c>
    </row>
    <row r="51" spans="3:10" x14ac:dyDescent="0.2">
      <c r="C51" s="8" t="s">
        <v>284</v>
      </c>
      <c r="D51" s="8" t="s">
        <v>285</v>
      </c>
      <c r="E51" t="s">
        <v>42</v>
      </c>
      <c r="F51" t="s">
        <v>286</v>
      </c>
      <c r="G51" t="s">
        <v>287</v>
      </c>
      <c r="H51" t="s">
        <v>80</v>
      </c>
      <c r="J51" t="s">
        <v>75</v>
      </c>
    </row>
    <row r="52" spans="3:10" x14ac:dyDescent="0.2">
      <c r="C52" s="8" t="s">
        <v>288</v>
      </c>
      <c r="D52" s="8" t="s">
        <v>289</v>
      </c>
      <c r="E52" t="s">
        <v>290</v>
      </c>
      <c r="F52" t="s">
        <v>291</v>
      </c>
      <c r="G52" t="s">
        <v>292</v>
      </c>
      <c r="H52" t="s">
        <v>80</v>
      </c>
      <c r="J52" t="s">
        <v>75</v>
      </c>
    </row>
    <row r="53" spans="3:10" x14ac:dyDescent="0.2">
      <c r="C53" s="8" t="s">
        <v>293</v>
      </c>
      <c r="D53" s="8" t="s">
        <v>294</v>
      </c>
      <c r="E53" t="s">
        <v>295</v>
      </c>
      <c r="F53" t="s">
        <v>296</v>
      </c>
      <c r="G53" t="s">
        <v>297</v>
      </c>
      <c r="H53" t="s">
        <v>80</v>
      </c>
      <c r="J53" t="s">
        <v>75</v>
      </c>
    </row>
    <row r="54" spans="3:10" x14ac:dyDescent="0.2">
      <c r="C54" s="8" t="s">
        <v>298</v>
      </c>
      <c r="D54" s="8" t="s">
        <v>299</v>
      </c>
      <c r="E54" t="s">
        <v>66</v>
      </c>
      <c r="F54" t="s">
        <v>58</v>
      </c>
      <c r="G54" t="s">
        <v>300</v>
      </c>
      <c r="H54" t="s">
        <v>80</v>
      </c>
      <c r="J54" t="s">
        <v>75</v>
      </c>
    </row>
    <row r="55" spans="3:10" x14ac:dyDescent="0.2">
      <c r="C55" s="8" t="s">
        <v>301</v>
      </c>
      <c r="D55" s="8" t="s">
        <v>302</v>
      </c>
      <c r="E55" t="s">
        <v>303</v>
      </c>
      <c r="F55" t="s">
        <v>58</v>
      </c>
      <c r="G55" t="s">
        <v>304</v>
      </c>
      <c r="H55" t="s">
        <v>80</v>
      </c>
      <c r="J55" t="s">
        <v>75</v>
      </c>
    </row>
    <row r="56" spans="3:10" x14ac:dyDescent="0.2">
      <c r="C56" s="24" t="s">
        <v>305</v>
      </c>
      <c r="D56" s="24" t="s">
        <v>306</v>
      </c>
      <c r="E56" t="s">
        <v>307</v>
      </c>
      <c r="F56" t="s">
        <v>308</v>
      </c>
      <c r="G56" t="s">
        <v>309</v>
      </c>
      <c r="H56" t="s">
        <v>80</v>
      </c>
      <c r="J56" t="s">
        <v>75</v>
      </c>
    </row>
    <row r="57" spans="3:10" x14ac:dyDescent="0.2">
      <c r="C57" s="24" t="s">
        <v>310</v>
      </c>
      <c r="D57" s="24" t="s">
        <v>311</v>
      </c>
      <c r="E57" t="s">
        <v>39</v>
      </c>
      <c r="F57" t="s">
        <v>53</v>
      </c>
      <c r="G57" t="s">
        <v>312</v>
      </c>
      <c r="H57" t="s">
        <v>80</v>
      </c>
      <c r="J57" t="s">
        <v>75</v>
      </c>
    </row>
    <row r="58" spans="3:10" x14ac:dyDescent="0.2">
      <c r="C58" s="8" t="s">
        <v>313</v>
      </c>
      <c r="D58" s="8" t="s">
        <v>314</v>
      </c>
      <c r="E58" t="s">
        <v>315</v>
      </c>
      <c r="F58" t="s">
        <v>53</v>
      </c>
      <c r="G58" t="s">
        <v>316</v>
      </c>
      <c r="H58" t="s">
        <v>80</v>
      </c>
      <c r="J58" t="s">
        <v>75</v>
      </c>
    </row>
    <row r="59" spans="3:10" x14ac:dyDescent="0.2">
      <c r="C59" s="24" t="s">
        <v>317</v>
      </c>
      <c r="D59" s="24" t="s">
        <v>318</v>
      </c>
      <c r="E59" t="s">
        <v>319</v>
      </c>
      <c r="F59" t="s">
        <v>53</v>
      </c>
      <c r="G59" t="s">
        <v>320</v>
      </c>
      <c r="H59" t="s">
        <v>80</v>
      </c>
      <c r="I59" s="42"/>
      <c r="J59" t="s">
        <v>75</v>
      </c>
    </row>
    <row r="60" spans="3:10" x14ac:dyDescent="0.2">
      <c r="C60" s="24" t="s">
        <v>321</v>
      </c>
      <c r="D60" s="24" t="s">
        <v>322</v>
      </c>
      <c r="E60" t="s">
        <v>6</v>
      </c>
      <c r="F60" t="s">
        <v>53</v>
      </c>
      <c r="G60" t="s">
        <v>323</v>
      </c>
      <c r="H60" t="s">
        <v>80</v>
      </c>
      <c r="J60" t="s">
        <v>75</v>
      </c>
    </row>
    <row r="61" spans="3:10" x14ac:dyDescent="0.2">
      <c r="C61" s="8" t="s">
        <v>324</v>
      </c>
      <c r="D61" s="8" t="s">
        <v>325</v>
      </c>
      <c r="E61" t="s">
        <v>326</v>
      </c>
      <c r="F61" t="s">
        <v>327</v>
      </c>
      <c r="G61" t="s">
        <v>328</v>
      </c>
      <c r="H61" t="s">
        <v>80</v>
      </c>
      <c r="J61" t="s">
        <v>75</v>
      </c>
    </row>
    <row r="62" spans="3:10" x14ac:dyDescent="0.2">
      <c r="C62" s="8" t="s">
        <v>329</v>
      </c>
      <c r="D62" s="8" t="s">
        <v>330</v>
      </c>
      <c r="E62" t="s">
        <v>290</v>
      </c>
      <c r="F62" t="s">
        <v>331</v>
      </c>
      <c r="G62" t="s">
        <v>332</v>
      </c>
      <c r="H62" t="s">
        <v>80</v>
      </c>
      <c r="J62" t="s">
        <v>75</v>
      </c>
    </row>
    <row r="63" spans="3:10" x14ac:dyDescent="0.2">
      <c r="C63" s="8" t="s">
        <v>333</v>
      </c>
      <c r="D63" s="8" t="s">
        <v>334</v>
      </c>
      <c r="E63" t="s">
        <v>335</v>
      </c>
      <c r="F63" t="s">
        <v>73</v>
      </c>
      <c r="G63" t="s">
        <v>336</v>
      </c>
      <c r="H63" t="s">
        <v>80</v>
      </c>
      <c r="J63" t="s">
        <v>75</v>
      </c>
    </row>
    <row r="64" spans="3:10" x14ac:dyDescent="0.2">
      <c r="C64" s="8" t="s">
        <v>337</v>
      </c>
      <c r="D64" s="8" t="s">
        <v>338</v>
      </c>
      <c r="E64" t="s">
        <v>42</v>
      </c>
      <c r="F64" t="s">
        <v>46</v>
      </c>
      <c r="G64" t="s">
        <v>339</v>
      </c>
      <c r="H64" t="s">
        <v>80</v>
      </c>
      <c r="J64" t="s">
        <v>75</v>
      </c>
    </row>
    <row r="65" spans="3:10" x14ac:dyDescent="0.2">
      <c r="C65" s="8" t="s">
        <v>340</v>
      </c>
      <c r="D65" s="8" t="s">
        <v>341</v>
      </c>
      <c r="E65" t="s">
        <v>1</v>
      </c>
      <c r="F65" t="s">
        <v>46</v>
      </c>
      <c r="G65" t="s">
        <v>342</v>
      </c>
      <c r="H65" t="s">
        <v>80</v>
      </c>
      <c r="J65" t="s">
        <v>75</v>
      </c>
    </row>
    <row r="66" spans="3:10" x14ac:dyDescent="0.2">
      <c r="C66" s="24" t="s">
        <v>343</v>
      </c>
      <c r="D66" s="24" t="s">
        <v>344</v>
      </c>
      <c r="E66" t="s">
        <v>37</v>
      </c>
      <c r="F66" t="s">
        <v>345</v>
      </c>
      <c r="G66" t="s">
        <v>346</v>
      </c>
      <c r="H66" t="s">
        <v>80</v>
      </c>
      <c r="J66" t="s">
        <v>75</v>
      </c>
    </row>
    <row r="67" spans="3:10" x14ac:dyDescent="0.2">
      <c r="C67" s="8" t="s">
        <v>347</v>
      </c>
      <c r="D67" s="8" t="s">
        <v>348</v>
      </c>
      <c r="E67" t="s">
        <v>35</v>
      </c>
      <c r="F67" t="s">
        <v>349</v>
      </c>
      <c r="G67" t="s">
        <v>350</v>
      </c>
      <c r="H67" t="s">
        <v>80</v>
      </c>
      <c r="J67" t="s">
        <v>75</v>
      </c>
    </row>
    <row r="68" spans="3:10" x14ac:dyDescent="0.2">
      <c r="C68" s="8" t="s">
        <v>351</v>
      </c>
      <c r="D68" s="8" t="s">
        <v>352</v>
      </c>
      <c r="E68" t="s">
        <v>8</v>
      </c>
      <c r="F68" t="s">
        <v>353</v>
      </c>
      <c r="G68" t="s">
        <v>354</v>
      </c>
      <c r="H68" t="s">
        <v>80</v>
      </c>
      <c r="J68" t="s">
        <v>75</v>
      </c>
    </row>
    <row r="69" spans="3:10" x14ac:dyDescent="0.2">
      <c r="C69" s="8" t="s">
        <v>355</v>
      </c>
      <c r="D69" s="8" t="s">
        <v>356</v>
      </c>
      <c r="E69" t="s">
        <v>357</v>
      </c>
      <c r="F69" t="s">
        <v>358</v>
      </c>
      <c r="G69" t="s">
        <v>359</v>
      </c>
      <c r="H69" t="s">
        <v>80</v>
      </c>
      <c r="J69" t="s">
        <v>75</v>
      </c>
    </row>
    <row r="70" spans="3:10" x14ac:dyDescent="0.2">
      <c r="C70" s="8" t="s">
        <v>360</v>
      </c>
      <c r="D70" s="8" t="s">
        <v>361</v>
      </c>
      <c r="E70" t="s">
        <v>45</v>
      </c>
      <c r="F70" t="s">
        <v>362</v>
      </c>
      <c r="G70" t="s">
        <v>363</v>
      </c>
      <c r="H70" t="s">
        <v>80</v>
      </c>
      <c r="J70" t="s">
        <v>75</v>
      </c>
    </row>
    <row r="71" spans="3:10" x14ac:dyDescent="0.2">
      <c r="C71" s="8" t="s">
        <v>364</v>
      </c>
      <c r="D71" s="8" t="s">
        <v>365</v>
      </c>
      <c r="E71" t="s">
        <v>71</v>
      </c>
      <c r="F71" t="s">
        <v>74</v>
      </c>
      <c r="G71" t="s">
        <v>366</v>
      </c>
      <c r="H71" t="s">
        <v>80</v>
      </c>
      <c r="J71" t="s">
        <v>75</v>
      </c>
    </row>
    <row r="72" spans="3:10" x14ac:dyDescent="0.2">
      <c r="C72" s="8" t="s">
        <v>367</v>
      </c>
      <c r="D72" s="8" t="s">
        <v>368</v>
      </c>
      <c r="E72" t="s">
        <v>369</v>
      </c>
      <c r="F72" t="s">
        <v>370</v>
      </c>
      <c r="G72" t="s">
        <v>371</v>
      </c>
      <c r="H72" t="s">
        <v>80</v>
      </c>
      <c r="J72" t="s">
        <v>75</v>
      </c>
    </row>
    <row r="73" spans="3:10" x14ac:dyDescent="0.2">
      <c r="C73" s="41" t="s">
        <v>372</v>
      </c>
      <c r="D73" s="41" t="s">
        <v>373</v>
      </c>
      <c r="E73" t="s">
        <v>218</v>
      </c>
      <c r="F73" t="s">
        <v>374</v>
      </c>
      <c r="G73" t="s">
        <v>375</v>
      </c>
      <c r="H73" t="s">
        <v>80</v>
      </c>
      <c r="J73" t="s">
        <v>75</v>
      </c>
    </row>
    <row r="74" spans="3:10" x14ac:dyDescent="0.2">
      <c r="C74" s="8" t="s">
        <v>376</v>
      </c>
      <c r="D74" s="8" t="s">
        <v>377</v>
      </c>
      <c r="E74" t="s">
        <v>315</v>
      </c>
      <c r="F74" t="s">
        <v>378</v>
      </c>
      <c r="G74" t="s">
        <v>379</v>
      </c>
      <c r="H74" t="s">
        <v>80</v>
      </c>
      <c r="J74" t="s">
        <v>75</v>
      </c>
    </row>
    <row r="75" spans="3:10" x14ac:dyDescent="0.2">
      <c r="C75" s="17" t="s">
        <v>380</v>
      </c>
      <c r="D75" s="17" t="s">
        <v>381</v>
      </c>
      <c r="E75" t="s">
        <v>382</v>
      </c>
      <c r="F75" t="s">
        <v>383</v>
      </c>
      <c r="G75" t="s">
        <v>384</v>
      </c>
      <c r="H75" t="s">
        <v>80</v>
      </c>
      <c r="J75" t="s">
        <v>75</v>
      </c>
    </row>
    <row r="76" spans="3:10" x14ac:dyDescent="0.2">
      <c r="C76" s="8" t="s">
        <v>385</v>
      </c>
      <c r="D76" s="8" t="s">
        <v>386</v>
      </c>
      <c r="E76" t="s">
        <v>387</v>
      </c>
      <c r="F76" t="s">
        <v>7</v>
      </c>
      <c r="G76" t="s">
        <v>388</v>
      </c>
      <c r="H76" t="s">
        <v>80</v>
      </c>
      <c r="J76" t="s">
        <v>75</v>
      </c>
    </row>
    <row r="77" spans="3:10" x14ac:dyDescent="0.2">
      <c r="C77" s="8" t="s">
        <v>389</v>
      </c>
      <c r="D77" s="60" t="s">
        <v>390</v>
      </c>
      <c r="E77" s="61" t="s">
        <v>63</v>
      </c>
      <c r="F77" s="61" t="s">
        <v>61</v>
      </c>
      <c r="G77" s="61" t="s">
        <v>391</v>
      </c>
      <c r="H77" s="61" t="s">
        <v>80</v>
      </c>
      <c r="I77" s="61"/>
      <c r="J77" s="61" t="s">
        <v>75</v>
      </c>
    </row>
    <row r="78" spans="3:10" x14ac:dyDescent="0.2">
      <c r="C78" s="8" t="s">
        <v>392</v>
      </c>
      <c r="D78" s="8" t="s">
        <v>393</v>
      </c>
      <c r="E78" t="s">
        <v>56</v>
      </c>
      <c r="F78" t="s">
        <v>61</v>
      </c>
      <c r="G78" t="s">
        <v>394</v>
      </c>
      <c r="H78" t="s">
        <v>80</v>
      </c>
      <c r="J78" t="s">
        <v>75</v>
      </c>
    </row>
    <row r="79" spans="3:10" x14ac:dyDescent="0.2">
      <c r="C79" s="8" t="s">
        <v>395</v>
      </c>
      <c r="D79" s="8" t="s">
        <v>396</v>
      </c>
      <c r="E79" t="s">
        <v>235</v>
      </c>
      <c r="F79" t="s">
        <v>397</v>
      </c>
      <c r="G79" t="s">
        <v>398</v>
      </c>
      <c r="H79" t="s">
        <v>80</v>
      </c>
      <c r="J79" t="s">
        <v>75</v>
      </c>
    </row>
    <row r="80" spans="3:10" x14ac:dyDescent="0.2">
      <c r="C80" s="24" t="s">
        <v>399</v>
      </c>
      <c r="D80" s="24" t="s">
        <v>400</v>
      </c>
      <c r="E80" t="s">
        <v>2</v>
      </c>
      <c r="F80" t="s">
        <v>401</v>
      </c>
      <c r="G80" t="s">
        <v>402</v>
      </c>
      <c r="H80" t="s">
        <v>80</v>
      </c>
      <c r="J80" t="s">
        <v>75</v>
      </c>
    </row>
    <row r="81" spans="3:10" x14ac:dyDescent="0.2">
      <c r="C81" s="8" t="s">
        <v>403</v>
      </c>
      <c r="D81" s="8" t="s">
        <v>404</v>
      </c>
      <c r="E81" t="s">
        <v>8</v>
      </c>
      <c r="F81" t="s">
        <v>405</v>
      </c>
      <c r="G81" t="s">
        <v>406</v>
      </c>
      <c r="H81" t="s">
        <v>80</v>
      </c>
      <c r="J81" t="s">
        <v>75</v>
      </c>
    </row>
    <row r="82" spans="3:10" x14ac:dyDescent="0.2">
      <c r="C82" s="8" t="s">
        <v>407</v>
      </c>
      <c r="D82" s="8" t="s">
        <v>408</v>
      </c>
      <c r="E82" t="s">
        <v>42</v>
      </c>
      <c r="F82" t="s">
        <v>409</v>
      </c>
      <c r="G82" t="s">
        <v>410</v>
      </c>
      <c r="H82" t="s">
        <v>80</v>
      </c>
      <c r="J82" t="s">
        <v>75</v>
      </c>
    </row>
    <row r="83" spans="3:10" x14ac:dyDescent="0.2">
      <c r="C83" s="8" t="s">
        <v>411</v>
      </c>
      <c r="D83" s="8" t="s">
        <v>412</v>
      </c>
      <c r="E83" t="s">
        <v>413</v>
      </c>
      <c r="F83" t="s">
        <v>414</v>
      </c>
      <c r="G83" t="s">
        <v>415</v>
      </c>
      <c r="H83" t="s">
        <v>80</v>
      </c>
      <c r="J83" t="s">
        <v>75</v>
      </c>
    </row>
    <row r="84" spans="3:10" x14ac:dyDescent="0.2">
      <c r="C84" s="6" t="s">
        <v>416</v>
      </c>
      <c r="D84" s="39" t="s">
        <v>417</v>
      </c>
      <c r="E84" t="s">
        <v>39</v>
      </c>
      <c r="F84" t="s">
        <v>418</v>
      </c>
      <c r="G84" t="s">
        <v>419</v>
      </c>
      <c r="H84" t="s">
        <v>80</v>
      </c>
      <c r="J84" t="s">
        <v>75</v>
      </c>
    </row>
    <row r="85" spans="3:10" x14ac:dyDescent="0.2">
      <c r="C85" s="1"/>
      <c r="D85" s="39" t="s">
        <v>0</v>
      </c>
    </row>
    <row r="86" spans="3:10" x14ac:dyDescent="0.2">
      <c r="C86" s="6"/>
      <c r="D86" s="39" t="s">
        <v>0</v>
      </c>
    </row>
    <row r="87" spans="3:10" x14ac:dyDescent="0.2">
      <c r="C87" s="8"/>
      <c r="D87" s="8"/>
    </row>
    <row r="88" spans="3:10" x14ac:dyDescent="0.2">
      <c r="C88" s="8"/>
      <c r="D88" s="8"/>
    </row>
    <row r="89" spans="3:10" x14ac:dyDescent="0.2">
      <c r="C89" s="8"/>
      <c r="D89" s="8"/>
    </row>
    <row r="90" spans="3:10" x14ac:dyDescent="0.2">
      <c r="C90" s="7"/>
      <c r="D90" s="6"/>
    </row>
    <row r="91" spans="3:10" x14ac:dyDescent="0.2">
      <c r="C91" s="8"/>
      <c r="D91" s="8"/>
    </row>
    <row r="92" spans="3:10" x14ac:dyDescent="0.2">
      <c r="C92" s="7"/>
      <c r="D92" s="7"/>
    </row>
    <row r="93" spans="3:10" x14ac:dyDescent="0.2">
      <c r="C93" s="1"/>
      <c r="D93" s="1"/>
    </row>
    <row r="94" spans="3:10" x14ac:dyDescent="0.2">
      <c r="C94" s="24"/>
      <c r="D94" s="24"/>
    </row>
    <row r="95" spans="3:10" x14ac:dyDescent="0.2">
      <c r="C95" s="24"/>
      <c r="D95" s="24"/>
    </row>
    <row r="96" spans="3:10" x14ac:dyDescent="0.2">
      <c r="C96" s="15"/>
      <c r="D96" s="15"/>
    </row>
    <row r="97" spans="3:4" x14ac:dyDescent="0.2">
      <c r="C97" s="6"/>
      <c r="D97" s="6"/>
    </row>
  </sheetData>
  <sortState ref="C2:D102">
    <sortCondition ref="C2:C102"/>
  </sortState>
  <phoneticPr fontId="0" type="noConversion"/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33"/>
  <sheetViews>
    <sheetView topLeftCell="A130" workbookViewId="0">
      <selection activeCell="H16" sqref="H16"/>
    </sheetView>
  </sheetViews>
  <sheetFormatPr defaultRowHeight="12.75" x14ac:dyDescent="0.2"/>
  <sheetData>
    <row r="3" spans="4:5" x14ac:dyDescent="0.2">
      <c r="D3" s="8"/>
      <c r="E3" s="8"/>
    </row>
    <row r="4" spans="4:5" x14ac:dyDescent="0.2">
      <c r="D4" s="8"/>
      <c r="E4" s="8"/>
    </row>
    <row r="5" spans="4:5" x14ac:dyDescent="0.2">
      <c r="D5" s="8"/>
      <c r="E5" s="8"/>
    </row>
    <row r="6" spans="4:5" x14ac:dyDescent="0.2">
      <c r="D6" s="8"/>
      <c r="E6" s="8"/>
    </row>
    <row r="7" spans="4:5" x14ac:dyDescent="0.2">
      <c r="D7" s="8"/>
      <c r="E7" s="8"/>
    </row>
    <row r="8" spans="4:5" x14ac:dyDescent="0.2">
      <c r="D8" s="8"/>
      <c r="E8" s="8"/>
    </row>
    <row r="9" spans="4:5" x14ac:dyDescent="0.2">
      <c r="D9" s="8"/>
      <c r="E9" s="8"/>
    </row>
    <row r="10" spans="4:5" x14ac:dyDescent="0.2">
      <c r="D10" s="8"/>
      <c r="E10" s="8"/>
    </row>
    <row r="11" spans="4:5" x14ac:dyDescent="0.2">
      <c r="D11" s="8"/>
      <c r="E11" s="8"/>
    </row>
    <row r="12" spans="4:5" x14ac:dyDescent="0.2">
      <c r="D12" s="8"/>
      <c r="E12" s="8"/>
    </row>
    <row r="13" spans="4:5" x14ac:dyDescent="0.2">
      <c r="D13" s="8"/>
      <c r="E13" s="8"/>
    </row>
    <row r="14" spans="4:5" x14ac:dyDescent="0.2">
      <c r="D14" s="8"/>
      <c r="E14" s="8"/>
    </row>
    <row r="15" spans="4:5" x14ac:dyDescent="0.2">
      <c r="D15" s="8"/>
      <c r="E15" s="8"/>
    </row>
    <row r="16" spans="4:5" x14ac:dyDescent="0.2">
      <c r="D16" s="8"/>
      <c r="E16" s="8"/>
    </row>
    <row r="17" spans="4:5" x14ac:dyDescent="0.2">
      <c r="D17" s="8"/>
      <c r="E17" s="8"/>
    </row>
    <row r="18" spans="4:5" x14ac:dyDescent="0.2">
      <c r="D18" s="8"/>
      <c r="E18" s="8"/>
    </row>
    <row r="19" spans="4:5" x14ac:dyDescent="0.2">
      <c r="D19" s="8"/>
      <c r="E19" s="8"/>
    </row>
    <row r="20" spans="4:5" x14ac:dyDescent="0.2">
      <c r="D20" s="8"/>
      <c r="E20" s="8"/>
    </row>
    <row r="21" spans="4:5" x14ac:dyDescent="0.2">
      <c r="D21" s="8"/>
      <c r="E21" s="8"/>
    </row>
    <row r="22" spans="4:5" x14ac:dyDescent="0.2">
      <c r="D22" s="8"/>
      <c r="E22" s="8"/>
    </row>
    <row r="23" spans="4:5" x14ac:dyDescent="0.2">
      <c r="D23" s="8"/>
      <c r="E23" s="8"/>
    </row>
    <row r="24" spans="4:5" x14ac:dyDescent="0.2">
      <c r="D24" s="8"/>
      <c r="E24" s="8"/>
    </row>
    <row r="25" spans="4:5" x14ac:dyDescent="0.2">
      <c r="D25" s="8"/>
      <c r="E25" s="8"/>
    </row>
    <row r="26" spans="4:5" x14ac:dyDescent="0.2">
      <c r="D26" s="8"/>
      <c r="E26" s="8"/>
    </row>
    <row r="27" spans="4:5" x14ac:dyDescent="0.2">
      <c r="D27" s="8"/>
      <c r="E27" s="8"/>
    </row>
    <row r="28" spans="4:5" x14ac:dyDescent="0.2">
      <c r="D28" s="17"/>
      <c r="E28" s="17"/>
    </row>
    <row r="29" spans="4:5" x14ac:dyDescent="0.2">
      <c r="D29" s="59"/>
      <c r="E29" s="8"/>
    </row>
    <row r="30" spans="4:5" x14ac:dyDescent="0.2">
      <c r="D30" s="8"/>
      <c r="E30" s="8"/>
    </row>
    <row r="31" spans="4:5" x14ac:dyDescent="0.2">
      <c r="D31" s="8"/>
      <c r="E31" s="8"/>
    </row>
    <row r="32" spans="4:5" x14ac:dyDescent="0.2">
      <c r="D32" s="8"/>
      <c r="E32" s="8"/>
    </row>
    <row r="33" spans="4:5" x14ac:dyDescent="0.2">
      <c r="D33" s="8"/>
      <c r="E33" s="8"/>
    </row>
    <row r="34" spans="4:5" x14ac:dyDescent="0.2">
      <c r="D34" s="8"/>
      <c r="E34" s="8"/>
    </row>
    <row r="35" spans="4:5" x14ac:dyDescent="0.2">
      <c r="D35" s="8"/>
      <c r="E35" s="8"/>
    </row>
    <row r="36" spans="4:5" x14ac:dyDescent="0.2">
      <c r="D36" s="8"/>
      <c r="E36" s="8"/>
    </row>
    <row r="37" spans="4:5" x14ac:dyDescent="0.2">
      <c r="D37" s="8"/>
      <c r="E37" s="8"/>
    </row>
    <row r="38" spans="4:5" x14ac:dyDescent="0.2">
      <c r="D38" s="8"/>
      <c r="E38" s="8"/>
    </row>
    <row r="39" spans="4:5" x14ac:dyDescent="0.2">
      <c r="D39" s="8"/>
      <c r="E39" s="8"/>
    </row>
    <row r="40" spans="4:5" x14ac:dyDescent="0.2">
      <c r="D40" s="24"/>
      <c r="E40" s="24"/>
    </row>
    <row r="41" spans="4:5" x14ac:dyDescent="0.2">
      <c r="D41" s="8"/>
      <c r="E41" s="8"/>
    </row>
    <row r="42" spans="4:5" x14ac:dyDescent="0.2">
      <c r="D42" s="8"/>
      <c r="E42" s="8"/>
    </row>
    <row r="43" spans="4:5" x14ac:dyDescent="0.2">
      <c r="D43" s="8"/>
      <c r="E43" s="8"/>
    </row>
    <row r="44" spans="4:5" x14ac:dyDescent="0.2">
      <c r="D44" s="8"/>
      <c r="E44" s="8"/>
    </row>
    <row r="45" spans="4:5" x14ac:dyDescent="0.2">
      <c r="D45" s="24"/>
      <c r="E45" s="24"/>
    </row>
    <row r="46" spans="4:5" x14ac:dyDescent="0.2">
      <c r="D46" s="24"/>
      <c r="E46" s="24"/>
    </row>
    <row r="47" spans="4:5" x14ac:dyDescent="0.2">
      <c r="D47" s="24"/>
      <c r="E47" s="24"/>
    </row>
    <row r="48" spans="4:5" x14ac:dyDescent="0.2">
      <c r="D48" s="8"/>
      <c r="E48" s="8"/>
    </row>
    <row r="49" spans="4:5" x14ac:dyDescent="0.2">
      <c r="D49" s="8"/>
      <c r="E49" s="8"/>
    </row>
    <row r="50" spans="4:5" x14ac:dyDescent="0.2">
      <c r="D50" s="8"/>
      <c r="E50" s="8"/>
    </row>
    <row r="51" spans="4:5" x14ac:dyDescent="0.2">
      <c r="D51" s="24"/>
      <c r="E51" s="24"/>
    </row>
    <row r="52" spans="4:5" x14ac:dyDescent="0.2">
      <c r="D52" s="8"/>
      <c r="E52" s="8"/>
    </row>
    <row r="53" spans="4:5" x14ac:dyDescent="0.2">
      <c r="D53" s="8"/>
      <c r="E53" s="8"/>
    </row>
    <row r="54" spans="4:5" x14ac:dyDescent="0.2">
      <c r="D54" s="8"/>
      <c r="E54" s="8"/>
    </row>
    <row r="55" spans="4:5" x14ac:dyDescent="0.2">
      <c r="D55" s="17"/>
      <c r="E55" s="17"/>
    </row>
    <row r="56" spans="4:5" x14ac:dyDescent="0.2">
      <c r="D56" s="8"/>
      <c r="E56" s="8"/>
    </row>
    <row r="57" spans="4:5" x14ac:dyDescent="0.2">
      <c r="D57" s="8"/>
      <c r="E57" s="8"/>
    </row>
    <row r="58" spans="4:5" x14ac:dyDescent="0.2">
      <c r="D58" s="24"/>
      <c r="E58" s="24"/>
    </row>
    <row r="59" spans="4:5" x14ac:dyDescent="0.2">
      <c r="D59" s="8"/>
      <c r="E59" s="8"/>
    </row>
    <row r="60" spans="4:5" x14ac:dyDescent="0.2">
      <c r="D60" s="8"/>
      <c r="E60" s="8"/>
    </row>
    <row r="61" spans="4:5" x14ac:dyDescent="0.2">
      <c r="D61" s="8"/>
      <c r="E61" s="8"/>
    </row>
    <row r="62" spans="4:5" x14ac:dyDescent="0.2">
      <c r="D62" s="24"/>
      <c r="E62" s="24"/>
    </row>
    <row r="63" spans="4:5" x14ac:dyDescent="0.2">
      <c r="D63" s="24"/>
      <c r="E63" s="24"/>
    </row>
    <row r="64" spans="4:5" x14ac:dyDescent="0.2">
      <c r="D64" s="24"/>
      <c r="E64" s="24"/>
    </row>
    <row r="65" spans="4:5" x14ac:dyDescent="0.2">
      <c r="D65" s="8"/>
      <c r="E65" s="8"/>
    </row>
    <row r="66" spans="4:5" x14ac:dyDescent="0.2">
      <c r="D66" s="8"/>
      <c r="E66" s="8"/>
    </row>
    <row r="67" spans="4:5" x14ac:dyDescent="0.2">
      <c r="D67" s="8"/>
      <c r="E67" s="8"/>
    </row>
    <row r="68" spans="4:5" x14ac:dyDescent="0.2">
      <c r="D68" s="8"/>
      <c r="E68" s="8"/>
    </row>
    <row r="69" spans="4:5" x14ac:dyDescent="0.2">
      <c r="D69" s="8"/>
      <c r="E69" s="8"/>
    </row>
    <row r="70" spans="4:5" x14ac:dyDescent="0.2">
      <c r="D70" s="8"/>
      <c r="E70" s="8"/>
    </row>
    <row r="71" spans="4:5" x14ac:dyDescent="0.2">
      <c r="D71" s="24"/>
      <c r="E71" s="24"/>
    </row>
    <row r="72" spans="4:5" x14ac:dyDescent="0.2">
      <c r="D72" s="8"/>
      <c r="E72" s="8"/>
    </row>
    <row r="73" spans="4:5" x14ac:dyDescent="0.2">
      <c r="D73" s="24"/>
      <c r="E73" s="24"/>
    </row>
    <row r="74" spans="4:5" x14ac:dyDescent="0.2">
      <c r="D74" s="24"/>
      <c r="E74" s="24"/>
    </row>
    <row r="75" spans="4:5" x14ac:dyDescent="0.2">
      <c r="D75" s="8"/>
      <c r="E75" s="8"/>
    </row>
    <row r="76" spans="4:5" x14ac:dyDescent="0.2">
      <c r="D76" s="24"/>
      <c r="E76" s="24"/>
    </row>
    <row r="77" spans="4:5" x14ac:dyDescent="0.2">
      <c r="D77" s="8"/>
      <c r="E77" s="8"/>
    </row>
    <row r="78" spans="4:5" x14ac:dyDescent="0.2">
      <c r="D78" s="8"/>
      <c r="E78" s="8"/>
    </row>
    <row r="79" spans="4:5" x14ac:dyDescent="0.2">
      <c r="D79" s="24"/>
      <c r="E79" s="24"/>
    </row>
    <row r="80" spans="4:5" x14ac:dyDescent="0.2">
      <c r="D80" s="8"/>
      <c r="E80" s="8"/>
    </row>
    <row r="81" spans="4:5" x14ac:dyDescent="0.2">
      <c r="D81" s="8"/>
      <c r="E81" s="8"/>
    </row>
    <row r="82" spans="4:5" x14ac:dyDescent="0.2">
      <c r="D82" s="57"/>
      <c r="E82" s="24"/>
    </row>
    <row r="83" spans="4:5" x14ac:dyDescent="0.2">
      <c r="D83" s="8"/>
      <c r="E83" s="8"/>
    </row>
    <row r="84" spans="4:5" x14ac:dyDescent="0.2">
      <c r="D84" s="17"/>
      <c r="E84" s="17"/>
    </row>
    <row r="85" spans="4:5" x14ac:dyDescent="0.2">
      <c r="D85" s="8"/>
      <c r="E85" s="8"/>
    </row>
    <row r="86" spans="4:5" x14ac:dyDescent="0.2">
      <c r="D86" s="8"/>
      <c r="E86" s="8"/>
    </row>
    <row r="87" spans="4:5" x14ac:dyDescent="0.2">
      <c r="D87" s="8"/>
      <c r="E87" s="8"/>
    </row>
    <row r="88" spans="4:5" x14ac:dyDescent="0.2">
      <c r="D88" s="24"/>
      <c r="E88" s="24"/>
    </row>
    <row r="89" spans="4:5" x14ac:dyDescent="0.2">
      <c r="D89" s="8"/>
      <c r="E89" s="8"/>
    </row>
    <row r="90" spans="4:5" x14ac:dyDescent="0.2">
      <c r="D90" s="24"/>
      <c r="E90" s="24"/>
    </row>
    <row r="91" spans="4:5" x14ac:dyDescent="0.2">
      <c r="D91" s="8"/>
      <c r="E91" s="8"/>
    </row>
    <row r="92" spans="4:5" x14ac:dyDescent="0.2">
      <c r="D92" s="8"/>
      <c r="E92" s="8"/>
    </row>
    <row r="93" spans="4:5" x14ac:dyDescent="0.2">
      <c r="D93" s="8"/>
      <c r="E93" s="8"/>
    </row>
    <row r="94" spans="4:5" x14ac:dyDescent="0.2">
      <c r="D94" s="24"/>
      <c r="E94" s="24"/>
    </row>
    <row r="95" spans="4:5" x14ac:dyDescent="0.2">
      <c r="D95" s="24"/>
      <c r="E95" s="24"/>
    </row>
    <row r="96" spans="4:5" x14ac:dyDescent="0.2">
      <c r="D96" s="8"/>
      <c r="E96" s="8"/>
    </row>
    <row r="97" spans="4:5" x14ac:dyDescent="0.2">
      <c r="D97" s="8"/>
      <c r="E97" s="8"/>
    </row>
    <row r="98" spans="4:5" x14ac:dyDescent="0.2">
      <c r="D98" s="24"/>
      <c r="E98" s="24"/>
    </row>
    <row r="99" spans="4:5" x14ac:dyDescent="0.2">
      <c r="D99" s="24"/>
      <c r="E99" s="24"/>
    </row>
    <row r="100" spans="4:5" x14ac:dyDescent="0.2">
      <c r="D100" s="8"/>
      <c r="E100" s="8"/>
    </row>
    <row r="101" spans="4:5" x14ac:dyDescent="0.2">
      <c r="D101" s="24"/>
      <c r="E101" s="24"/>
    </row>
    <row r="102" spans="4:5" x14ac:dyDescent="0.2">
      <c r="D102" s="8"/>
      <c r="E102" s="8"/>
    </row>
    <row r="103" spans="4:5" x14ac:dyDescent="0.2">
      <c r="D103" s="8"/>
      <c r="E103" s="8"/>
    </row>
    <row r="104" spans="4:5" x14ac:dyDescent="0.2">
      <c r="D104" s="24"/>
      <c r="E104" s="24"/>
    </row>
    <row r="105" spans="4:5" x14ac:dyDescent="0.2">
      <c r="D105" s="8"/>
      <c r="E105" s="8"/>
    </row>
    <row r="106" spans="4:5" x14ac:dyDescent="0.2">
      <c r="D106" s="8"/>
      <c r="E106" s="8"/>
    </row>
    <row r="107" spans="4:5" x14ac:dyDescent="0.2">
      <c r="D107" s="8"/>
      <c r="E107" s="8"/>
    </row>
    <row r="108" spans="4:5" x14ac:dyDescent="0.2">
      <c r="D108" s="8"/>
      <c r="E108" s="8"/>
    </row>
    <row r="109" spans="4:5" x14ac:dyDescent="0.2">
      <c r="D109" s="8"/>
      <c r="E109" s="8"/>
    </row>
    <row r="110" spans="4:5" x14ac:dyDescent="0.2">
      <c r="D110" s="8"/>
      <c r="E110" s="8"/>
    </row>
    <row r="111" spans="4:5" x14ac:dyDescent="0.2">
      <c r="D111" s="24"/>
      <c r="E111" s="24"/>
    </row>
    <row r="112" spans="4:5" x14ac:dyDescent="0.2">
      <c r="D112" s="17"/>
      <c r="E112" s="17"/>
    </row>
    <row r="113" spans="4:5" x14ac:dyDescent="0.2">
      <c r="D113" s="17"/>
      <c r="E113" s="17"/>
    </row>
    <row r="114" spans="4:5" x14ac:dyDescent="0.2">
      <c r="D114" s="17"/>
      <c r="E114" s="17"/>
    </row>
    <row r="115" spans="4:5" x14ac:dyDescent="0.2">
      <c r="D115" s="8"/>
      <c r="E115" s="8"/>
    </row>
    <row r="116" spans="4:5" x14ac:dyDescent="0.2">
      <c r="D116" s="8"/>
      <c r="E116" s="8"/>
    </row>
    <row r="117" spans="4:5" x14ac:dyDescent="0.2">
      <c r="D117" s="8"/>
      <c r="E117" s="8"/>
    </row>
    <row r="118" spans="4:5" x14ac:dyDescent="0.2">
      <c r="D118" s="6"/>
      <c r="E118" s="39"/>
    </row>
    <row r="119" spans="4:5" x14ac:dyDescent="0.2">
      <c r="D119" s="58"/>
      <c r="E119" s="53"/>
    </row>
    <row r="120" spans="4:5" x14ac:dyDescent="0.2">
      <c r="D120" s="7"/>
      <c r="E120" s="7"/>
    </row>
    <row r="121" spans="4:5" x14ac:dyDescent="0.2">
      <c r="D121" s="1"/>
      <c r="E121" s="39"/>
    </row>
    <row r="122" spans="4:5" x14ac:dyDescent="0.2">
      <c r="D122" s="54"/>
      <c r="E122" s="1"/>
    </row>
    <row r="123" spans="4:5" x14ac:dyDescent="0.2">
      <c r="D123" s="24"/>
      <c r="E123" s="24"/>
    </row>
    <row r="124" spans="4:5" x14ac:dyDescent="0.2">
      <c r="D124" s="15"/>
      <c r="E124" s="24"/>
    </row>
    <row r="125" spans="4:5" x14ac:dyDescent="0.2">
      <c r="D125" s="15"/>
      <c r="E125" s="24"/>
    </row>
    <row r="126" spans="4:5" x14ac:dyDescent="0.2">
      <c r="D126" s="6"/>
      <c r="E126" s="39"/>
    </row>
    <row r="127" spans="4:5" x14ac:dyDescent="0.2">
      <c r="D127" s="6"/>
      <c r="E127" s="6"/>
    </row>
    <row r="128" spans="4:5" x14ac:dyDescent="0.2">
      <c r="D128" s="24"/>
      <c r="E128" s="24"/>
    </row>
    <row r="129" spans="4:5" x14ac:dyDescent="0.2">
      <c r="D129" s="24"/>
      <c r="E129" s="24"/>
    </row>
    <row r="130" spans="4:5" x14ac:dyDescent="0.2">
      <c r="D130" s="7"/>
      <c r="E130" s="7"/>
    </row>
    <row r="131" spans="4:5" x14ac:dyDescent="0.2">
      <c r="D131" s="7"/>
      <c r="E131" s="7"/>
    </row>
    <row r="132" spans="4:5" x14ac:dyDescent="0.2">
      <c r="D132" s="6"/>
      <c r="E132" s="39"/>
    </row>
    <row r="133" spans="4:5" x14ac:dyDescent="0.2">
      <c r="D133" s="6"/>
      <c r="E133" s="6"/>
    </row>
  </sheetData>
  <sortState ref="D3:E133">
    <sortCondition ref="D3"/>
  </sortState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attendance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attendance!Print_Area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Brosnan</dc:creator>
  <cp:lastModifiedBy>Computer Services</cp:lastModifiedBy>
  <cp:lastPrinted>2013-01-08T15:25:52Z</cp:lastPrinted>
  <dcterms:created xsi:type="dcterms:W3CDTF">2009-09-11T16:27:48Z</dcterms:created>
  <dcterms:modified xsi:type="dcterms:W3CDTF">2014-11-17T13:09:42Z</dcterms:modified>
</cp:coreProperties>
</file>