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6440" tabRatio="500"/>
  </bookViews>
  <sheets>
    <sheet name="Sheet1" sheetId="1" r:id="rId1"/>
    <sheet name="instances" sheetId="2" r:id="rId2"/>
  </sheets>
  <definedNames>
    <definedName name="_xlnm._FilterDatabase" localSheetId="0" hidden="1">Sheet1!$A$1:$M$81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N3" i="1"/>
  <c r="F3" i="1"/>
  <c r="N4" i="1"/>
  <c r="F4" i="1"/>
  <c r="N5" i="1"/>
  <c r="F5" i="1"/>
  <c r="N6" i="1"/>
  <c r="F6" i="1"/>
  <c r="N7" i="1"/>
  <c r="F7" i="1"/>
  <c r="N8" i="1"/>
  <c r="F8" i="1"/>
  <c r="N9" i="1"/>
  <c r="F9" i="1"/>
  <c r="N10" i="1"/>
  <c r="F10" i="1"/>
  <c r="N11" i="1"/>
  <c r="F11" i="1"/>
  <c r="N12" i="1"/>
  <c r="F12" i="1"/>
  <c r="N13" i="1"/>
  <c r="F13" i="1"/>
  <c r="N14" i="1"/>
  <c r="F14" i="1"/>
  <c r="N15" i="1"/>
  <c r="F15" i="1"/>
  <c r="N16" i="1"/>
  <c r="F16" i="1"/>
  <c r="N17" i="1"/>
  <c r="F17" i="1"/>
  <c r="N18" i="1"/>
  <c r="F18" i="1"/>
  <c r="N19" i="1"/>
  <c r="F19" i="1"/>
  <c r="N20" i="1"/>
  <c r="F20" i="1"/>
  <c r="N21" i="1"/>
  <c r="F21" i="1"/>
  <c r="N22" i="1"/>
  <c r="F22" i="1"/>
  <c r="N23" i="1"/>
  <c r="F23" i="1"/>
  <c r="N24" i="1"/>
  <c r="F24" i="1"/>
  <c r="N25" i="1"/>
  <c r="F25" i="1"/>
  <c r="N26" i="1"/>
  <c r="F26" i="1"/>
  <c r="N27" i="1"/>
  <c r="F27" i="1"/>
  <c r="N28" i="1"/>
  <c r="F28" i="1"/>
  <c r="N29" i="1"/>
  <c r="F29" i="1"/>
  <c r="N30" i="1"/>
  <c r="F30" i="1"/>
  <c r="N31" i="1"/>
  <c r="F31" i="1"/>
  <c r="N32" i="1"/>
  <c r="F32" i="1"/>
  <c r="N33" i="1"/>
  <c r="F33" i="1"/>
  <c r="N34" i="1"/>
  <c r="F34" i="1"/>
  <c r="N35" i="1"/>
  <c r="F35" i="1"/>
  <c r="N36" i="1"/>
  <c r="F36" i="1"/>
  <c r="N37" i="1"/>
  <c r="F37" i="1"/>
  <c r="N38" i="1"/>
  <c r="F38" i="1"/>
  <c r="N39" i="1"/>
  <c r="F39" i="1"/>
  <c r="N40" i="1"/>
  <c r="F40" i="1"/>
  <c r="N41" i="1"/>
  <c r="F41" i="1"/>
  <c r="N42" i="1"/>
  <c r="F42" i="1"/>
  <c r="N43" i="1"/>
  <c r="F43" i="1"/>
  <c r="N44" i="1"/>
  <c r="F44" i="1"/>
  <c r="N45" i="1"/>
  <c r="F45" i="1"/>
  <c r="N46" i="1"/>
  <c r="F46" i="1"/>
  <c r="N47" i="1"/>
  <c r="F47" i="1"/>
  <c r="N48" i="1"/>
  <c r="F48" i="1"/>
  <c r="N49" i="1"/>
  <c r="F49" i="1"/>
  <c r="N50" i="1"/>
  <c r="F50" i="1"/>
  <c r="N51" i="1"/>
  <c r="F51" i="1"/>
  <c r="N52" i="1"/>
  <c r="F52" i="1"/>
  <c r="N53" i="1"/>
  <c r="F53" i="1"/>
  <c r="N54" i="1"/>
  <c r="F54" i="1"/>
  <c r="N55" i="1"/>
  <c r="F55" i="1"/>
  <c r="N56" i="1"/>
  <c r="F56" i="1"/>
  <c r="N57" i="1"/>
  <c r="F57" i="1"/>
  <c r="N58" i="1"/>
  <c r="F58" i="1"/>
  <c r="N59" i="1"/>
  <c r="F59" i="1"/>
  <c r="N60" i="1"/>
  <c r="F60" i="1"/>
  <c r="N61" i="1"/>
  <c r="F61" i="1"/>
  <c r="N62" i="1"/>
  <c r="F62" i="1"/>
  <c r="N63" i="1"/>
  <c r="F63" i="1"/>
  <c r="N64" i="1"/>
  <c r="F64" i="1"/>
  <c r="N65" i="1"/>
  <c r="F65" i="1"/>
  <c r="N66" i="1"/>
  <c r="F66" i="1"/>
  <c r="N67" i="1"/>
  <c r="F67" i="1"/>
  <c r="N68" i="1"/>
  <c r="F68" i="1"/>
  <c r="N69" i="1"/>
  <c r="F69" i="1"/>
  <c r="N70" i="1"/>
  <c r="F70" i="1"/>
  <c r="N71" i="1"/>
  <c r="F71" i="1"/>
  <c r="N72" i="1"/>
  <c r="F72" i="1"/>
  <c r="N73" i="1"/>
  <c r="F73" i="1"/>
  <c r="N74" i="1"/>
  <c r="F74" i="1"/>
  <c r="N75" i="1"/>
  <c r="F75" i="1"/>
  <c r="N76" i="1"/>
  <c r="F76" i="1"/>
  <c r="N77" i="1"/>
  <c r="F77" i="1"/>
  <c r="N78" i="1"/>
  <c r="F78" i="1"/>
  <c r="N79" i="1"/>
  <c r="F79" i="1"/>
  <c r="N80" i="1"/>
  <c r="F80" i="1"/>
  <c r="N81" i="1"/>
  <c r="F81" i="1"/>
  <c r="N2" i="1"/>
  <c r="F2" i="1"/>
  <c r="B3" i="1"/>
  <c r="B4" i="1"/>
  <c r="B5" i="1"/>
  <c r="B2" i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3" i="1"/>
  <c r="B52" i="1"/>
  <c r="B51" i="1"/>
  <c r="B50" i="1"/>
  <c r="B17" i="1"/>
  <c r="B16" i="1"/>
  <c r="B15" i="1"/>
  <c r="B14" i="1"/>
  <c r="B81" i="1"/>
  <c r="B80" i="1"/>
  <c r="B57" i="1"/>
  <c r="B56" i="1"/>
  <c r="B79" i="1"/>
  <c r="B78" i="1"/>
  <c r="B55" i="1"/>
  <c r="B54" i="1"/>
  <c r="B61" i="1"/>
  <c r="B60" i="1"/>
  <c r="B69" i="1"/>
  <c r="B68" i="1"/>
  <c r="B73" i="1"/>
  <c r="B72" i="1"/>
  <c r="B65" i="1"/>
  <c r="B64" i="1"/>
  <c r="B59" i="1"/>
  <c r="B58" i="1"/>
  <c r="B67" i="1"/>
  <c r="B66" i="1"/>
  <c r="B71" i="1"/>
  <c r="B70" i="1"/>
  <c r="B63" i="1"/>
  <c r="B62" i="1"/>
  <c r="B21" i="1"/>
  <c r="B20" i="1"/>
  <c r="B41" i="1"/>
  <c r="B40" i="1"/>
  <c r="B25" i="1"/>
  <c r="B24" i="1"/>
  <c r="B19" i="1"/>
  <c r="B18" i="1"/>
  <c r="B39" i="1"/>
  <c r="B38" i="1"/>
  <c r="B23" i="1"/>
  <c r="B22" i="1"/>
  <c r="B77" i="1"/>
  <c r="B76" i="1"/>
  <c r="B75" i="1"/>
  <c r="B74" i="1"/>
  <c r="B49" i="1"/>
  <c r="B48" i="1"/>
  <c r="B45" i="1"/>
  <c r="B44" i="1"/>
  <c r="B37" i="1"/>
  <c r="B36" i="1"/>
  <c r="B33" i="1"/>
  <c r="B32" i="1"/>
  <c r="B47" i="1"/>
  <c r="B46" i="1"/>
  <c r="B43" i="1"/>
  <c r="B42" i="1"/>
  <c r="B35" i="1"/>
  <c r="B34" i="1"/>
  <c r="B31" i="1"/>
  <c r="B30" i="1"/>
  <c r="B13" i="1"/>
  <c r="B12" i="1"/>
  <c r="B9" i="1"/>
  <c r="B8" i="1"/>
  <c r="B11" i="1"/>
  <c r="B10" i="1"/>
  <c r="B7" i="1"/>
  <c r="B6" i="1"/>
  <c r="B26" i="1"/>
  <c r="B27" i="1"/>
  <c r="B28" i="1"/>
  <c r="B29" i="1"/>
</calcChain>
</file>

<file path=xl/sharedStrings.xml><?xml version="1.0" encoding="utf-8"?>
<sst xmlns="http://schemas.openxmlformats.org/spreadsheetml/2006/main" count="279" uniqueCount="61">
  <si>
    <t>name</t>
  </si>
  <si>
    <t>n</t>
  </si>
  <si>
    <t>constructive method</t>
  </si>
  <si>
    <t xml:space="preserve"> constructive distance</t>
  </si>
  <si>
    <t xml:space="preserve"> constructive calc time</t>
  </si>
  <si>
    <t xml:space="preserve"> local search method</t>
  </si>
  <si>
    <t xml:space="preserve"> localsearch distance</t>
  </si>
  <si>
    <t xml:space="preserve"> localsearch time</t>
  </si>
  <si>
    <t xml:space="preserve"> alpha</t>
  </si>
  <si>
    <t xml:space="preserve"> random seed</t>
  </si>
  <si>
    <t>instances/large/d15112.tsp</t>
  </si>
  <si>
    <t>Double-sided nearest neighbor (DSNN)</t>
  </si>
  <si>
    <t>1st improv 2opt</t>
  </si>
  <si>
    <t>Best improv 2opt</t>
  </si>
  <si>
    <t>instances/large/usa13509.tsp</t>
  </si>
  <si>
    <t>instances/large/brd14051.tsp</t>
  </si>
  <si>
    <t>instances/large/d18512.tsp</t>
  </si>
  <si>
    <t>Nearest neighbor (NN)</t>
  </si>
  <si>
    <t>instances/medium/pcb1173.tsp</t>
  </si>
  <si>
    <t>instances/medium/d2103.tsp</t>
  </si>
  <si>
    <t>instances/medium/rl1304.tsp</t>
  </si>
  <si>
    <t>instances/medium/rl1889.tsp</t>
  </si>
  <si>
    <t>instances/medium/vm1084.tsp</t>
  </si>
  <si>
    <t>instances/medium/vm1748.tsp</t>
  </si>
  <si>
    <t>instances/medium/u1817.tsp</t>
  </si>
  <si>
    <t>instances/medium/d1291.tsp</t>
  </si>
  <si>
    <t>instances/small/berlin52.tsp</t>
  </si>
  <si>
    <t>instances/small/pr144.tsp</t>
  </si>
  <si>
    <t>instances/small/d657.tsp</t>
  </si>
  <si>
    <t>instances/small/pr439.tsp</t>
  </si>
  <si>
    <t>instances/small/rat783.tsp</t>
  </si>
  <si>
    <t>instances/small/u574.tsp</t>
  </si>
  <si>
    <t>instances/small/pr299.tsp</t>
  </si>
  <si>
    <t>instances/small/eil51.tsp</t>
  </si>
  <si>
    <t>instance</t>
  </si>
  <si>
    <t>optimalUB</t>
  </si>
  <si>
    <t>file</t>
  </si>
  <si>
    <t>N</t>
  </si>
  <si>
    <t>optimalLB</t>
  </si>
  <si>
    <t>berlin52</t>
  </si>
  <si>
    <t>brd14051</t>
  </si>
  <si>
    <t>d1291</t>
  </si>
  <si>
    <t>d15112</t>
  </si>
  <si>
    <t>d18512</t>
  </si>
  <si>
    <t>d2103</t>
  </si>
  <si>
    <t>d657</t>
  </si>
  <si>
    <t>eil51</t>
  </si>
  <si>
    <t>pcb1173</t>
  </si>
  <si>
    <t>pr144</t>
  </si>
  <si>
    <t>pr299</t>
  </si>
  <si>
    <t>pr439</t>
  </si>
  <si>
    <t>rat783</t>
  </si>
  <si>
    <t>rl1304</t>
  </si>
  <si>
    <t>rl1889</t>
  </si>
  <si>
    <t>u1817</t>
  </si>
  <si>
    <t>u574</t>
  </si>
  <si>
    <t>usa13509</t>
  </si>
  <si>
    <t>vm1084</t>
  </si>
  <si>
    <t>vm1748</t>
  </si>
  <si>
    <t>% to optimal (constructive)</t>
  </si>
  <si>
    <t>% of optimal (local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</si>
</sst>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E1" workbookViewId="0">
      <selection activeCell="J4" sqref="J4"/>
    </sheetView>
  </sheetViews>
  <sheetFormatPr defaultColWidth="11" defaultRowHeight="15.75" x14ac:dyDescent="0.25"/>
  <cols>
    <col min="6" max="6" width="11" style="4"/>
    <col min="10" max="10" width="11" style="4"/>
  </cols>
  <sheetData>
    <row r="1" spans="1:14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s="4" t="s">
        <v>59</v>
      </c>
      <c r="G1" t="s">
        <v>4</v>
      </c>
      <c r="H1" t="s">
        <v>5</v>
      </c>
      <c r="I1" t="s">
        <v>6</v>
      </c>
      <c r="J1" s="4" t="s">
        <v>60</v>
      </c>
      <c r="K1" t="s">
        <v>7</v>
      </c>
      <c r="L1" t="s">
        <v>8</v>
      </c>
      <c r="M1" t="s">
        <v>9</v>
      </c>
      <c r="N1" t="s">
        <v>35</v>
      </c>
    </row>
    <row r="2" spans="1:14" x14ac:dyDescent="0.25">
      <c r="A2" t="s">
        <v>15</v>
      </c>
      <c r="B2" t="str">
        <f>RIGHT(A2,FIND("/",A2)+2)</f>
        <v>brd14051.tsp</v>
      </c>
      <c r="C2">
        <v>14051</v>
      </c>
      <c r="D2" t="s">
        <v>11</v>
      </c>
      <c r="E2">
        <v>580352</v>
      </c>
      <c r="F2" s="4">
        <f>(E2-N2)/N2</f>
        <v>0.23625131804577745</v>
      </c>
      <c r="G2">
        <v>0.93295399999999995</v>
      </c>
      <c r="H2" t="s">
        <v>12</v>
      </c>
      <c r="I2">
        <v>499388</v>
      </c>
      <c r="J2" s="4">
        <f>(I2-N2)/N2</f>
        <v>6.3783829841621495E-2</v>
      </c>
      <c r="K2">
        <v>5825.7919609999999</v>
      </c>
      <c r="L2">
        <v>0</v>
      </c>
      <c r="M2">
        <v>4</v>
      </c>
      <c r="N2">
        <f>VLOOKUP(B2,instances!$B$2:$E$21,4, FALSE)</f>
        <v>469445</v>
      </c>
    </row>
    <row r="3" spans="1:14" x14ac:dyDescent="0.25">
      <c r="A3" t="s">
        <v>15</v>
      </c>
      <c r="B3" t="str">
        <f t="shared" ref="B3:B5" si="0">RIGHT(A3,FIND("/",A3)+2)</f>
        <v>brd14051.tsp</v>
      </c>
      <c r="C3">
        <v>14051</v>
      </c>
      <c r="D3" t="s">
        <v>11</v>
      </c>
      <c r="E3">
        <v>580352</v>
      </c>
      <c r="F3" s="4">
        <f t="shared" ref="F3:F66" si="1">(E3-N3)/N3</f>
        <v>0.23625131804577745</v>
      </c>
      <c r="G3">
        <v>0.93363799999999997</v>
      </c>
      <c r="H3" t="s">
        <v>13</v>
      </c>
      <c r="I3">
        <v>494408</v>
      </c>
      <c r="J3" s="4">
        <f t="shared" ref="J3:J66" si="2">(I3-N3)/N3</f>
        <v>5.317555837212027E-2</v>
      </c>
      <c r="K3">
        <v>4788.7739730000003</v>
      </c>
      <c r="L3">
        <v>0</v>
      </c>
      <c r="M3">
        <v>4</v>
      </c>
      <c r="N3">
        <f>VLOOKUP(B3,instances!$B$2:$E$21,4, FALSE)</f>
        <v>469445</v>
      </c>
    </row>
    <row r="4" spans="1:14" x14ac:dyDescent="0.25">
      <c r="A4" t="s">
        <v>15</v>
      </c>
      <c r="B4" t="str">
        <f t="shared" si="0"/>
        <v>brd14051.tsp</v>
      </c>
      <c r="C4">
        <v>14051</v>
      </c>
      <c r="D4" t="s">
        <v>17</v>
      </c>
      <c r="E4">
        <v>585382</v>
      </c>
      <c r="F4" s="4">
        <f t="shared" si="1"/>
        <v>0.24696609826497246</v>
      </c>
      <c r="G4">
        <v>0.45189699999999999</v>
      </c>
      <c r="H4" t="s">
        <v>12</v>
      </c>
      <c r="I4">
        <v>498425</v>
      </c>
      <c r="J4" s="4">
        <f t="shared" si="2"/>
        <v>6.1732471322519147E-2</v>
      </c>
      <c r="K4">
        <v>5484.6569799999997</v>
      </c>
      <c r="L4">
        <v>0</v>
      </c>
      <c r="M4">
        <v>4</v>
      </c>
      <c r="N4">
        <f>VLOOKUP(B4,instances!$B$2:$E$21,4, FALSE)</f>
        <v>469445</v>
      </c>
    </row>
    <row r="5" spans="1:14" x14ac:dyDescent="0.25">
      <c r="A5" t="s">
        <v>15</v>
      </c>
      <c r="B5" t="str">
        <f t="shared" si="0"/>
        <v>brd14051.tsp</v>
      </c>
      <c r="C5">
        <v>14051</v>
      </c>
      <c r="D5" t="s">
        <v>17</v>
      </c>
      <c r="E5">
        <v>585382</v>
      </c>
      <c r="F5" s="4">
        <f t="shared" si="1"/>
        <v>0.24696609826497246</v>
      </c>
      <c r="G5">
        <v>0.45282800000000001</v>
      </c>
      <c r="H5" t="s">
        <v>13</v>
      </c>
      <c r="I5">
        <v>493948</v>
      </c>
      <c r="J5" s="4">
        <f t="shared" si="2"/>
        <v>5.2195677874937424E-2</v>
      </c>
      <c r="K5">
        <v>4794.3157639999999</v>
      </c>
      <c r="L5">
        <v>0</v>
      </c>
      <c r="M5">
        <v>4</v>
      </c>
      <c r="N5">
        <f>VLOOKUP(B5,instances!$B$2:$E$21,4, FALSE)</f>
        <v>469445</v>
      </c>
    </row>
    <row r="6" spans="1:14" x14ac:dyDescent="0.25">
      <c r="A6" t="s">
        <v>10</v>
      </c>
      <c r="B6" t="str">
        <f>RIGHT(A6,FIND("/",A6))</f>
        <v>d15112.tsp</v>
      </c>
      <c r="C6">
        <v>15112</v>
      </c>
      <c r="D6" t="s">
        <v>11</v>
      </c>
      <c r="E6">
        <v>1953179</v>
      </c>
      <c r="F6" s="4">
        <f t="shared" si="1"/>
        <v>0.24157042676105042</v>
      </c>
      <c r="G6">
        <v>0.94778499999999999</v>
      </c>
      <c r="H6" t="s">
        <v>12</v>
      </c>
      <c r="I6">
        <v>1675715</v>
      </c>
      <c r="J6" s="4">
        <f t="shared" si="2"/>
        <v>6.5195861556925208E-2</v>
      </c>
      <c r="K6">
        <v>7805.9381229999999</v>
      </c>
      <c r="L6">
        <v>0</v>
      </c>
      <c r="M6">
        <v>2</v>
      </c>
      <c r="N6">
        <f>VLOOKUP(B6,instances!$B$2:$E$21,4, FALSE)</f>
        <v>1573152</v>
      </c>
    </row>
    <row r="7" spans="1:14" x14ac:dyDescent="0.25">
      <c r="A7" t="s">
        <v>10</v>
      </c>
      <c r="B7" t="str">
        <f>RIGHT(A7,FIND("/",A7))</f>
        <v>d15112.tsp</v>
      </c>
      <c r="C7">
        <v>15112</v>
      </c>
      <c r="D7" t="s">
        <v>11</v>
      </c>
      <c r="E7">
        <v>1953179</v>
      </c>
      <c r="F7" s="4">
        <f t="shared" si="1"/>
        <v>0.24157042676105042</v>
      </c>
      <c r="G7">
        <v>0.94699999999999995</v>
      </c>
      <c r="H7" t="s">
        <v>13</v>
      </c>
      <c r="I7">
        <v>1660531</v>
      </c>
      <c r="J7" s="4">
        <f t="shared" si="2"/>
        <v>5.5543901670022988E-2</v>
      </c>
      <c r="K7">
        <v>6791.4770870000002</v>
      </c>
      <c r="L7">
        <v>0</v>
      </c>
      <c r="M7">
        <v>2</v>
      </c>
      <c r="N7">
        <f>VLOOKUP(B7,instances!$B$2:$E$21,4, FALSE)</f>
        <v>1573152</v>
      </c>
    </row>
    <row r="8" spans="1:14" x14ac:dyDescent="0.25">
      <c r="A8" t="s">
        <v>10</v>
      </c>
      <c r="B8" t="str">
        <f>RIGHT(A8,FIND("/",A8))</f>
        <v>d15112.tsp</v>
      </c>
      <c r="C8">
        <v>15112</v>
      </c>
      <c r="D8" t="s">
        <v>17</v>
      </c>
      <c r="E8">
        <v>1960503</v>
      </c>
      <c r="F8" s="4">
        <f t="shared" si="1"/>
        <v>0.24622604808689816</v>
      </c>
      <c r="G8">
        <v>0.43859700000000001</v>
      </c>
      <c r="H8" t="s">
        <v>12</v>
      </c>
      <c r="I8">
        <v>1675314</v>
      </c>
      <c r="J8" s="4">
        <f t="shared" si="2"/>
        <v>6.494095929700372E-2</v>
      </c>
      <c r="K8">
        <v>7681.150772</v>
      </c>
      <c r="L8">
        <v>0</v>
      </c>
      <c r="M8">
        <v>2</v>
      </c>
      <c r="N8">
        <f>VLOOKUP(B8,instances!$B$2:$E$21,4, FALSE)</f>
        <v>1573152</v>
      </c>
    </row>
    <row r="9" spans="1:14" x14ac:dyDescent="0.25">
      <c r="A9" t="s">
        <v>10</v>
      </c>
      <c r="B9" t="str">
        <f>RIGHT(A9,FIND("/",A9))</f>
        <v>d15112.tsp</v>
      </c>
      <c r="C9">
        <v>15112</v>
      </c>
      <c r="D9" t="s">
        <v>17</v>
      </c>
      <c r="E9">
        <v>1960503</v>
      </c>
      <c r="F9" s="4">
        <f t="shared" si="1"/>
        <v>0.24622604808689816</v>
      </c>
      <c r="G9">
        <v>0.43837999999999999</v>
      </c>
      <c r="H9" t="s">
        <v>13</v>
      </c>
      <c r="I9">
        <v>1659003</v>
      </c>
      <c r="J9" s="4">
        <f t="shared" si="2"/>
        <v>5.4572603283090257E-2</v>
      </c>
      <c r="K9">
        <v>6870.2714029999997</v>
      </c>
      <c r="L9">
        <v>0</v>
      </c>
      <c r="M9">
        <v>2</v>
      </c>
      <c r="N9">
        <f>VLOOKUP(B9,instances!$B$2:$E$21,4, FALSE)</f>
        <v>1573152</v>
      </c>
    </row>
    <row r="10" spans="1:14" x14ac:dyDescent="0.25">
      <c r="A10" t="s">
        <v>16</v>
      </c>
      <c r="B10" t="str">
        <f>RIGHT(A10,FIND("/",A10))</f>
        <v>d18512.tsp</v>
      </c>
      <c r="C10">
        <v>18512</v>
      </c>
      <c r="D10" t="s">
        <v>11</v>
      </c>
      <c r="E10">
        <v>793132</v>
      </c>
      <c r="F10" s="4">
        <f t="shared" si="1"/>
        <v>0.22873236992786852</v>
      </c>
      <c r="G10">
        <v>1.6632910000000001</v>
      </c>
      <c r="H10" t="s">
        <v>12</v>
      </c>
      <c r="I10">
        <v>684129</v>
      </c>
      <c r="J10" s="4">
        <f t="shared" si="2"/>
        <v>5.9863235257665522E-2</v>
      </c>
      <c r="K10">
        <v>12988.528488</v>
      </c>
      <c r="L10">
        <v>0</v>
      </c>
      <c r="M10">
        <v>5</v>
      </c>
      <c r="N10">
        <f>VLOOKUP(B10,instances!$B$2:$E$21,4, FALSE)</f>
        <v>645488</v>
      </c>
    </row>
    <row r="11" spans="1:14" x14ac:dyDescent="0.25">
      <c r="A11" t="s">
        <v>16</v>
      </c>
      <c r="B11" t="str">
        <f>RIGHT(A11,FIND("/",A11))</f>
        <v>d18512.tsp</v>
      </c>
      <c r="C11">
        <v>18512</v>
      </c>
      <c r="D11" t="s">
        <v>11</v>
      </c>
      <c r="E11">
        <v>793132</v>
      </c>
      <c r="F11" s="4">
        <f t="shared" si="1"/>
        <v>0.22873236992786852</v>
      </c>
      <c r="G11">
        <v>1.6631929999999999</v>
      </c>
      <c r="H11" t="s">
        <v>13</v>
      </c>
      <c r="I11">
        <v>676867</v>
      </c>
      <c r="J11" s="4">
        <f t="shared" si="2"/>
        <v>4.8612832461641428E-2</v>
      </c>
      <c r="K11">
        <v>10925.403652000001</v>
      </c>
      <c r="L11">
        <v>0</v>
      </c>
      <c r="M11">
        <v>5</v>
      </c>
      <c r="N11">
        <f>VLOOKUP(B11,instances!$B$2:$E$21,4, FALSE)</f>
        <v>645488</v>
      </c>
    </row>
    <row r="12" spans="1:14" x14ac:dyDescent="0.25">
      <c r="A12" t="s">
        <v>16</v>
      </c>
      <c r="B12" t="str">
        <f>RIGHT(A12,FIND("/",A12))</f>
        <v>d18512.tsp</v>
      </c>
      <c r="C12">
        <v>18512</v>
      </c>
      <c r="D12" t="s">
        <v>17</v>
      </c>
      <c r="E12">
        <v>799220</v>
      </c>
      <c r="F12" s="4">
        <f t="shared" si="1"/>
        <v>0.2381639937535632</v>
      </c>
      <c r="G12">
        <v>0.79595899999999997</v>
      </c>
      <c r="H12" t="s">
        <v>12</v>
      </c>
      <c r="I12">
        <v>685771</v>
      </c>
      <c r="J12" s="4">
        <f t="shared" si="2"/>
        <v>6.2407047071363062E-2</v>
      </c>
      <c r="K12">
        <v>13834.881076</v>
      </c>
      <c r="L12">
        <v>0</v>
      </c>
      <c r="M12">
        <v>5</v>
      </c>
      <c r="N12">
        <f>VLOOKUP(B12,instances!$B$2:$E$21,4, FALSE)</f>
        <v>645488</v>
      </c>
    </row>
    <row r="13" spans="1:14" x14ac:dyDescent="0.25">
      <c r="A13" t="s">
        <v>16</v>
      </c>
      <c r="B13" t="str">
        <f>RIGHT(A13,FIND("/",A13))</f>
        <v>d18512.tsp</v>
      </c>
      <c r="C13">
        <v>18512</v>
      </c>
      <c r="D13" t="s">
        <v>17</v>
      </c>
      <c r="E13">
        <v>799220</v>
      </c>
      <c r="F13" s="4">
        <f t="shared" si="1"/>
        <v>0.2381639937535632</v>
      </c>
      <c r="G13">
        <v>0.79595700000000003</v>
      </c>
      <c r="H13" t="s">
        <v>13</v>
      </c>
      <c r="I13">
        <v>678841</v>
      </c>
      <c r="J13" s="4">
        <f t="shared" si="2"/>
        <v>5.1670983813796693E-2</v>
      </c>
      <c r="K13">
        <v>10841.445559</v>
      </c>
      <c r="L13">
        <v>0</v>
      </c>
      <c r="M13">
        <v>5</v>
      </c>
      <c r="N13">
        <f>VLOOKUP(B13,instances!$B$2:$E$21,4, FALSE)</f>
        <v>645488</v>
      </c>
    </row>
    <row r="14" spans="1:14" x14ac:dyDescent="0.25">
      <c r="A14" t="s">
        <v>14</v>
      </c>
      <c r="B14" t="str">
        <f>RIGHT(A14,FIND("/",A14)+2)</f>
        <v>usa13509.tsp</v>
      </c>
      <c r="C14">
        <v>13509</v>
      </c>
      <c r="D14" t="s">
        <v>11</v>
      </c>
      <c r="E14">
        <v>25145561</v>
      </c>
      <c r="F14" s="4">
        <f t="shared" si="1"/>
        <v>0.25835463530823799</v>
      </c>
      <c r="G14">
        <v>0.85998600000000003</v>
      </c>
      <c r="H14" t="s">
        <v>12</v>
      </c>
      <c r="I14">
        <v>21399493</v>
      </c>
      <c r="J14" s="4">
        <f t="shared" si="2"/>
        <v>7.0890850667288396E-2</v>
      </c>
      <c r="K14">
        <v>4715.7151679999997</v>
      </c>
      <c r="L14">
        <v>0</v>
      </c>
      <c r="M14">
        <v>3</v>
      </c>
      <c r="N14">
        <f>VLOOKUP(B14,instances!$B$2:$E$21,4, FALSE)</f>
        <v>19982889</v>
      </c>
    </row>
    <row r="15" spans="1:14" x14ac:dyDescent="0.25">
      <c r="A15" t="s">
        <v>14</v>
      </c>
      <c r="B15" t="str">
        <f>RIGHT(A15,FIND("/",A15)+2)</f>
        <v>usa13509.tsp</v>
      </c>
      <c r="C15">
        <v>13509</v>
      </c>
      <c r="D15" t="s">
        <v>11</v>
      </c>
      <c r="E15">
        <v>25145561</v>
      </c>
      <c r="F15" s="4">
        <f t="shared" si="1"/>
        <v>0.25835463530823799</v>
      </c>
      <c r="G15">
        <v>0.85989700000000002</v>
      </c>
      <c r="H15" t="s">
        <v>13</v>
      </c>
      <c r="I15">
        <v>21122928</v>
      </c>
      <c r="J15" s="4">
        <f t="shared" si="2"/>
        <v>5.7050759777527667E-2</v>
      </c>
      <c r="K15">
        <v>4776.5533400000004</v>
      </c>
      <c r="L15">
        <v>0</v>
      </c>
      <c r="M15">
        <v>3</v>
      </c>
      <c r="N15">
        <f>VLOOKUP(B15,instances!$B$2:$E$21,4, FALSE)</f>
        <v>19982889</v>
      </c>
    </row>
    <row r="16" spans="1:14" x14ac:dyDescent="0.25">
      <c r="A16" t="s">
        <v>14</v>
      </c>
      <c r="B16" t="str">
        <f>RIGHT(A16,FIND("/",A16)+2)</f>
        <v>usa13509.tsp</v>
      </c>
      <c r="C16">
        <v>13509</v>
      </c>
      <c r="D16" t="s">
        <v>17</v>
      </c>
      <c r="E16">
        <v>24973211</v>
      </c>
      <c r="F16" s="4">
        <f t="shared" si="1"/>
        <v>0.24972975629299649</v>
      </c>
      <c r="G16">
        <v>0.40382000000000001</v>
      </c>
      <c r="H16" t="s">
        <v>12</v>
      </c>
      <c r="I16">
        <v>21465450</v>
      </c>
      <c r="J16" s="4">
        <f t="shared" si="2"/>
        <v>7.4191524558836319E-2</v>
      </c>
      <c r="K16">
        <v>5007.6320320000004</v>
      </c>
      <c r="L16">
        <v>0</v>
      </c>
      <c r="M16">
        <v>3</v>
      </c>
      <c r="N16">
        <f>VLOOKUP(B16,instances!$B$2:$E$21,4, FALSE)</f>
        <v>19982889</v>
      </c>
    </row>
    <row r="17" spans="1:14" x14ac:dyDescent="0.25">
      <c r="A17" t="s">
        <v>14</v>
      </c>
      <c r="B17" t="str">
        <f>RIGHT(A17,FIND("/",A17)+2)</f>
        <v>usa13509.tsp</v>
      </c>
      <c r="C17">
        <v>13509</v>
      </c>
      <c r="D17" t="s">
        <v>17</v>
      </c>
      <c r="E17">
        <v>24973211</v>
      </c>
      <c r="F17" s="4">
        <f t="shared" si="1"/>
        <v>0.24972975629299649</v>
      </c>
      <c r="G17">
        <v>0.40373700000000001</v>
      </c>
      <c r="H17" t="s">
        <v>13</v>
      </c>
      <c r="I17">
        <v>21119835</v>
      </c>
      <c r="J17" s="4">
        <f t="shared" si="2"/>
        <v>5.689597735342472E-2</v>
      </c>
      <c r="K17">
        <v>4773.8832110000003</v>
      </c>
      <c r="L17">
        <v>0</v>
      </c>
      <c r="M17">
        <v>3</v>
      </c>
      <c r="N17">
        <f>VLOOKUP(B17,instances!$B$2:$E$21,4, FALSE)</f>
        <v>19982889</v>
      </c>
    </row>
    <row r="18" spans="1:14" x14ac:dyDescent="0.25">
      <c r="A18" t="s">
        <v>25</v>
      </c>
      <c r="B18" t="str">
        <f>RIGHT(A18,FIND("/",A18)-1)</f>
        <v>d1291.tsp</v>
      </c>
      <c r="C18">
        <v>1291</v>
      </c>
      <c r="D18" t="s">
        <v>11</v>
      </c>
      <c r="E18">
        <v>60214</v>
      </c>
      <c r="F18" s="4">
        <f t="shared" si="1"/>
        <v>0.18529162811755673</v>
      </c>
      <c r="G18">
        <v>6.7340000000000004E-3</v>
      </c>
      <c r="H18" t="s">
        <v>12</v>
      </c>
      <c r="I18">
        <v>55755</v>
      </c>
      <c r="J18" s="4">
        <f t="shared" si="2"/>
        <v>9.7517765398318926E-2</v>
      </c>
      <c r="K18">
        <v>1.046764</v>
      </c>
      <c r="L18">
        <v>0</v>
      </c>
      <c r="M18">
        <v>9</v>
      </c>
      <c r="N18">
        <f>VLOOKUP(B18,instances!$B$2:$E$21,4, FALSE)</f>
        <v>50801</v>
      </c>
    </row>
    <row r="19" spans="1:14" x14ac:dyDescent="0.25">
      <c r="A19" t="s">
        <v>25</v>
      </c>
      <c r="B19" t="str">
        <f>RIGHT(A19,FIND("/",A19)-1)</f>
        <v>d1291.tsp</v>
      </c>
      <c r="C19">
        <v>1291</v>
      </c>
      <c r="D19" t="s">
        <v>11</v>
      </c>
      <c r="E19">
        <v>60214</v>
      </c>
      <c r="F19" s="4">
        <f t="shared" si="1"/>
        <v>0.18529162811755673</v>
      </c>
      <c r="G19">
        <v>6.7400000000000003E-3</v>
      </c>
      <c r="H19" t="s">
        <v>13</v>
      </c>
      <c r="I19">
        <v>52963</v>
      </c>
      <c r="J19" s="4">
        <f t="shared" si="2"/>
        <v>4.2558217357926025E-2</v>
      </c>
      <c r="K19">
        <v>1.1555519999999999</v>
      </c>
      <c r="L19">
        <v>0</v>
      </c>
      <c r="M19">
        <v>9</v>
      </c>
      <c r="N19">
        <f>VLOOKUP(B19,instances!$B$2:$E$21,4, FALSE)</f>
        <v>50801</v>
      </c>
    </row>
    <row r="20" spans="1:14" x14ac:dyDescent="0.25">
      <c r="A20" t="s">
        <v>25</v>
      </c>
      <c r="B20" t="str">
        <f>RIGHT(A20,FIND("/",A20)-1)</f>
        <v>d1291.tsp</v>
      </c>
      <c r="C20">
        <v>1291</v>
      </c>
      <c r="D20" t="s">
        <v>17</v>
      </c>
      <c r="E20">
        <v>60214</v>
      </c>
      <c r="F20" s="4">
        <f t="shared" si="1"/>
        <v>0.18529162811755673</v>
      </c>
      <c r="G20">
        <v>3.5330000000000001E-3</v>
      </c>
      <c r="H20" t="s">
        <v>12</v>
      </c>
      <c r="I20">
        <v>55755</v>
      </c>
      <c r="J20" s="4">
        <f t="shared" si="2"/>
        <v>9.7517765398318926E-2</v>
      </c>
      <c r="K20">
        <v>1.0482020000000001</v>
      </c>
      <c r="L20">
        <v>0</v>
      </c>
      <c r="M20">
        <v>9</v>
      </c>
      <c r="N20">
        <f>VLOOKUP(B20,instances!$B$2:$E$21,4, FALSE)</f>
        <v>50801</v>
      </c>
    </row>
    <row r="21" spans="1:14" x14ac:dyDescent="0.25">
      <c r="A21" t="s">
        <v>25</v>
      </c>
      <c r="B21" t="str">
        <f>RIGHT(A21,FIND("/",A21)-1)</f>
        <v>d1291.tsp</v>
      </c>
      <c r="C21">
        <v>1291</v>
      </c>
      <c r="D21" t="s">
        <v>17</v>
      </c>
      <c r="E21">
        <v>60214</v>
      </c>
      <c r="F21" s="4">
        <f t="shared" si="1"/>
        <v>0.18529162811755673</v>
      </c>
      <c r="G21">
        <v>3.4919999999999999E-3</v>
      </c>
      <c r="H21" t="s">
        <v>13</v>
      </c>
      <c r="I21">
        <v>52963</v>
      </c>
      <c r="J21" s="4">
        <f t="shared" si="2"/>
        <v>4.2558217357926025E-2</v>
      </c>
      <c r="K21">
        <v>1.155565</v>
      </c>
      <c r="L21">
        <v>0</v>
      </c>
      <c r="M21">
        <v>9</v>
      </c>
      <c r="N21">
        <f>VLOOKUP(B21,instances!$B$2:$E$21,4, FALSE)</f>
        <v>50801</v>
      </c>
    </row>
    <row r="22" spans="1:14" x14ac:dyDescent="0.25">
      <c r="A22" t="s">
        <v>19</v>
      </c>
      <c r="B22" t="str">
        <f>RIGHT(A22,FIND("/",A22)-1)</f>
        <v>d2103.tsp</v>
      </c>
      <c r="C22">
        <v>2103</v>
      </c>
      <c r="D22" t="s">
        <v>11</v>
      </c>
      <c r="E22">
        <v>86457</v>
      </c>
      <c r="F22" s="4">
        <f t="shared" si="1"/>
        <v>7.4667495338719705E-2</v>
      </c>
      <c r="G22">
        <v>1.7527999999999998E-2</v>
      </c>
      <c r="H22" t="s">
        <v>12</v>
      </c>
      <c r="I22">
        <v>82547</v>
      </c>
      <c r="J22" s="4">
        <f t="shared" si="2"/>
        <v>2.6065879428216282E-2</v>
      </c>
      <c r="K22">
        <v>3.205495</v>
      </c>
      <c r="L22">
        <v>0</v>
      </c>
      <c r="M22">
        <v>3</v>
      </c>
      <c r="N22">
        <f>VLOOKUP(B22,instances!$B$2:$E$21,4, FALSE)</f>
        <v>80450</v>
      </c>
    </row>
    <row r="23" spans="1:14" x14ac:dyDescent="0.25">
      <c r="A23" t="s">
        <v>19</v>
      </c>
      <c r="B23" t="str">
        <f>RIGHT(A23,FIND("/",A23)-1)</f>
        <v>d2103.tsp</v>
      </c>
      <c r="C23">
        <v>2103</v>
      </c>
      <c r="D23" t="s">
        <v>11</v>
      </c>
      <c r="E23">
        <v>86457</v>
      </c>
      <c r="F23" s="4">
        <f t="shared" si="1"/>
        <v>7.4667495338719705E-2</v>
      </c>
      <c r="G23">
        <v>1.7541000000000001E-2</v>
      </c>
      <c r="H23" t="s">
        <v>13</v>
      </c>
      <c r="I23">
        <v>82533</v>
      </c>
      <c r="J23" s="4">
        <f t="shared" si="2"/>
        <v>2.5891858297078931E-2</v>
      </c>
      <c r="K23">
        <v>2.774038</v>
      </c>
      <c r="L23">
        <v>0</v>
      </c>
      <c r="M23">
        <v>3</v>
      </c>
      <c r="N23">
        <f>VLOOKUP(B23,instances!$B$2:$E$21,4, FALSE)</f>
        <v>80450</v>
      </c>
    </row>
    <row r="24" spans="1:14" x14ac:dyDescent="0.25">
      <c r="A24" t="s">
        <v>19</v>
      </c>
      <c r="B24" t="str">
        <f>RIGHT(A24,FIND("/",A24)-1)</f>
        <v>d2103.tsp</v>
      </c>
      <c r="C24">
        <v>2103</v>
      </c>
      <c r="D24" t="s">
        <v>17</v>
      </c>
      <c r="E24">
        <v>86653</v>
      </c>
      <c r="F24" s="4">
        <f t="shared" si="1"/>
        <v>7.7103791174642639E-2</v>
      </c>
      <c r="G24">
        <v>9.2479999999999993E-3</v>
      </c>
      <c r="H24" t="s">
        <v>12</v>
      </c>
      <c r="I24">
        <v>82857</v>
      </c>
      <c r="J24" s="4">
        <f t="shared" si="2"/>
        <v>2.9919204474829087E-2</v>
      </c>
      <c r="K24">
        <v>2.9920149999999999</v>
      </c>
      <c r="L24">
        <v>0</v>
      </c>
      <c r="M24">
        <v>3</v>
      </c>
      <c r="N24">
        <f>VLOOKUP(B24,instances!$B$2:$E$21,4, FALSE)</f>
        <v>80450</v>
      </c>
    </row>
    <row r="25" spans="1:14" x14ac:dyDescent="0.25">
      <c r="A25" t="s">
        <v>19</v>
      </c>
      <c r="B25" t="str">
        <f>RIGHT(A25,FIND("/",A25)-1)</f>
        <v>d2103.tsp</v>
      </c>
      <c r="C25">
        <v>2103</v>
      </c>
      <c r="D25" t="s">
        <v>17</v>
      </c>
      <c r="E25">
        <v>86653</v>
      </c>
      <c r="F25" s="4">
        <f t="shared" si="1"/>
        <v>7.7103791174642639E-2</v>
      </c>
      <c r="G25">
        <v>9.2040000000000004E-3</v>
      </c>
      <c r="H25" t="s">
        <v>13</v>
      </c>
      <c r="I25">
        <v>82194</v>
      </c>
      <c r="J25" s="4">
        <f t="shared" si="2"/>
        <v>2.1678060907395897E-2</v>
      </c>
      <c r="K25">
        <v>2.9384760000000001</v>
      </c>
      <c r="L25">
        <v>0</v>
      </c>
      <c r="M25">
        <v>3</v>
      </c>
      <c r="N25">
        <f>VLOOKUP(B25,instances!$B$2:$E$21,4, FALSE)</f>
        <v>80450</v>
      </c>
    </row>
    <row r="26" spans="1:14" x14ac:dyDescent="0.25">
      <c r="A26" t="s">
        <v>18</v>
      </c>
      <c r="B26" t="str">
        <f>RIGHT(A26,FIND("/",A26)+1)</f>
        <v>pcb1173.tsp</v>
      </c>
      <c r="C26">
        <v>1173</v>
      </c>
      <c r="D26" t="s">
        <v>11</v>
      </c>
      <c r="E26">
        <v>71620</v>
      </c>
      <c r="F26" s="4">
        <f t="shared" si="1"/>
        <v>0.25887646769317302</v>
      </c>
      <c r="G26">
        <v>5.6509999999999998E-3</v>
      </c>
      <c r="H26" t="s">
        <v>12</v>
      </c>
      <c r="I26">
        <v>61345</v>
      </c>
      <c r="J26" s="4">
        <f t="shared" si="2"/>
        <v>7.8271110173662381E-2</v>
      </c>
      <c r="K26">
        <v>1.8703149999999999</v>
      </c>
      <c r="L26">
        <v>0</v>
      </c>
      <c r="M26">
        <v>2</v>
      </c>
      <c r="N26">
        <f>VLOOKUP(B26,instances!$B$2:$E$21,4, FALSE)</f>
        <v>56892</v>
      </c>
    </row>
    <row r="27" spans="1:14" x14ac:dyDescent="0.25">
      <c r="A27" t="s">
        <v>18</v>
      </c>
      <c r="B27" t="str">
        <f>RIGHT(A27,FIND("/",A27)+1)</f>
        <v>pcb1173.tsp</v>
      </c>
      <c r="C27">
        <v>1173</v>
      </c>
      <c r="D27" t="s">
        <v>11</v>
      </c>
      <c r="E27">
        <v>71620</v>
      </c>
      <c r="F27" s="4">
        <f t="shared" si="1"/>
        <v>0.25887646769317302</v>
      </c>
      <c r="G27">
        <v>5.5849999999999997E-3</v>
      </c>
      <c r="H27" t="s">
        <v>13</v>
      </c>
      <c r="I27">
        <v>60421</v>
      </c>
      <c r="J27" s="4">
        <f t="shared" si="2"/>
        <v>6.2029810869718059E-2</v>
      </c>
      <c r="K27">
        <v>1.8108679999999999</v>
      </c>
      <c r="L27">
        <v>0</v>
      </c>
      <c r="M27">
        <v>2</v>
      </c>
      <c r="N27">
        <f>VLOOKUP(B27,instances!$B$2:$E$21,4, FALSE)</f>
        <v>56892</v>
      </c>
    </row>
    <row r="28" spans="1:14" x14ac:dyDescent="0.25">
      <c r="A28" t="s">
        <v>18</v>
      </c>
      <c r="B28" t="str">
        <f>RIGHT(A28,FIND("/",A28)+1)</f>
        <v>pcb1173.tsp</v>
      </c>
      <c r="C28">
        <v>1173</v>
      </c>
      <c r="D28" t="s">
        <v>17</v>
      </c>
      <c r="E28">
        <v>71978</v>
      </c>
      <c r="F28" s="4">
        <f t="shared" si="1"/>
        <v>0.26516909231526403</v>
      </c>
      <c r="G28">
        <v>2.99E-3</v>
      </c>
      <c r="H28" t="s">
        <v>12</v>
      </c>
      <c r="I28">
        <v>61368</v>
      </c>
      <c r="J28" s="4">
        <f t="shared" si="2"/>
        <v>7.86753849398861E-2</v>
      </c>
      <c r="K28">
        <v>1.804244</v>
      </c>
      <c r="L28">
        <v>0</v>
      </c>
      <c r="M28">
        <v>2</v>
      </c>
      <c r="N28">
        <f>VLOOKUP(B28,instances!$B$2:$E$21,4, FALSE)</f>
        <v>56892</v>
      </c>
    </row>
    <row r="29" spans="1:14" x14ac:dyDescent="0.25">
      <c r="A29" t="s">
        <v>18</v>
      </c>
      <c r="B29" t="str">
        <f>RIGHT(A29,FIND("/",A29)+1)</f>
        <v>pcb1173.tsp</v>
      </c>
      <c r="C29">
        <v>1173</v>
      </c>
      <c r="D29" t="s">
        <v>17</v>
      </c>
      <c r="E29">
        <v>71978</v>
      </c>
      <c r="F29" s="4">
        <f t="shared" si="1"/>
        <v>0.26516909231526403</v>
      </c>
      <c r="G29">
        <v>2.97E-3</v>
      </c>
      <c r="H29" t="s">
        <v>13</v>
      </c>
      <c r="I29">
        <v>60421</v>
      </c>
      <c r="J29" s="4">
        <f t="shared" si="2"/>
        <v>6.2029810869718059E-2</v>
      </c>
      <c r="K29">
        <v>1.8168299999999999</v>
      </c>
      <c r="L29">
        <v>0</v>
      </c>
      <c r="M29">
        <v>2</v>
      </c>
      <c r="N29">
        <f>VLOOKUP(B29,instances!$B$2:$E$21,4, FALSE)</f>
        <v>56892</v>
      </c>
    </row>
    <row r="30" spans="1:14" x14ac:dyDescent="0.25">
      <c r="A30" t="s">
        <v>20</v>
      </c>
      <c r="B30" t="str">
        <f>RIGHT(A30,FIND("/",A30))</f>
        <v>rl1304.tsp</v>
      </c>
      <c r="C30">
        <v>1304</v>
      </c>
      <c r="D30" t="s">
        <v>11</v>
      </c>
      <c r="E30">
        <v>309959</v>
      </c>
      <c r="F30" s="4">
        <f t="shared" si="1"/>
        <v>0.22538624539431029</v>
      </c>
      <c r="G30">
        <v>7.045E-3</v>
      </c>
      <c r="H30" t="s">
        <v>12</v>
      </c>
      <c r="I30">
        <v>277856</v>
      </c>
      <c r="J30" s="4">
        <f t="shared" si="2"/>
        <v>9.8470831949649729E-2</v>
      </c>
      <c r="K30">
        <v>1.326648</v>
      </c>
      <c r="L30">
        <v>0</v>
      </c>
      <c r="M30">
        <v>4</v>
      </c>
      <c r="N30">
        <f>VLOOKUP(B30,instances!$B$2:$E$21,4, FALSE)</f>
        <v>252948</v>
      </c>
    </row>
    <row r="31" spans="1:14" x14ac:dyDescent="0.25">
      <c r="A31" t="s">
        <v>20</v>
      </c>
      <c r="B31" t="str">
        <f>RIGHT(A31,FIND("/",A31))</f>
        <v>rl1304.tsp</v>
      </c>
      <c r="C31">
        <v>1304</v>
      </c>
      <c r="D31" t="s">
        <v>11</v>
      </c>
      <c r="E31">
        <v>309959</v>
      </c>
      <c r="F31" s="4">
        <f t="shared" si="1"/>
        <v>0.22538624539431029</v>
      </c>
      <c r="G31">
        <v>7.0980000000000001E-3</v>
      </c>
      <c r="H31" t="s">
        <v>13</v>
      </c>
      <c r="I31">
        <v>273315</v>
      </c>
      <c r="J31" s="4">
        <f t="shared" si="2"/>
        <v>8.0518525546752692E-2</v>
      </c>
      <c r="K31">
        <v>1.4686159999999999</v>
      </c>
      <c r="L31">
        <v>0</v>
      </c>
      <c r="M31">
        <v>4</v>
      </c>
      <c r="N31">
        <f>VLOOKUP(B31,instances!$B$2:$E$21,4, FALSE)</f>
        <v>252948</v>
      </c>
    </row>
    <row r="32" spans="1:14" x14ac:dyDescent="0.25">
      <c r="A32" t="s">
        <v>20</v>
      </c>
      <c r="B32" t="str">
        <f>RIGHT(A32,FIND("/",A32))</f>
        <v>rl1304.tsp</v>
      </c>
      <c r="C32">
        <v>1304</v>
      </c>
      <c r="D32" t="s">
        <v>17</v>
      </c>
      <c r="E32">
        <v>335779</v>
      </c>
      <c r="F32" s="4">
        <f t="shared" si="1"/>
        <v>0.32746256147508579</v>
      </c>
      <c r="G32">
        <v>3.503E-3</v>
      </c>
      <c r="H32" t="s">
        <v>12</v>
      </c>
      <c r="I32">
        <v>279155</v>
      </c>
      <c r="J32" s="4">
        <f t="shared" si="2"/>
        <v>0.10360627480747031</v>
      </c>
      <c r="K32">
        <v>2.0425550000000001</v>
      </c>
      <c r="L32">
        <v>0</v>
      </c>
      <c r="M32">
        <v>4</v>
      </c>
      <c r="N32">
        <f>VLOOKUP(B32,instances!$B$2:$E$21,4, FALSE)</f>
        <v>252948</v>
      </c>
    </row>
    <row r="33" spans="1:14" x14ac:dyDescent="0.25">
      <c r="A33" t="s">
        <v>20</v>
      </c>
      <c r="B33" t="str">
        <f>RIGHT(A33,FIND("/",A33))</f>
        <v>rl1304.tsp</v>
      </c>
      <c r="C33">
        <v>1304</v>
      </c>
      <c r="D33" t="s">
        <v>17</v>
      </c>
      <c r="E33">
        <v>335779</v>
      </c>
      <c r="F33" s="4">
        <f t="shared" si="1"/>
        <v>0.32746256147508579</v>
      </c>
      <c r="G33">
        <v>3.46E-3</v>
      </c>
      <c r="H33" t="s">
        <v>13</v>
      </c>
      <c r="I33">
        <v>272037</v>
      </c>
      <c r="J33" s="4">
        <f t="shared" si="2"/>
        <v>7.5466103705109353E-2</v>
      </c>
      <c r="K33">
        <v>1.7737799999999999</v>
      </c>
      <c r="L33">
        <v>0</v>
      </c>
      <c r="M33">
        <v>4</v>
      </c>
      <c r="N33">
        <f>VLOOKUP(B33,instances!$B$2:$E$21,4, FALSE)</f>
        <v>252948</v>
      </c>
    </row>
    <row r="34" spans="1:14" x14ac:dyDescent="0.25">
      <c r="A34" t="s">
        <v>21</v>
      </c>
      <c r="B34" t="str">
        <f>RIGHT(A34,FIND("/",A34))</f>
        <v>rl1889.tsp</v>
      </c>
      <c r="C34">
        <v>1889</v>
      </c>
      <c r="D34" t="s">
        <v>11</v>
      </c>
      <c r="E34">
        <v>400819</v>
      </c>
      <c r="F34" s="4">
        <f t="shared" si="1"/>
        <v>0.26626671215912251</v>
      </c>
      <c r="G34">
        <v>1.5827000000000001E-2</v>
      </c>
      <c r="H34" t="s">
        <v>12</v>
      </c>
      <c r="I34">
        <v>341383</v>
      </c>
      <c r="J34" s="4">
        <f t="shared" si="2"/>
        <v>7.8496600702605709E-2</v>
      </c>
      <c r="K34">
        <v>7.1803999999999997</v>
      </c>
      <c r="L34">
        <v>0</v>
      </c>
      <c r="M34">
        <v>5</v>
      </c>
      <c r="N34">
        <f>VLOOKUP(B34,instances!$B$2:$E$21,4, FALSE)</f>
        <v>316536</v>
      </c>
    </row>
    <row r="35" spans="1:14" x14ac:dyDescent="0.25">
      <c r="A35" t="s">
        <v>21</v>
      </c>
      <c r="B35" t="str">
        <f>RIGHT(A35,FIND("/",A35))</f>
        <v>rl1889.tsp</v>
      </c>
      <c r="C35">
        <v>1889</v>
      </c>
      <c r="D35" t="s">
        <v>11</v>
      </c>
      <c r="E35">
        <v>400819</v>
      </c>
      <c r="F35" s="4">
        <f t="shared" si="1"/>
        <v>0.26626671215912251</v>
      </c>
      <c r="G35">
        <v>1.5785E-2</v>
      </c>
      <c r="H35" t="s">
        <v>13</v>
      </c>
      <c r="I35">
        <v>330059</v>
      </c>
      <c r="J35" s="4">
        <f t="shared" si="2"/>
        <v>4.2721838906159174E-2</v>
      </c>
      <c r="K35">
        <v>5.6932489999999998</v>
      </c>
      <c r="L35">
        <v>0</v>
      </c>
      <c r="M35">
        <v>5</v>
      </c>
      <c r="N35">
        <f>VLOOKUP(B35,instances!$B$2:$E$21,4, FALSE)</f>
        <v>316536</v>
      </c>
    </row>
    <row r="36" spans="1:14" x14ac:dyDescent="0.25">
      <c r="A36" t="s">
        <v>21</v>
      </c>
      <c r="B36" t="str">
        <f>RIGHT(A36,FIND("/",A36))</f>
        <v>rl1889.tsp</v>
      </c>
      <c r="C36">
        <v>1889</v>
      </c>
      <c r="D36" t="s">
        <v>17</v>
      </c>
      <c r="E36">
        <v>389270</v>
      </c>
      <c r="F36" s="4">
        <f t="shared" si="1"/>
        <v>0.22978113074026335</v>
      </c>
      <c r="G36">
        <v>7.2690000000000003E-3</v>
      </c>
      <c r="H36" t="s">
        <v>12</v>
      </c>
      <c r="I36">
        <v>337164</v>
      </c>
      <c r="J36" s="4">
        <f t="shared" si="2"/>
        <v>6.516794298278869E-2</v>
      </c>
      <c r="K36">
        <v>5.9240199999999996</v>
      </c>
      <c r="L36">
        <v>0</v>
      </c>
      <c r="M36">
        <v>5</v>
      </c>
      <c r="N36">
        <f>VLOOKUP(B36,instances!$B$2:$E$21,4, FALSE)</f>
        <v>316536</v>
      </c>
    </row>
    <row r="37" spans="1:14" x14ac:dyDescent="0.25">
      <c r="A37" t="s">
        <v>21</v>
      </c>
      <c r="B37" t="str">
        <f>RIGHT(A37,FIND("/",A37))</f>
        <v>rl1889.tsp</v>
      </c>
      <c r="C37">
        <v>1889</v>
      </c>
      <c r="D37" t="s">
        <v>17</v>
      </c>
      <c r="E37">
        <v>389270</v>
      </c>
      <c r="F37" s="4">
        <f t="shared" si="1"/>
        <v>0.22978113074026335</v>
      </c>
      <c r="G37">
        <v>7.2090000000000001E-3</v>
      </c>
      <c r="H37" t="s">
        <v>13</v>
      </c>
      <c r="I37">
        <v>337698</v>
      </c>
      <c r="J37" s="4">
        <f t="shared" si="2"/>
        <v>6.6854954886647958E-2</v>
      </c>
      <c r="K37">
        <v>5.6968990000000002</v>
      </c>
      <c r="L37">
        <v>0</v>
      </c>
      <c r="M37">
        <v>5</v>
      </c>
      <c r="N37">
        <f>VLOOKUP(B37,instances!$B$2:$E$21,4, FALSE)</f>
        <v>316536</v>
      </c>
    </row>
    <row r="38" spans="1:14" x14ac:dyDescent="0.25">
      <c r="A38" t="s">
        <v>24</v>
      </c>
      <c r="B38" t="str">
        <f>RIGHT(A38,FIND("/",A38)-1)</f>
        <v>u1817.tsp</v>
      </c>
      <c r="C38">
        <v>1817</v>
      </c>
      <c r="D38" t="s">
        <v>11</v>
      </c>
      <c r="E38">
        <v>71902</v>
      </c>
      <c r="F38" s="4">
        <f t="shared" si="1"/>
        <v>0.25700599639866434</v>
      </c>
      <c r="G38">
        <v>1.3114000000000001E-2</v>
      </c>
      <c r="H38" t="s">
        <v>12</v>
      </c>
      <c r="I38">
        <v>62579</v>
      </c>
      <c r="J38" s="4">
        <f t="shared" si="2"/>
        <v>9.4019335326305478E-2</v>
      </c>
      <c r="K38">
        <v>4.2549840000000003</v>
      </c>
      <c r="L38">
        <v>0</v>
      </c>
      <c r="M38">
        <v>8</v>
      </c>
      <c r="N38">
        <f>VLOOKUP(B38,instances!$B$2:$E$21,4, FALSE)</f>
        <v>57201</v>
      </c>
    </row>
    <row r="39" spans="1:14" x14ac:dyDescent="0.25">
      <c r="A39" t="s">
        <v>24</v>
      </c>
      <c r="B39" t="str">
        <f>RIGHT(A39,FIND("/",A39)-1)</f>
        <v>u1817.tsp</v>
      </c>
      <c r="C39">
        <v>1817</v>
      </c>
      <c r="D39" t="s">
        <v>11</v>
      </c>
      <c r="E39">
        <v>71902</v>
      </c>
      <c r="F39" s="4">
        <f t="shared" si="1"/>
        <v>0.25700599639866434</v>
      </c>
      <c r="G39">
        <v>1.3058999999999999E-2</v>
      </c>
      <c r="H39" t="s">
        <v>13</v>
      </c>
      <c r="I39">
        <v>60433</v>
      </c>
      <c r="J39" s="4">
        <f t="shared" si="2"/>
        <v>5.6502508697400394E-2</v>
      </c>
      <c r="K39">
        <v>4.532089</v>
      </c>
      <c r="L39">
        <v>0</v>
      </c>
      <c r="M39">
        <v>8</v>
      </c>
      <c r="N39">
        <f>VLOOKUP(B39,instances!$B$2:$E$21,4, FALSE)</f>
        <v>57201</v>
      </c>
    </row>
    <row r="40" spans="1:14" x14ac:dyDescent="0.25">
      <c r="A40" t="s">
        <v>24</v>
      </c>
      <c r="B40" t="str">
        <f>RIGHT(A40,FIND("/",A40)-1)</f>
        <v>u1817.tsp</v>
      </c>
      <c r="C40">
        <v>1817</v>
      </c>
      <c r="D40" t="s">
        <v>17</v>
      </c>
      <c r="E40">
        <v>72030</v>
      </c>
      <c r="F40" s="4">
        <f t="shared" si="1"/>
        <v>0.2592437195153931</v>
      </c>
      <c r="G40">
        <v>6.816E-3</v>
      </c>
      <c r="H40" t="s">
        <v>12</v>
      </c>
      <c r="I40">
        <v>61251</v>
      </c>
      <c r="J40" s="4">
        <f t="shared" si="2"/>
        <v>7.0802957990244927E-2</v>
      </c>
      <c r="K40">
        <v>4.510955</v>
      </c>
      <c r="L40">
        <v>0</v>
      </c>
      <c r="M40">
        <v>8</v>
      </c>
      <c r="N40">
        <f>VLOOKUP(B40,instances!$B$2:$E$21,4, FALSE)</f>
        <v>57201</v>
      </c>
    </row>
    <row r="41" spans="1:14" x14ac:dyDescent="0.25">
      <c r="A41" t="s">
        <v>24</v>
      </c>
      <c r="B41" t="str">
        <f>RIGHT(A41,FIND("/",A41)-1)</f>
        <v>u1817.tsp</v>
      </c>
      <c r="C41">
        <v>1817</v>
      </c>
      <c r="D41" t="s">
        <v>17</v>
      </c>
      <c r="E41">
        <v>72030</v>
      </c>
      <c r="F41" s="4">
        <f t="shared" si="1"/>
        <v>0.2592437195153931</v>
      </c>
      <c r="G41">
        <v>6.7739999999999996E-3</v>
      </c>
      <c r="H41" t="s">
        <v>13</v>
      </c>
      <c r="I41">
        <v>60833</v>
      </c>
      <c r="J41" s="4">
        <f t="shared" si="2"/>
        <v>6.3495393437177666E-2</v>
      </c>
      <c r="K41">
        <v>3.7116880000000001</v>
      </c>
      <c r="L41">
        <v>0</v>
      </c>
      <c r="M41">
        <v>8</v>
      </c>
      <c r="N41">
        <f>VLOOKUP(B41,instances!$B$2:$E$21,4, FALSE)</f>
        <v>57201</v>
      </c>
    </row>
    <row r="42" spans="1:14" x14ac:dyDescent="0.25">
      <c r="A42" t="s">
        <v>22</v>
      </c>
      <c r="B42" t="str">
        <f>RIGHT(A42,FIND("/",A42))</f>
        <v>vm1084.tsp</v>
      </c>
      <c r="C42">
        <v>1084</v>
      </c>
      <c r="D42" t="s">
        <v>11</v>
      </c>
      <c r="E42">
        <v>313570</v>
      </c>
      <c r="F42" s="4">
        <f t="shared" si="1"/>
        <v>0.3103799880483249</v>
      </c>
      <c r="G42">
        <v>5.2050000000000004E-3</v>
      </c>
      <c r="H42" t="s">
        <v>12</v>
      </c>
      <c r="I42">
        <v>258359</v>
      </c>
      <c r="J42" s="4">
        <f t="shared" si="2"/>
        <v>7.9658332532376086E-2</v>
      </c>
      <c r="K42">
        <v>1.267334</v>
      </c>
      <c r="L42">
        <v>0</v>
      </c>
      <c r="M42">
        <v>6</v>
      </c>
      <c r="N42">
        <f>VLOOKUP(B42,instances!$B$2:$E$21,4, FALSE)</f>
        <v>239297</v>
      </c>
    </row>
    <row r="43" spans="1:14" x14ac:dyDescent="0.25">
      <c r="A43" t="s">
        <v>22</v>
      </c>
      <c r="B43" t="str">
        <f>RIGHT(A43,FIND("/",A43))</f>
        <v>vm1084.tsp</v>
      </c>
      <c r="C43">
        <v>1084</v>
      </c>
      <c r="D43" t="s">
        <v>11</v>
      </c>
      <c r="E43">
        <v>313570</v>
      </c>
      <c r="F43" s="4">
        <f t="shared" si="1"/>
        <v>0.3103799880483249</v>
      </c>
      <c r="G43">
        <v>5.156E-3</v>
      </c>
      <c r="H43" t="s">
        <v>13</v>
      </c>
      <c r="I43">
        <v>254700</v>
      </c>
      <c r="J43" s="4">
        <f t="shared" si="2"/>
        <v>6.436771041843399E-2</v>
      </c>
      <c r="K43">
        <v>1.192337</v>
      </c>
      <c r="L43">
        <v>0</v>
      </c>
      <c r="M43">
        <v>6</v>
      </c>
      <c r="N43">
        <f>VLOOKUP(B43,instances!$B$2:$E$21,4, FALSE)</f>
        <v>239297</v>
      </c>
    </row>
    <row r="44" spans="1:14" x14ac:dyDescent="0.25">
      <c r="A44" t="s">
        <v>22</v>
      </c>
      <c r="B44" t="str">
        <f>RIGHT(A44,FIND("/",A44))</f>
        <v>vm1084.tsp</v>
      </c>
      <c r="C44">
        <v>1084</v>
      </c>
      <c r="D44" t="s">
        <v>17</v>
      </c>
      <c r="E44">
        <v>301477</v>
      </c>
      <c r="F44" s="4">
        <f t="shared" si="1"/>
        <v>0.25984446106720938</v>
      </c>
      <c r="G44">
        <v>2.4290000000000002E-3</v>
      </c>
      <c r="H44" t="s">
        <v>12</v>
      </c>
      <c r="I44">
        <v>258101</v>
      </c>
      <c r="J44" s="4">
        <f t="shared" si="2"/>
        <v>7.8580174427594157E-2</v>
      </c>
      <c r="K44">
        <v>1.0907150000000001</v>
      </c>
      <c r="L44">
        <v>0</v>
      </c>
      <c r="M44">
        <v>6</v>
      </c>
      <c r="N44">
        <f>VLOOKUP(B44,instances!$B$2:$E$21,4, FALSE)</f>
        <v>239297</v>
      </c>
    </row>
    <row r="45" spans="1:14" x14ac:dyDescent="0.25">
      <c r="A45" t="s">
        <v>22</v>
      </c>
      <c r="B45" t="str">
        <f>RIGHT(A45,FIND("/",A45))</f>
        <v>vm1084.tsp</v>
      </c>
      <c r="C45">
        <v>1084</v>
      </c>
      <c r="D45" t="s">
        <v>17</v>
      </c>
      <c r="E45">
        <v>301477</v>
      </c>
      <c r="F45" s="4">
        <f t="shared" si="1"/>
        <v>0.25984446106720938</v>
      </c>
      <c r="G45">
        <v>2.3779999999999999E-3</v>
      </c>
      <c r="H45" t="s">
        <v>13</v>
      </c>
      <c r="I45">
        <v>254490</v>
      </c>
      <c r="J45" s="4">
        <f t="shared" si="2"/>
        <v>6.3490139868030107E-2</v>
      </c>
      <c r="K45">
        <v>1.035596</v>
      </c>
      <c r="L45">
        <v>0</v>
      </c>
      <c r="M45">
        <v>6</v>
      </c>
      <c r="N45">
        <f>VLOOKUP(B45,instances!$B$2:$E$21,4, FALSE)</f>
        <v>239297</v>
      </c>
    </row>
    <row r="46" spans="1:14" x14ac:dyDescent="0.25">
      <c r="A46" t="s">
        <v>23</v>
      </c>
      <c r="B46" t="str">
        <f>RIGHT(A46,FIND("/",A46))</f>
        <v>vm1748.tsp</v>
      </c>
      <c r="C46">
        <v>1748</v>
      </c>
      <c r="D46" t="s">
        <v>11</v>
      </c>
      <c r="E46">
        <v>410532</v>
      </c>
      <c r="F46" s="4">
        <f t="shared" si="1"/>
        <v>0.21980294512651682</v>
      </c>
      <c r="G46">
        <v>1.3146E-2</v>
      </c>
      <c r="H46" t="s">
        <v>12</v>
      </c>
      <c r="I46">
        <v>356966</v>
      </c>
      <c r="J46" s="4">
        <f t="shared" si="2"/>
        <v>6.0643696739918471E-2</v>
      </c>
      <c r="K46">
        <v>3.9514290000000001</v>
      </c>
      <c r="L46">
        <v>0</v>
      </c>
      <c r="M46">
        <v>7</v>
      </c>
      <c r="N46">
        <f>VLOOKUP(B46,instances!$B$2:$E$21,4, FALSE)</f>
        <v>336556</v>
      </c>
    </row>
    <row r="47" spans="1:14" x14ac:dyDescent="0.25">
      <c r="A47" t="s">
        <v>23</v>
      </c>
      <c r="B47" t="str">
        <f>RIGHT(A47,FIND("/",A47))</f>
        <v>vm1748.tsp</v>
      </c>
      <c r="C47">
        <v>1748</v>
      </c>
      <c r="D47" t="s">
        <v>11</v>
      </c>
      <c r="E47">
        <v>410532</v>
      </c>
      <c r="F47" s="4">
        <f t="shared" si="1"/>
        <v>0.21980294512651682</v>
      </c>
      <c r="G47">
        <v>1.3166000000000001E-2</v>
      </c>
      <c r="H47" t="s">
        <v>13</v>
      </c>
      <c r="I47">
        <v>353289</v>
      </c>
      <c r="J47" s="4">
        <f t="shared" si="2"/>
        <v>4.9718323250811158E-2</v>
      </c>
      <c r="K47">
        <v>5.1537629999999996</v>
      </c>
      <c r="L47">
        <v>0</v>
      </c>
      <c r="M47">
        <v>7</v>
      </c>
      <c r="N47">
        <f>VLOOKUP(B47,instances!$B$2:$E$21,4, FALSE)</f>
        <v>336556</v>
      </c>
    </row>
    <row r="48" spans="1:14" x14ac:dyDescent="0.25">
      <c r="A48" t="s">
        <v>23</v>
      </c>
      <c r="B48" t="str">
        <f>RIGHT(A48,FIND("/",A48))</f>
        <v>vm1748.tsp</v>
      </c>
      <c r="C48">
        <v>1748</v>
      </c>
      <c r="D48" t="s">
        <v>17</v>
      </c>
      <c r="E48">
        <v>408102</v>
      </c>
      <c r="F48" s="4">
        <f t="shared" si="1"/>
        <v>0.21258274997325854</v>
      </c>
      <c r="G48">
        <v>6.2529999999999999E-3</v>
      </c>
      <c r="H48" t="s">
        <v>12</v>
      </c>
      <c r="I48">
        <v>358597</v>
      </c>
      <c r="J48" s="4">
        <f t="shared" si="2"/>
        <v>6.5489844186405827E-2</v>
      </c>
      <c r="K48">
        <v>2.7541229999999999</v>
      </c>
      <c r="L48">
        <v>0</v>
      </c>
      <c r="M48">
        <v>7</v>
      </c>
      <c r="N48">
        <f>VLOOKUP(B48,instances!$B$2:$E$21,4, FALSE)</f>
        <v>336556</v>
      </c>
    </row>
    <row r="49" spans="1:14" x14ac:dyDescent="0.25">
      <c r="A49" t="s">
        <v>23</v>
      </c>
      <c r="B49" t="str">
        <f>RIGHT(A49,FIND("/",A49))</f>
        <v>vm1748.tsp</v>
      </c>
      <c r="C49">
        <v>1748</v>
      </c>
      <c r="D49" t="s">
        <v>17</v>
      </c>
      <c r="E49">
        <v>408102</v>
      </c>
      <c r="F49" s="4">
        <f t="shared" si="1"/>
        <v>0.21258274997325854</v>
      </c>
      <c r="G49">
        <v>6.1830000000000001E-3</v>
      </c>
      <c r="H49" t="s">
        <v>13</v>
      </c>
      <c r="I49">
        <v>353710</v>
      </c>
      <c r="J49" s="4">
        <f t="shared" si="2"/>
        <v>5.0969229489297475E-2</v>
      </c>
      <c r="K49">
        <v>4.9879150000000001</v>
      </c>
      <c r="L49">
        <v>0</v>
      </c>
      <c r="M49">
        <v>7</v>
      </c>
      <c r="N49">
        <f>VLOOKUP(B49,instances!$B$2:$E$21,4, FALSE)</f>
        <v>336556</v>
      </c>
    </row>
    <row r="50" spans="1:14" x14ac:dyDescent="0.25">
      <c r="A50" t="s">
        <v>26</v>
      </c>
      <c r="B50" t="str">
        <f>RIGHT(A50,FIND("/",A50)+2)</f>
        <v>berlin52.tsp</v>
      </c>
      <c r="C50">
        <v>52</v>
      </c>
      <c r="D50" t="s">
        <v>11</v>
      </c>
      <c r="E50">
        <v>8790</v>
      </c>
      <c r="F50" s="4">
        <f t="shared" si="1"/>
        <v>0.16547334924423229</v>
      </c>
      <c r="G50">
        <v>2.0000000000000002E-5</v>
      </c>
      <c r="H50" t="s">
        <v>12</v>
      </c>
      <c r="I50">
        <v>8056</v>
      </c>
      <c r="J50" s="4">
        <f t="shared" si="2"/>
        <v>6.8151683903473884E-2</v>
      </c>
      <c r="K50">
        <v>1.26E-4</v>
      </c>
      <c r="L50">
        <v>0</v>
      </c>
      <c r="M50">
        <v>2</v>
      </c>
      <c r="N50">
        <f>VLOOKUP(B50,instances!$B$2:$E$21,4, FALSE)</f>
        <v>7542</v>
      </c>
    </row>
    <row r="51" spans="1:14" x14ac:dyDescent="0.25">
      <c r="A51" t="s">
        <v>26</v>
      </c>
      <c r="B51" t="str">
        <f>RIGHT(A51,FIND("/",A51)+2)</f>
        <v>berlin52.tsp</v>
      </c>
      <c r="C51">
        <v>52</v>
      </c>
      <c r="D51" t="s">
        <v>11</v>
      </c>
      <c r="E51">
        <v>8790</v>
      </c>
      <c r="F51" s="4">
        <f t="shared" si="1"/>
        <v>0.16547334924423229</v>
      </c>
      <c r="G51">
        <v>1.8E-5</v>
      </c>
      <c r="H51" t="s">
        <v>13</v>
      </c>
      <c r="I51">
        <v>8056</v>
      </c>
      <c r="J51" s="4">
        <f t="shared" si="2"/>
        <v>6.8151683903473884E-2</v>
      </c>
      <c r="K51">
        <v>1.9900000000000001E-4</v>
      </c>
      <c r="L51">
        <v>0</v>
      </c>
      <c r="M51">
        <v>2</v>
      </c>
      <c r="N51">
        <f>VLOOKUP(B51,instances!$B$2:$E$21,4, FALSE)</f>
        <v>7542</v>
      </c>
    </row>
    <row r="52" spans="1:14" x14ac:dyDescent="0.25">
      <c r="A52" t="s">
        <v>26</v>
      </c>
      <c r="B52" t="str">
        <f>RIGHT(A52,FIND("/",A52)+2)</f>
        <v>berlin52.tsp</v>
      </c>
      <c r="C52">
        <v>52</v>
      </c>
      <c r="D52" t="s">
        <v>17</v>
      </c>
      <c r="E52">
        <v>8980</v>
      </c>
      <c r="F52" s="4">
        <f t="shared" si="1"/>
        <v>0.19066560594006896</v>
      </c>
      <c r="G52">
        <v>1.2E-5</v>
      </c>
      <c r="H52" t="s">
        <v>12</v>
      </c>
      <c r="I52">
        <v>7967</v>
      </c>
      <c r="J52" s="4">
        <f t="shared" si="2"/>
        <v>5.6351100503845133E-2</v>
      </c>
      <c r="K52">
        <v>9.3999999999999994E-5</v>
      </c>
      <c r="L52">
        <v>0</v>
      </c>
      <c r="M52">
        <v>2</v>
      </c>
      <c r="N52">
        <f>VLOOKUP(B52,instances!$B$2:$E$21,4, FALSE)</f>
        <v>7542</v>
      </c>
    </row>
    <row r="53" spans="1:14" x14ac:dyDescent="0.25">
      <c r="A53" t="s">
        <v>26</v>
      </c>
      <c r="B53" t="str">
        <f>RIGHT(A53,FIND("/",A53)+2)</f>
        <v>berlin52.tsp</v>
      </c>
      <c r="C53">
        <v>52</v>
      </c>
      <c r="D53" t="s">
        <v>17</v>
      </c>
      <c r="E53">
        <v>8980</v>
      </c>
      <c r="F53" s="4">
        <f t="shared" si="1"/>
        <v>0.19066560594006896</v>
      </c>
      <c r="G53">
        <v>1.0000000000000001E-5</v>
      </c>
      <c r="H53" t="s">
        <v>13</v>
      </c>
      <c r="I53">
        <v>7842</v>
      </c>
      <c r="J53" s="4">
        <f t="shared" si="2"/>
        <v>3.9777247414478918E-2</v>
      </c>
      <c r="K53">
        <v>2.12E-4</v>
      </c>
      <c r="L53">
        <v>0</v>
      </c>
      <c r="M53">
        <v>2</v>
      </c>
      <c r="N53">
        <f>VLOOKUP(B53,instances!$B$2:$E$21,4, FALSE)</f>
        <v>7542</v>
      </c>
    </row>
    <row r="54" spans="1:14" x14ac:dyDescent="0.25">
      <c r="A54" t="s">
        <v>28</v>
      </c>
      <c r="B54" t="str">
        <f>RIGHT(A54,FIND("/",A54)-2)</f>
        <v>d657.tsp</v>
      </c>
      <c r="C54">
        <v>657</v>
      </c>
      <c r="D54" t="s">
        <v>11</v>
      </c>
      <c r="E54">
        <v>61627</v>
      </c>
      <c r="F54" s="4">
        <f t="shared" si="1"/>
        <v>0.25995665685312397</v>
      </c>
      <c r="G54">
        <v>2.7669999999999999E-3</v>
      </c>
      <c r="H54" t="s">
        <v>12</v>
      </c>
      <c r="I54">
        <v>51671</v>
      </c>
      <c r="J54" s="4">
        <f t="shared" si="2"/>
        <v>5.6407425580634607E-2</v>
      </c>
      <c r="K54">
        <v>0.29473100000000002</v>
      </c>
      <c r="L54">
        <v>0</v>
      </c>
      <c r="M54">
        <v>4</v>
      </c>
      <c r="N54">
        <f>VLOOKUP(B54,instances!$B$2:$E$21,4, FALSE)</f>
        <v>48912</v>
      </c>
    </row>
    <row r="55" spans="1:14" x14ac:dyDescent="0.25">
      <c r="A55" t="s">
        <v>28</v>
      </c>
      <c r="B55" t="str">
        <f>RIGHT(A55,FIND("/",A55)-2)</f>
        <v>d657.tsp</v>
      </c>
      <c r="C55">
        <v>657</v>
      </c>
      <c r="D55" t="s">
        <v>11</v>
      </c>
      <c r="E55">
        <v>61627</v>
      </c>
      <c r="F55" s="4">
        <f t="shared" si="1"/>
        <v>0.25995665685312397</v>
      </c>
      <c r="G55">
        <v>1.815E-3</v>
      </c>
      <c r="H55" t="s">
        <v>13</v>
      </c>
      <c r="I55">
        <v>51176</v>
      </c>
      <c r="J55" s="4">
        <f t="shared" si="2"/>
        <v>4.6287209682695452E-2</v>
      </c>
      <c r="K55">
        <v>0.30345100000000003</v>
      </c>
      <c r="L55">
        <v>0</v>
      </c>
      <c r="M55">
        <v>4</v>
      </c>
      <c r="N55">
        <f>VLOOKUP(B55,instances!$B$2:$E$21,4, FALSE)</f>
        <v>48912</v>
      </c>
    </row>
    <row r="56" spans="1:14" x14ac:dyDescent="0.25">
      <c r="A56" t="s">
        <v>28</v>
      </c>
      <c r="B56" t="str">
        <f>RIGHT(A56,FIND("/",A56)-2)</f>
        <v>d657.tsp</v>
      </c>
      <c r="C56">
        <v>657</v>
      </c>
      <c r="D56" t="s">
        <v>17</v>
      </c>
      <c r="E56">
        <v>61627</v>
      </c>
      <c r="F56" s="4">
        <f t="shared" si="1"/>
        <v>0.25995665685312397</v>
      </c>
      <c r="G56">
        <v>1.024E-3</v>
      </c>
      <c r="H56" t="s">
        <v>12</v>
      </c>
      <c r="I56">
        <v>51671</v>
      </c>
      <c r="J56" s="4">
        <f t="shared" si="2"/>
        <v>5.6407425580634607E-2</v>
      </c>
      <c r="K56">
        <v>0.27774599999999999</v>
      </c>
      <c r="L56">
        <v>0</v>
      </c>
      <c r="M56">
        <v>4</v>
      </c>
      <c r="N56">
        <f>VLOOKUP(B56,instances!$B$2:$E$21,4, FALSE)</f>
        <v>48912</v>
      </c>
    </row>
    <row r="57" spans="1:14" x14ac:dyDescent="0.25">
      <c r="A57" t="s">
        <v>28</v>
      </c>
      <c r="B57" t="str">
        <f>RIGHT(A57,FIND("/",A57)-2)</f>
        <v>d657.tsp</v>
      </c>
      <c r="C57">
        <v>657</v>
      </c>
      <c r="D57" t="s">
        <v>17</v>
      </c>
      <c r="E57">
        <v>61627</v>
      </c>
      <c r="F57" s="4">
        <f t="shared" si="1"/>
        <v>0.25995665685312397</v>
      </c>
      <c r="G57">
        <v>9.8799999999999995E-4</v>
      </c>
      <c r="H57" t="s">
        <v>13</v>
      </c>
      <c r="I57">
        <v>51176</v>
      </c>
      <c r="J57" s="4">
        <f t="shared" si="2"/>
        <v>4.6287209682695452E-2</v>
      </c>
      <c r="K57">
        <v>0.28675299999999998</v>
      </c>
      <c r="L57">
        <v>0</v>
      </c>
      <c r="M57">
        <v>4</v>
      </c>
      <c r="N57">
        <f>VLOOKUP(B57,instances!$B$2:$E$21,4, FALSE)</f>
        <v>48912</v>
      </c>
    </row>
    <row r="58" spans="1:14" x14ac:dyDescent="0.25">
      <c r="A58" t="s">
        <v>33</v>
      </c>
      <c r="B58" t="str">
        <f>RIGHT(A58,FIND("/",A58)-1)</f>
        <v>eil51.tsp</v>
      </c>
      <c r="C58">
        <v>51</v>
      </c>
      <c r="D58" t="s">
        <v>11</v>
      </c>
      <c r="E58">
        <v>555</v>
      </c>
      <c r="F58" s="4">
        <f t="shared" si="1"/>
        <v>0.30281690140845069</v>
      </c>
      <c r="G58">
        <v>1.7E-5</v>
      </c>
      <c r="H58" t="s">
        <v>12</v>
      </c>
      <c r="I58">
        <v>440</v>
      </c>
      <c r="J58" s="4">
        <f t="shared" si="2"/>
        <v>3.2863849765258218E-2</v>
      </c>
      <c r="K58">
        <v>1.56E-4</v>
      </c>
      <c r="L58">
        <v>0</v>
      </c>
      <c r="M58">
        <v>9</v>
      </c>
      <c r="N58">
        <f>VLOOKUP(B58,instances!$B$2:$E$21,4, FALSE)</f>
        <v>426</v>
      </c>
    </row>
    <row r="59" spans="1:14" x14ac:dyDescent="0.25">
      <c r="A59" t="s">
        <v>33</v>
      </c>
      <c r="B59" t="str">
        <f>RIGHT(A59,FIND("/",A59)-1)</f>
        <v>eil51.tsp</v>
      </c>
      <c r="C59">
        <v>51</v>
      </c>
      <c r="D59" t="s">
        <v>11</v>
      </c>
      <c r="E59">
        <v>555</v>
      </c>
      <c r="F59" s="4">
        <f t="shared" si="1"/>
        <v>0.30281690140845069</v>
      </c>
      <c r="G59">
        <v>1.5999999999999999E-5</v>
      </c>
      <c r="H59" t="s">
        <v>13</v>
      </c>
      <c r="I59">
        <v>433</v>
      </c>
      <c r="J59" s="4">
        <f t="shared" si="2"/>
        <v>1.6431924882629109E-2</v>
      </c>
      <c r="K59">
        <v>2.2800000000000001E-4</v>
      </c>
      <c r="L59">
        <v>0</v>
      </c>
      <c r="M59">
        <v>9</v>
      </c>
      <c r="N59">
        <f>VLOOKUP(B59,instances!$B$2:$E$21,4, FALSE)</f>
        <v>426</v>
      </c>
    </row>
    <row r="60" spans="1:14" x14ac:dyDescent="0.25">
      <c r="A60" t="s">
        <v>33</v>
      </c>
      <c r="B60" t="str">
        <f>RIGHT(A60,FIND("/",A60)-1)</f>
        <v>eil51.tsp</v>
      </c>
      <c r="C60">
        <v>51</v>
      </c>
      <c r="D60" t="s">
        <v>17</v>
      </c>
      <c r="E60">
        <v>511</v>
      </c>
      <c r="F60" s="4">
        <f t="shared" si="1"/>
        <v>0.19953051643192488</v>
      </c>
      <c r="G60">
        <v>1.0000000000000001E-5</v>
      </c>
      <c r="H60" t="s">
        <v>12</v>
      </c>
      <c r="I60">
        <v>438</v>
      </c>
      <c r="J60" s="4">
        <f t="shared" si="2"/>
        <v>2.8169014084507043E-2</v>
      </c>
      <c r="K60">
        <v>1.6200000000000001E-4</v>
      </c>
      <c r="L60">
        <v>0</v>
      </c>
      <c r="M60">
        <v>9</v>
      </c>
      <c r="N60">
        <f>VLOOKUP(B60,instances!$B$2:$E$21,4, FALSE)</f>
        <v>426</v>
      </c>
    </row>
    <row r="61" spans="1:14" x14ac:dyDescent="0.25">
      <c r="A61" t="s">
        <v>33</v>
      </c>
      <c r="B61" t="str">
        <f>RIGHT(A61,FIND("/",A61)-1)</f>
        <v>eil51.tsp</v>
      </c>
      <c r="C61">
        <v>51</v>
      </c>
      <c r="D61" t="s">
        <v>17</v>
      </c>
      <c r="E61">
        <v>511</v>
      </c>
      <c r="F61" s="4">
        <f t="shared" si="1"/>
        <v>0.19953051643192488</v>
      </c>
      <c r="G61">
        <v>9.0000000000000002E-6</v>
      </c>
      <c r="H61" t="s">
        <v>13</v>
      </c>
      <c r="I61">
        <v>435</v>
      </c>
      <c r="J61" s="4">
        <f t="shared" si="2"/>
        <v>2.1126760563380281E-2</v>
      </c>
      <c r="K61">
        <v>1.55E-4</v>
      </c>
      <c r="L61">
        <v>0</v>
      </c>
      <c r="M61">
        <v>9</v>
      </c>
      <c r="N61">
        <f>VLOOKUP(B61,instances!$B$2:$E$21,4, FALSE)</f>
        <v>426</v>
      </c>
    </row>
    <row r="62" spans="1:14" x14ac:dyDescent="0.25">
      <c r="A62" t="s">
        <v>27</v>
      </c>
      <c r="B62" t="str">
        <f>RIGHT(A62,FIND("/",A62)-1)</f>
        <v>pr144.tsp</v>
      </c>
      <c r="C62">
        <v>144</v>
      </c>
      <c r="D62" t="s">
        <v>11</v>
      </c>
      <c r="E62">
        <v>63243</v>
      </c>
      <c r="F62" s="4">
        <f t="shared" si="1"/>
        <v>8.0393597212019746E-2</v>
      </c>
      <c r="G62">
        <v>9.3999999999999994E-5</v>
      </c>
      <c r="H62" t="s">
        <v>12</v>
      </c>
      <c r="I62">
        <v>59967</v>
      </c>
      <c r="J62" s="4">
        <f t="shared" si="2"/>
        <v>2.4428993627961804E-2</v>
      </c>
      <c r="K62">
        <v>1.119E-3</v>
      </c>
      <c r="L62">
        <v>0</v>
      </c>
      <c r="M62">
        <v>3</v>
      </c>
      <c r="N62">
        <f>VLOOKUP(B62,instances!$B$2:$E$21,4, FALSE)</f>
        <v>58537</v>
      </c>
    </row>
    <row r="63" spans="1:14" x14ac:dyDescent="0.25">
      <c r="A63" t="s">
        <v>27</v>
      </c>
      <c r="B63" t="str">
        <f>RIGHT(A63,FIND("/",A63)-1)</f>
        <v>pr144.tsp</v>
      </c>
      <c r="C63">
        <v>144</v>
      </c>
      <c r="D63" t="s">
        <v>11</v>
      </c>
      <c r="E63">
        <v>63243</v>
      </c>
      <c r="F63" s="4">
        <f t="shared" si="1"/>
        <v>8.0393597212019746E-2</v>
      </c>
      <c r="G63">
        <v>9.0000000000000006E-5</v>
      </c>
      <c r="H63" t="s">
        <v>13</v>
      </c>
      <c r="I63">
        <v>58862</v>
      </c>
      <c r="J63" s="4">
        <f t="shared" si="2"/>
        <v>5.5520440063549547E-3</v>
      </c>
      <c r="K63">
        <v>1.606E-3</v>
      </c>
      <c r="L63">
        <v>0</v>
      </c>
      <c r="M63">
        <v>3</v>
      </c>
      <c r="N63">
        <f>VLOOKUP(B63,instances!$B$2:$E$21,4, FALSE)</f>
        <v>58537</v>
      </c>
    </row>
    <row r="64" spans="1:14" x14ac:dyDescent="0.25">
      <c r="A64" t="s">
        <v>27</v>
      </c>
      <c r="B64" t="str">
        <f>RIGHT(A64,FIND("/",A64)-1)</f>
        <v>pr144.tsp</v>
      </c>
      <c r="C64">
        <v>144</v>
      </c>
      <c r="D64" t="s">
        <v>17</v>
      </c>
      <c r="E64">
        <v>61652</v>
      </c>
      <c r="F64" s="4">
        <f t="shared" si="1"/>
        <v>5.3214206399371335E-2</v>
      </c>
      <c r="G64">
        <v>5.5000000000000002E-5</v>
      </c>
      <c r="H64" t="s">
        <v>12</v>
      </c>
      <c r="I64">
        <v>61244</v>
      </c>
      <c r="J64" s="4">
        <f t="shared" si="2"/>
        <v>4.6244255769854963E-2</v>
      </c>
      <c r="K64">
        <v>6.9099999999999999E-4</v>
      </c>
      <c r="L64">
        <v>0</v>
      </c>
      <c r="M64">
        <v>3</v>
      </c>
      <c r="N64">
        <f>VLOOKUP(B64,instances!$B$2:$E$21,4, FALSE)</f>
        <v>58537</v>
      </c>
    </row>
    <row r="65" spans="1:14" x14ac:dyDescent="0.25">
      <c r="A65" t="s">
        <v>27</v>
      </c>
      <c r="B65" t="str">
        <f>RIGHT(A65,FIND("/",A65)-1)</f>
        <v>pr144.tsp</v>
      </c>
      <c r="C65">
        <v>144</v>
      </c>
      <c r="D65" t="s">
        <v>17</v>
      </c>
      <c r="E65">
        <v>61652</v>
      </c>
      <c r="F65" s="4">
        <f t="shared" si="1"/>
        <v>5.3214206399371335E-2</v>
      </c>
      <c r="G65">
        <v>4.8000000000000001E-5</v>
      </c>
      <c r="H65" t="s">
        <v>13</v>
      </c>
      <c r="I65">
        <v>61244</v>
      </c>
      <c r="J65" s="4">
        <f t="shared" si="2"/>
        <v>4.6244255769854963E-2</v>
      </c>
      <c r="K65">
        <v>1.042E-3</v>
      </c>
      <c r="L65">
        <v>0</v>
      </c>
      <c r="M65">
        <v>3</v>
      </c>
      <c r="N65">
        <f>VLOOKUP(B65,instances!$B$2:$E$21,4, FALSE)</f>
        <v>58537</v>
      </c>
    </row>
    <row r="66" spans="1:14" x14ac:dyDescent="0.25">
      <c r="A66" t="s">
        <v>32</v>
      </c>
      <c r="B66" t="str">
        <f>RIGHT(A66,FIND("/",A66)-1)</f>
        <v>pr299.tsp</v>
      </c>
      <c r="C66">
        <v>299</v>
      </c>
      <c r="D66" t="s">
        <v>11</v>
      </c>
      <c r="E66">
        <v>65220</v>
      </c>
      <c r="F66" s="4">
        <f t="shared" si="1"/>
        <v>0.35336473615405367</v>
      </c>
      <c r="G66">
        <v>3.9300000000000001E-4</v>
      </c>
      <c r="H66" t="s">
        <v>12</v>
      </c>
      <c r="I66">
        <v>50529</v>
      </c>
      <c r="J66" s="4">
        <f t="shared" si="2"/>
        <v>4.8515282936647919E-2</v>
      </c>
      <c r="K66">
        <v>2.6185E-2</v>
      </c>
      <c r="L66">
        <v>0</v>
      </c>
      <c r="M66">
        <v>8</v>
      </c>
      <c r="N66">
        <f>VLOOKUP(B66,instances!$B$2:$E$21,4, FALSE)</f>
        <v>48191</v>
      </c>
    </row>
    <row r="67" spans="1:14" x14ac:dyDescent="0.25">
      <c r="A67" t="s">
        <v>32</v>
      </c>
      <c r="B67" t="str">
        <f>RIGHT(A67,FIND("/",A67)-1)</f>
        <v>pr299.tsp</v>
      </c>
      <c r="C67">
        <v>299</v>
      </c>
      <c r="D67" t="s">
        <v>11</v>
      </c>
      <c r="E67">
        <v>65220</v>
      </c>
      <c r="F67" s="4">
        <f t="shared" ref="F67:F81" si="3">(E67-N67)/N67</f>
        <v>0.35336473615405367</v>
      </c>
      <c r="G67">
        <v>3.9300000000000001E-4</v>
      </c>
      <c r="H67" t="s">
        <v>13</v>
      </c>
      <c r="I67">
        <v>49613</v>
      </c>
      <c r="J67" s="4">
        <f t="shared" ref="J67:J81" si="4">(I67-N67)/N67</f>
        <v>2.9507584403726837E-2</v>
      </c>
      <c r="K67">
        <v>2.9637E-2</v>
      </c>
      <c r="L67">
        <v>0</v>
      </c>
      <c r="M67">
        <v>8</v>
      </c>
      <c r="N67">
        <f>VLOOKUP(B67,instances!$B$2:$E$21,4, FALSE)</f>
        <v>48191</v>
      </c>
    </row>
    <row r="68" spans="1:14" x14ac:dyDescent="0.25">
      <c r="A68" t="s">
        <v>32</v>
      </c>
      <c r="B68" t="str">
        <f>RIGHT(A68,FIND("/",A68)-1)</f>
        <v>pr299.tsp</v>
      </c>
      <c r="C68">
        <v>299</v>
      </c>
      <c r="D68" t="s">
        <v>17</v>
      </c>
      <c r="E68">
        <v>59890</v>
      </c>
      <c r="F68" s="4">
        <f t="shared" si="3"/>
        <v>0.24276317154655433</v>
      </c>
      <c r="G68">
        <v>2.12E-4</v>
      </c>
      <c r="H68" t="s">
        <v>12</v>
      </c>
      <c r="I68">
        <v>50510</v>
      </c>
      <c r="J68" s="4">
        <f t="shared" si="4"/>
        <v>4.8121018447427943E-2</v>
      </c>
      <c r="K68">
        <v>2.2543000000000001E-2</v>
      </c>
      <c r="L68">
        <v>0</v>
      </c>
      <c r="M68">
        <v>8</v>
      </c>
      <c r="N68">
        <f>VLOOKUP(B68,instances!$B$2:$E$21,4, FALSE)</f>
        <v>48191</v>
      </c>
    </row>
    <row r="69" spans="1:14" x14ac:dyDescent="0.25">
      <c r="A69" t="s">
        <v>32</v>
      </c>
      <c r="B69" t="str">
        <f>RIGHT(A69,FIND("/",A69)-1)</f>
        <v>pr299.tsp</v>
      </c>
      <c r="C69">
        <v>299</v>
      </c>
      <c r="D69" t="s">
        <v>17</v>
      </c>
      <c r="E69">
        <v>59890</v>
      </c>
      <c r="F69" s="4">
        <f t="shared" si="3"/>
        <v>0.24276317154655433</v>
      </c>
      <c r="G69">
        <v>2.1100000000000001E-4</v>
      </c>
      <c r="H69" t="s">
        <v>13</v>
      </c>
      <c r="I69">
        <v>50666</v>
      </c>
      <c r="J69" s="4">
        <f t="shared" si="4"/>
        <v>5.1358137411549876E-2</v>
      </c>
      <c r="K69">
        <v>2.9158E-2</v>
      </c>
      <c r="L69">
        <v>0</v>
      </c>
      <c r="M69">
        <v>8</v>
      </c>
      <c r="N69">
        <f>VLOOKUP(B69,instances!$B$2:$E$21,4, FALSE)</f>
        <v>48191</v>
      </c>
    </row>
    <row r="70" spans="1:14" x14ac:dyDescent="0.25">
      <c r="A70" t="s">
        <v>29</v>
      </c>
      <c r="B70" t="str">
        <f>RIGHT(A70,FIND("/",A70)-1)</f>
        <v>pr439.tsp</v>
      </c>
      <c r="C70">
        <v>439</v>
      </c>
      <c r="D70" t="s">
        <v>11</v>
      </c>
      <c r="E70">
        <v>133087</v>
      </c>
      <c r="F70" s="4">
        <f t="shared" si="3"/>
        <v>0.24128636317001967</v>
      </c>
      <c r="G70">
        <v>8.4000000000000003E-4</v>
      </c>
      <c r="H70" t="s">
        <v>12</v>
      </c>
      <c r="I70">
        <v>114191</v>
      </c>
      <c r="J70" s="4">
        <f t="shared" si="4"/>
        <v>6.5045655073355899E-2</v>
      </c>
      <c r="K70">
        <v>9.2362E-2</v>
      </c>
      <c r="L70">
        <v>0</v>
      </c>
      <c r="M70">
        <v>5</v>
      </c>
      <c r="N70">
        <f>VLOOKUP(B70,instances!$B$2:$E$21,4, FALSE)</f>
        <v>107217</v>
      </c>
    </row>
    <row r="71" spans="1:14" x14ac:dyDescent="0.25">
      <c r="A71" t="s">
        <v>29</v>
      </c>
      <c r="B71" t="str">
        <f>RIGHT(A71,FIND("/",A71)-1)</f>
        <v>pr439.tsp</v>
      </c>
      <c r="C71">
        <v>439</v>
      </c>
      <c r="D71" t="s">
        <v>11</v>
      </c>
      <c r="E71">
        <v>133087</v>
      </c>
      <c r="F71" s="4">
        <f t="shared" si="3"/>
        <v>0.24128636317001967</v>
      </c>
      <c r="G71">
        <v>8.4099999999999995E-4</v>
      </c>
      <c r="H71" t="s">
        <v>13</v>
      </c>
      <c r="I71">
        <v>112127</v>
      </c>
      <c r="J71" s="4">
        <f t="shared" si="4"/>
        <v>4.5794976542898984E-2</v>
      </c>
      <c r="K71">
        <v>8.2255999999999996E-2</v>
      </c>
      <c r="L71">
        <v>0</v>
      </c>
      <c r="M71">
        <v>5</v>
      </c>
      <c r="N71">
        <f>VLOOKUP(B71,instances!$B$2:$E$21,4, FALSE)</f>
        <v>107217</v>
      </c>
    </row>
    <row r="72" spans="1:14" x14ac:dyDescent="0.25">
      <c r="A72" t="s">
        <v>29</v>
      </c>
      <c r="B72" t="str">
        <f>RIGHT(A72,FIND("/",A72)-1)</f>
        <v>pr439.tsp</v>
      </c>
      <c r="C72">
        <v>439</v>
      </c>
      <c r="D72" t="s">
        <v>17</v>
      </c>
      <c r="E72">
        <v>131281</v>
      </c>
      <c r="F72" s="4">
        <f t="shared" si="3"/>
        <v>0.22444201945586986</v>
      </c>
      <c r="G72">
        <v>4.2900000000000002E-4</v>
      </c>
      <c r="H72" t="s">
        <v>12</v>
      </c>
      <c r="I72">
        <v>113210</v>
      </c>
      <c r="J72" s="4">
        <f t="shared" si="4"/>
        <v>5.5895986643909081E-2</v>
      </c>
      <c r="K72">
        <v>7.4398000000000006E-2</v>
      </c>
      <c r="L72">
        <v>0</v>
      </c>
      <c r="M72">
        <v>5</v>
      </c>
      <c r="N72">
        <f>VLOOKUP(B72,instances!$B$2:$E$21,4, FALSE)</f>
        <v>107217</v>
      </c>
    </row>
    <row r="73" spans="1:14" x14ac:dyDescent="0.25">
      <c r="A73" t="s">
        <v>29</v>
      </c>
      <c r="B73" t="str">
        <f>RIGHT(A73,FIND("/",A73)-1)</f>
        <v>pr439.tsp</v>
      </c>
      <c r="C73">
        <v>439</v>
      </c>
      <c r="D73" t="s">
        <v>17</v>
      </c>
      <c r="E73">
        <v>131281</v>
      </c>
      <c r="F73" s="4">
        <f t="shared" si="3"/>
        <v>0.22444201945586986</v>
      </c>
      <c r="G73">
        <v>4.2700000000000002E-4</v>
      </c>
      <c r="H73" t="s">
        <v>13</v>
      </c>
      <c r="I73">
        <v>111863</v>
      </c>
      <c r="J73" s="4">
        <f t="shared" si="4"/>
        <v>4.3332680451794024E-2</v>
      </c>
      <c r="K73">
        <v>7.1432999999999996E-2</v>
      </c>
      <c r="L73">
        <v>0</v>
      </c>
      <c r="M73">
        <v>5</v>
      </c>
      <c r="N73">
        <f>VLOOKUP(B73,instances!$B$2:$E$21,4, FALSE)</f>
        <v>107217</v>
      </c>
    </row>
    <row r="74" spans="1:14" x14ac:dyDescent="0.25">
      <c r="A74" t="s">
        <v>30</v>
      </c>
      <c r="B74" t="str">
        <f>RIGHT(A74,FIND("/",A74))</f>
        <v>rat783.tsp</v>
      </c>
      <c r="C74">
        <v>783</v>
      </c>
      <c r="D74" t="s">
        <v>11</v>
      </c>
      <c r="E74">
        <v>11428</v>
      </c>
      <c r="F74" s="4">
        <f t="shared" si="3"/>
        <v>0.29775153304565072</v>
      </c>
      <c r="G74">
        <v>2.944E-3</v>
      </c>
      <c r="H74" t="s">
        <v>12</v>
      </c>
      <c r="I74">
        <v>9320</v>
      </c>
      <c r="J74" s="4">
        <f t="shared" si="4"/>
        <v>5.8369293663411308E-2</v>
      </c>
      <c r="K74">
        <v>0.58882599999999996</v>
      </c>
      <c r="L74">
        <v>0</v>
      </c>
      <c r="M74">
        <v>6</v>
      </c>
      <c r="N74">
        <f>VLOOKUP(B74,instances!$B$2:$E$21,4, FALSE)</f>
        <v>8806</v>
      </c>
    </row>
    <row r="75" spans="1:14" x14ac:dyDescent="0.25">
      <c r="A75" t="s">
        <v>30</v>
      </c>
      <c r="B75" t="str">
        <f>RIGHT(A75,FIND("/",A75))</f>
        <v>rat783.tsp</v>
      </c>
      <c r="C75">
        <v>783</v>
      </c>
      <c r="D75" t="s">
        <v>11</v>
      </c>
      <c r="E75">
        <v>11428</v>
      </c>
      <c r="F75" s="4">
        <f t="shared" si="3"/>
        <v>0.29775153304565072</v>
      </c>
      <c r="G75">
        <v>2.9450000000000001E-3</v>
      </c>
      <c r="H75" t="s">
        <v>13</v>
      </c>
      <c r="I75">
        <v>9250</v>
      </c>
      <c r="J75" s="4">
        <f t="shared" si="4"/>
        <v>5.0420168067226892E-2</v>
      </c>
      <c r="K75">
        <v>0.54145200000000004</v>
      </c>
      <c r="L75">
        <v>0</v>
      </c>
      <c r="M75">
        <v>6</v>
      </c>
      <c r="N75">
        <f>VLOOKUP(B75,instances!$B$2:$E$21,4, FALSE)</f>
        <v>8806</v>
      </c>
    </row>
    <row r="76" spans="1:14" x14ac:dyDescent="0.25">
      <c r="A76" t="s">
        <v>30</v>
      </c>
      <c r="B76" t="str">
        <f>RIGHT(A76,FIND("/",A76))</f>
        <v>rat783.tsp</v>
      </c>
      <c r="C76">
        <v>783</v>
      </c>
      <c r="D76" t="s">
        <v>17</v>
      </c>
      <c r="E76">
        <v>11054</v>
      </c>
      <c r="F76" s="4">
        <f t="shared" si="3"/>
        <v>0.25528049057460822</v>
      </c>
      <c r="G76">
        <v>1.4859999999999999E-3</v>
      </c>
      <c r="H76" t="s">
        <v>12</v>
      </c>
      <c r="I76">
        <v>9336</v>
      </c>
      <c r="J76" s="4">
        <f t="shared" si="4"/>
        <v>6.018623665682489E-2</v>
      </c>
      <c r="K76">
        <v>0.39790799999999998</v>
      </c>
      <c r="L76">
        <v>0</v>
      </c>
      <c r="M76">
        <v>6</v>
      </c>
      <c r="N76">
        <f>VLOOKUP(B76,instances!$B$2:$E$21,4, FALSE)</f>
        <v>8806</v>
      </c>
    </row>
    <row r="77" spans="1:14" x14ac:dyDescent="0.25">
      <c r="A77" t="s">
        <v>30</v>
      </c>
      <c r="B77" t="str">
        <f>RIGHT(A77,FIND("/",A77))</f>
        <v>rat783.tsp</v>
      </c>
      <c r="C77">
        <v>783</v>
      </c>
      <c r="D77" t="s">
        <v>17</v>
      </c>
      <c r="E77">
        <v>11054</v>
      </c>
      <c r="F77" s="4">
        <f t="shared" si="3"/>
        <v>0.25528049057460822</v>
      </c>
      <c r="G77">
        <v>1.4760000000000001E-3</v>
      </c>
      <c r="H77" t="s">
        <v>13</v>
      </c>
      <c r="I77">
        <v>9279</v>
      </c>
      <c r="J77" s="4">
        <f t="shared" si="4"/>
        <v>5.3713377242789011E-2</v>
      </c>
      <c r="K77">
        <v>0.43426700000000001</v>
      </c>
      <c r="L77">
        <v>0</v>
      </c>
      <c r="M77">
        <v>6</v>
      </c>
      <c r="N77">
        <f>VLOOKUP(B77,instances!$B$2:$E$21,4, FALSE)</f>
        <v>8806</v>
      </c>
    </row>
    <row r="78" spans="1:14" x14ac:dyDescent="0.25">
      <c r="A78" t="s">
        <v>31</v>
      </c>
      <c r="B78" t="str">
        <f>RIGHT(A78,FIND("/",A78)-2)</f>
        <v>u574.tsp</v>
      </c>
      <c r="C78">
        <v>574</v>
      </c>
      <c r="D78" t="s">
        <v>11</v>
      </c>
      <c r="E78">
        <v>47724</v>
      </c>
      <c r="F78" s="4">
        <f t="shared" si="3"/>
        <v>0.29315810865736353</v>
      </c>
      <c r="G78">
        <v>1.317E-3</v>
      </c>
      <c r="H78" t="s">
        <v>12</v>
      </c>
      <c r="I78">
        <v>39402</v>
      </c>
      <c r="J78" s="4">
        <f t="shared" si="4"/>
        <v>6.7660208643815195E-2</v>
      </c>
      <c r="K78">
        <v>0.30653799999999998</v>
      </c>
      <c r="L78">
        <v>0</v>
      </c>
      <c r="M78">
        <v>7</v>
      </c>
      <c r="N78">
        <f>VLOOKUP(B78,instances!$B$2:$E$21,4, FALSE)</f>
        <v>36905</v>
      </c>
    </row>
    <row r="79" spans="1:14" x14ac:dyDescent="0.25">
      <c r="A79" t="s">
        <v>31</v>
      </c>
      <c r="B79" t="str">
        <f>RIGHT(A79,FIND("/",A79)-2)</f>
        <v>u574.tsp</v>
      </c>
      <c r="C79">
        <v>574</v>
      </c>
      <c r="D79" t="s">
        <v>11</v>
      </c>
      <c r="E79">
        <v>47724</v>
      </c>
      <c r="F79" s="4">
        <f t="shared" si="3"/>
        <v>0.29315810865736353</v>
      </c>
      <c r="G79">
        <v>1.3159999999999999E-3</v>
      </c>
      <c r="H79" t="s">
        <v>13</v>
      </c>
      <c r="I79">
        <v>38916</v>
      </c>
      <c r="J79" s="4">
        <f t="shared" si="4"/>
        <v>5.4491261346700987E-2</v>
      </c>
      <c r="K79">
        <v>0.249246</v>
      </c>
      <c r="L79">
        <v>0</v>
      </c>
      <c r="M79">
        <v>7</v>
      </c>
      <c r="N79">
        <f>VLOOKUP(B79,instances!$B$2:$E$21,4, FALSE)</f>
        <v>36905</v>
      </c>
    </row>
    <row r="80" spans="1:14" x14ac:dyDescent="0.25">
      <c r="A80" t="s">
        <v>31</v>
      </c>
      <c r="B80" t="str">
        <f>RIGHT(A80,FIND("/",A80)-2)</f>
        <v>u574.tsp</v>
      </c>
      <c r="C80">
        <v>574</v>
      </c>
      <c r="D80" t="s">
        <v>17</v>
      </c>
      <c r="E80">
        <v>50459</v>
      </c>
      <c r="F80" s="4">
        <f t="shared" si="3"/>
        <v>0.3672673079528519</v>
      </c>
      <c r="G80">
        <v>6.8900000000000005E-4</v>
      </c>
      <c r="H80" t="s">
        <v>12</v>
      </c>
      <c r="I80">
        <v>39942</v>
      </c>
      <c r="J80" s="4">
        <f t="shared" si="4"/>
        <v>8.2292372307275444E-2</v>
      </c>
      <c r="K80">
        <v>0.33682099999999998</v>
      </c>
      <c r="L80">
        <v>0</v>
      </c>
      <c r="M80">
        <v>7</v>
      </c>
      <c r="N80">
        <f>VLOOKUP(B80,instances!$B$2:$E$21,4, FALSE)</f>
        <v>36905</v>
      </c>
    </row>
    <row r="81" spans="1:14" x14ac:dyDescent="0.25">
      <c r="A81" t="s">
        <v>31</v>
      </c>
      <c r="B81" t="str">
        <f>RIGHT(A81,FIND("/",A81)-2)</f>
        <v>u574.tsp</v>
      </c>
      <c r="C81">
        <v>574</v>
      </c>
      <c r="D81" t="s">
        <v>17</v>
      </c>
      <c r="E81">
        <v>50459</v>
      </c>
      <c r="F81" s="4">
        <f t="shared" si="3"/>
        <v>0.3672673079528519</v>
      </c>
      <c r="G81">
        <v>6.8800000000000003E-4</v>
      </c>
      <c r="H81" t="s">
        <v>13</v>
      </c>
      <c r="I81">
        <v>38995</v>
      </c>
      <c r="J81" s="4">
        <f t="shared" si="4"/>
        <v>5.663189269746647E-2</v>
      </c>
      <c r="K81">
        <v>0.24282999999999999</v>
      </c>
      <c r="L81">
        <v>0</v>
      </c>
      <c r="M81">
        <v>7</v>
      </c>
      <c r="N81">
        <f>VLOOKUP(B81,instances!$B$2:$E$21,4, FALSE)</f>
        <v>36905</v>
      </c>
    </row>
  </sheetData>
  <autoFilter ref="A1:M81">
    <sortState ref="A2:K81">
      <sortCondition ref="A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0" sqref="B10"/>
    </sheetView>
  </sheetViews>
  <sheetFormatPr defaultRowHeight="15.75" x14ac:dyDescent="0.25"/>
  <sheetData>
    <row r="1" spans="1:5" x14ac:dyDescent="0.25">
      <c r="A1" s="1" t="s">
        <v>0</v>
      </c>
      <c r="B1" s="1" t="s">
        <v>36</v>
      </c>
      <c r="C1" s="1" t="s">
        <v>37</v>
      </c>
      <c r="D1" s="1" t="s">
        <v>38</v>
      </c>
      <c r="E1" s="1" t="s">
        <v>35</v>
      </c>
    </row>
    <row r="2" spans="1:5" ht="31.5" x14ac:dyDescent="0.25">
      <c r="A2" s="2" t="s">
        <v>39</v>
      </c>
      <c r="B2" s="2" t="str">
        <f t="shared" ref="B2:B21" si="0">CONCATENATE(A2,".tsp")</f>
        <v>berlin52.tsp</v>
      </c>
      <c r="C2" s="2">
        <v>52</v>
      </c>
      <c r="D2" s="2">
        <v>7542</v>
      </c>
      <c r="E2" s="2">
        <v>7542</v>
      </c>
    </row>
    <row r="3" spans="1:5" ht="31.5" x14ac:dyDescent="0.25">
      <c r="A3" s="2" t="s">
        <v>40</v>
      </c>
      <c r="B3" s="2" t="str">
        <f t="shared" si="0"/>
        <v>brd14051.tsp</v>
      </c>
      <c r="C3" s="2">
        <v>14051</v>
      </c>
      <c r="D3" s="2">
        <v>468942</v>
      </c>
      <c r="E3" s="1">
        <v>469445</v>
      </c>
    </row>
    <row r="4" spans="1:5" x14ac:dyDescent="0.25">
      <c r="A4" s="2" t="s">
        <v>41</v>
      </c>
      <c r="B4" s="2" t="str">
        <f t="shared" si="0"/>
        <v>d1291.tsp</v>
      </c>
      <c r="C4" s="2">
        <v>1291</v>
      </c>
      <c r="D4" s="2">
        <v>50801</v>
      </c>
      <c r="E4" s="2">
        <v>50801</v>
      </c>
    </row>
    <row r="5" spans="1:5" ht="31.5" x14ac:dyDescent="0.25">
      <c r="A5" s="2" t="s">
        <v>42</v>
      </c>
      <c r="B5" s="2" t="str">
        <f t="shared" si="0"/>
        <v>d15112.tsp</v>
      </c>
      <c r="C5" s="2">
        <v>15112</v>
      </c>
      <c r="D5" s="2">
        <v>1564590</v>
      </c>
      <c r="E5" s="1">
        <v>1573152</v>
      </c>
    </row>
    <row r="6" spans="1:5" ht="31.5" x14ac:dyDescent="0.25">
      <c r="A6" s="3" t="s">
        <v>43</v>
      </c>
      <c r="B6" s="2" t="str">
        <f t="shared" si="0"/>
        <v>d18512.tsp</v>
      </c>
      <c r="C6" s="3">
        <v>18512</v>
      </c>
      <c r="D6" s="2">
        <v>644650</v>
      </c>
      <c r="E6" s="1">
        <v>645488</v>
      </c>
    </row>
    <row r="7" spans="1:5" x14ac:dyDescent="0.25">
      <c r="A7" s="2" t="s">
        <v>44</v>
      </c>
      <c r="B7" s="2" t="str">
        <f t="shared" si="0"/>
        <v>d2103.tsp</v>
      </c>
      <c r="C7" s="2">
        <v>2103</v>
      </c>
      <c r="D7" s="2">
        <v>79952</v>
      </c>
      <c r="E7" s="1">
        <v>80450</v>
      </c>
    </row>
    <row r="8" spans="1:5" x14ac:dyDescent="0.25">
      <c r="A8" s="2" t="s">
        <v>45</v>
      </c>
      <c r="B8" s="2" t="str">
        <f t="shared" si="0"/>
        <v>d657.tsp</v>
      </c>
      <c r="C8" s="2">
        <v>657</v>
      </c>
      <c r="D8" s="2">
        <v>48912</v>
      </c>
      <c r="E8" s="2">
        <v>48912</v>
      </c>
    </row>
    <row r="9" spans="1:5" x14ac:dyDescent="0.25">
      <c r="A9" s="2" t="s">
        <v>46</v>
      </c>
      <c r="B9" s="2" t="str">
        <f t="shared" si="0"/>
        <v>eil51.tsp</v>
      </c>
      <c r="C9" s="2">
        <v>51</v>
      </c>
      <c r="D9" s="2">
        <v>426</v>
      </c>
      <c r="E9" s="2">
        <v>426</v>
      </c>
    </row>
    <row r="10" spans="1:5" ht="31.5" x14ac:dyDescent="0.25">
      <c r="A10" s="2" t="s">
        <v>47</v>
      </c>
      <c r="B10" s="2" t="str">
        <f t="shared" si="0"/>
        <v>pcb1173.tsp</v>
      </c>
      <c r="C10" s="2">
        <v>1173</v>
      </c>
      <c r="D10" s="2">
        <v>56892</v>
      </c>
      <c r="E10" s="2">
        <v>56892</v>
      </c>
    </row>
    <row r="11" spans="1:5" x14ac:dyDescent="0.25">
      <c r="A11" s="2" t="s">
        <v>48</v>
      </c>
      <c r="B11" s="2" t="str">
        <f t="shared" si="0"/>
        <v>pr144.tsp</v>
      </c>
      <c r="C11" s="2">
        <v>144</v>
      </c>
      <c r="D11" s="2">
        <v>58537</v>
      </c>
      <c r="E11" s="2">
        <v>58537</v>
      </c>
    </row>
    <row r="12" spans="1:5" x14ac:dyDescent="0.25">
      <c r="A12" s="2" t="s">
        <v>49</v>
      </c>
      <c r="B12" s="2" t="str">
        <f t="shared" si="0"/>
        <v>pr299.tsp</v>
      </c>
      <c r="C12" s="2">
        <v>299</v>
      </c>
      <c r="D12" s="2">
        <v>48191</v>
      </c>
      <c r="E12" s="2">
        <v>48191</v>
      </c>
    </row>
    <row r="13" spans="1:5" x14ac:dyDescent="0.25">
      <c r="A13" s="2" t="s">
        <v>50</v>
      </c>
      <c r="B13" s="2" t="str">
        <f t="shared" si="0"/>
        <v>pr439.tsp</v>
      </c>
      <c r="C13" s="2">
        <v>439</v>
      </c>
      <c r="D13" s="2">
        <v>107217</v>
      </c>
      <c r="E13" s="2">
        <v>107217</v>
      </c>
    </row>
    <row r="14" spans="1:5" ht="31.5" x14ac:dyDescent="0.25">
      <c r="A14" s="2" t="s">
        <v>51</v>
      </c>
      <c r="B14" s="2" t="str">
        <f t="shared" si="0"/>
        <v>rat783.tsp</v>
      </c>
      <c r="C14" s="2">
        <v>783</v>
      </c>
      <c r="D14" s="2">
        <v>8806</v>
      </c>
      <c r="E14" s="2">
        <v>8806</v>
      </c>
    </row>
    <row r="15" spans="1:5" x14ac:dyDescent="0.25">
      <c r="A15" s="2" t="s">
        <v>52</v>
      </c>
      <c r="B15" s="2" t="str">
        <f t="shared" si="0"/>
        <v>rl1304.tsp</v>
      </c>
      <c r="C15" s="2">
        <v>1304</v>
      </c>
      <c r="D15" s="2">
        <v>252948</v>
      </c>
      <c r="E15" s="2">
        <v>252948</v>
      </c>
    </row>
    <row r="16" spans="1:5" x14ac:dyDescent="0.25">
      <c r="A16" s="2" t="s">
        <v>53</v>
      </c>
      <c r="B16" s="2" t="str">
        <f t="shared" si="0"/>
        <v>rl1889.tsp</v>
      </c>
      <c r="C16" s="2">
        <v>1889</v>
      </c>
      <c r="D16" s="2">
        <v>316536</v>
      </c>
      <c r="E16" s="2">
        <v>316536</v>
      </c>
    </row>
    <row r="17" spans="1:5" x14ac:dyDescent="0.25">
      <c r="A17" s="2" t="s">
        <v>54</v>
      </c>
      <c r="B17" s="2" t="str">
        <f t="shared" si="0"/>
        <v>u1817.tsp</v>
      </c>
      <c r="C17" s="2">
        <v>1817</v>
      </c>
      <c r="D17" s="2">
        <v>57201</v>
      </c>
      <c r="E17" s="2">
        <v>57201</v>
      </c>
    </row>
    <row r="18" spans="1:5" x14ac:dyDescent="0.25">
      <c r="A18" s="2" t="s">
        <v>55</v>
      </c>
      <c r="B18" s="2" t="str">
        <f t="shared" si="0"/>
        <v>u574.tsp</v>
      </c>
      <c r="C18" s="2">
        <v>574</v>
      </c>
      <c r="D18" s="2">
        <v>36905</v>
      </c>
      <c r="E18" s="2">
        <v>36905</v>
      </c>
    </row>
    <row r="19" spans="1:5" ht="31.5" x14ac:dyDescent="0.25">
      <c r="A19" s="2" t="s">
        <v>56</v>
      </c>
      <c r="B19" s="2" t="str">
        <f t="shared" si="0"/>
        <v>usa13509.tsp</v>
      </c>
      <c r="C19" s="2">
        <v>13509</v>
      </c>
      <c r="D19" s="2">
        <v>19947008</v>
      </c>
      <c r="E19" s="1">
        <v>19982889</v>
      </c>
    </row>
    <row r="20" spans="1:5" ht="31.5" x14ac:dyDescent="0.25">
      <c r="A20" s="2" t="s">
        <v>57</v>
      </c>
      <c r="B20" s="2" t="str">
        <f t="shared" si="0"/>
        <v>vm1084.tsp</v>
      </c>
      <c r="C20" s="2">
        <v>1084</v>
      </c>
      <c r="D20" s="2">
        <v>239297</v>
      </c>
      <c r="E20" s="2">
        <v>239297</v>
      </c>
    </row>
    <row r="21" spans="1:5" ht="31.5" x14ac:dyDescent="0.25">
      <c r="A21" s="2" t="s">
        <v>58</v>
      </c>
      <c r="B21" s="2" t="str">
        <f t="shared" si="0"/>
        <v>vm1748.tsp</v>
      </c>
      <c r="C21" s="2">
        <v>1748</v>
      </c>
      <c r="D21" s="2">
        <v>336556</v>
      </c>
      <c r="E21" s="2">
        <v>336556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Campos</dc:creator>
  <cp:lastModifiedBy>Heleno</cp:lastModifiedBy>
  <dcterms:created xsi:type="dcterms:W3CDTF">2019-05-13T21:35:09Z</dcterms:created>
  <dcterms:modified xsi:type="dcterms:W3CDTF">2019-05-13T23:55:46Z</dcterms:modified>
</cp:coreProperties>
</file>