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vmoffice.sharepoint.com/sites/SEEDTeam16-202122/Shared Documents/General/Deliverables/End of the Semester 2022 (WOO!)/Tech Package Materials/"/>
    </mc:Choice>
  </mc:AlternateContent>
  <xr:revisionPtr revIDLastSave="269" documentId="8_{501F2F0A-F46B-3D4E-ACC7-BFC2C52DDEDF}" xr6:coauthVersionLast="47" xr6:coauthVersionMax="47" xr10:uidLastSave="{5B0AB8E7-6519-43B7-9B8D-579487559B9B}"/>
  <bookViews>
    <workbookView xWindow="-5280" yWindow="2910" windowWidth="10800" windowHeight="7360" firstSheet="1" activeTab="1" xr2:uid="{00000000-000D-0000-FFFF-FFFF00000000}"/>
  </bookViews>
  <sheets>
    <sheet name="Cover" sheetId="4" r:id="rId1"/>
    <sheet name="BoM" sheetId="5" r:id="rId2"/>
    <sheet name="Instructions" sheetId="2" r:id="rId3"/>
    <sheet name="BoM - Example" sheetId="1" r:id="rId4"/>
  </sheets>
  <definedNames>
    <definedName name="MOTOR_DATA" localSheetId="1">#REF!</definedName>
    <definedName name="MOTOR_DAT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5" l="1"/>
  <c r="D56" i="5" s="1"/>
  <c r="J19" i="1"/>
  <c r="J17" i="1"/>
  <c r="J16" i="1"/>
  <c r="J15" i="1"/>
  <c r="J14" i="1"/>
  <c r="J13" i="1"/>
  <c r="J12" i="1"/>
  <c r="J9" i="1"/>
  <c r="J8" i="1"/>
  <c r="J4" i="1"/>
  <c r="J5" i="1"/>
  <c r="J6" i="1"/>
  <c r="J3" i="1"/>
  <c r="D58" i="5" l="1"/>
</calcChain>
</file>

<file path=xl/sharedStrings.xml><?xml version="1.0" encoding="utf-8"?>
<sst xmlns="http://schemas.openxmlformats.org/spreadsheetml/2006/main" count="314" uniqueCount="132">
  <si>
    <t>Project 16 - Glitter Deposition</t>
  </si>
  <si>
    <t>Bill of Materials</t>
  </si>
  <si>
    <t>Revision History</t>
  </si>
  <si>
    <t>Revision</t>
  </si>
  <si>
    <t>Date</t>
  </si>
  <si>
    <t>Description of Change</t>
  </si>
  <si>
    <t>A</t>
  </si>
  <si>
    <t>Preliminary Draft</t>
  </si>
  <si>
    <t>Supporting documentation</t>
  </si>
  <si>
    <t>Item Number</t>
  </si>
  <si>
    <t>Part Number</t>
  </si>
  <si>
    <t>Description</t>
  </si>
  <si>
    <t>Part / Assembly</t>
  </si>
  <si>
    <t>MFG</t>
  </si>
  <si>
    <t>MFG Part Number</t>
  </si>
  <si>
    <t>Units</t>
  </si>
  <si>
    <t>$/Unit</t>
  </si>
  <si>
    <t>Qnty</t>
  </si>
  <si>
    <t>Cost</t>
  </si>
  <si>
    <t>Vendor</t>
  </si>
  <si>
    <t>Notes</t>
  </si>
  <si>
    <t> </t>
  </si>
  <si>
    <t>Wedge Assembly</t>
  </si>
  <si>
    <t>Assembly</t>
  </si>
  <si>
    <t>Wedge Frame</t>
  </si>
  <si>
    <t>part</t>
  </si>
  <si>
    <t>UVM Fablab</t>
  </si>
  <si>
    <t>Blade Adaptor</t>
  </si>
  <si>
    <t>Plexi Glass</t>
  </si>
  <si>
    <t>each</t>
  </si>
  <si>
    <t>Craft &amp; Party</t>
  </si>
  <si>
    <t>Deposition Assembly</t>
  </si>
  <si>
    <t>Aluminum rod</t>
  </si>
  <si>
    <t>K &amp; S Store</t>
  </si>
  <si>
    <t>Offset hopper</t>
  </si>
  <si>
    <t xml:space="preserve">Pump Assembly </t>
  </si>
  <si>
    <t>Aquarium pump</t>
  </si>
  <si>
    <t>4 way pump valve</t>
  </si>
  <si>
    <t xml:space="preserve">Duck tape </t>
  </si>
  <si>
    <t>Lowe's</t>
  </si>
  <si>
    <t>3D Printing: Ticket 2847</t>
  </si>
  <si>
    <t>3D Printing: Ticket 3056</t>
  </si>
  <si>
    <t>3D Printing: Ticket 3076</t>
  </si>
  <si>
    <t>3D Printing: Ticket 3128</t>
  </si>
  <si>
    <t>Mileage reimbursement</t>
  </si>
  <si>
    <t>Tubing</t>
  </si>
  <si>
    <t>Item #</t>
  </si>
  <si>
    <t>Sequential Number for referencing.  You can use "." to create sub assemblies to match your assembly structure.</t>
  </si>
  <si>
    <t>Unique part numbering system created by your project.  This allows for you to use alternate mfg parts without changing you drawings.
Example:  1000, 1001, 1002…
All drawings you create should have PN's if they are manufactured, assembled, etc.</t>
  </si>
  <si>
    <t>Description of part</t>
  </si>
  <si>
    <t>Part/Assembly</t>
  </si>
  <si>
    <t>Identify if this is a part or an assembly in your BoM.</t>
  </si>
  <si>
    <t>Part manufacturer</t>
  </si>
  <si>
    <t>Manufacturer part number</t>
  </si>
  <si>
    <t>Units - each, m, box of 100, etc</t>
  </si>
  <si>
    <t>Cost / unit of the part</t>
  </si>
  <si>
    <t>Quantity used in the assembly</t>
  </si>
  <si>
    <t>Cost for the assembly</t>
  </si>
  <si>
    <t>Motor Assembly</t>
  </si>
  <si>
    <t>24V motor</t>
  </si>
  <si>
    <t>Acme Corp</t>
  </si>
  <si>
    <t>5V quadrature encoder</t>
  </si>
  <si>
    <t>US Digital</t>
  </si>
  <si>
    <t>M4 Set screw</t>
  </si>
  <si>
    <t>Fastenal</t>
  </si>
  <si>
    <t>Skateboard chassis</t>
  </si>
  <si>
    <t>Custom</t>
  </si>
  <si>
    <t>n/a</t>
  </si>
  <si>
    <t>Grip tape</t>
  </si>
  <si>
    <t>TapeR</t>
  </si>
  <si>
    <t>G-345-H</t>
  </si>
  <si>
    <t>10'</t>
  </si>
  <si>
    <t>Battery Holder Assembly</t>
  </si>
  <si>
    <t>Battery</t>
  </si>
  <si>
    <t>Powersonic</t>
  </si>
  <si>
    <t>56R4512</t>
  </si>
  <si>
    <t>Battery Holder</t>
  </si>
  <si>
    <t>M6 x 30mm</t>
  </si>
  <si>
    <t>12AWG Wire, Red</t>
  </si>
  <si>
    <t>Polar Wire</t>
  </si>
  <si>
    <t>R12-100</t>
  </si>
  <si>
    <t>100'</t>
  </si>
  <si>
    <t>12AWG wire, Black</t>
  </si>
  <si>
    <t>B12-100</t>
  </si>
  <si>
    <t>20A, 120Vac male connector</t>
  </si>
  <si>
    <t>Molex</t>
  </si>
  <si>
    <t>M45-34</t>
  </si>
  <si>
    <t>Gorilla Glue</t>
  </si>
  <si>
    <t>Xcom</t>
  </si>
  <si>
    <t>bottle</t>
  </si>
  <si>
    <t>Stealth Ultra Quiet Air Compressor</t>
  </si>
  <si>
    <t>Amazon</t>
  </si>
  <si>
    <t>16 oz glitter bottle</t>
  </si>
  <si>
    <t>String</t>
  </si>
  <si>
    <t>UVM Bookstore</t>
  </si>
  <si>
    <t>Total Expenses</t>
  </si>
  <si>
    <t xml:space="preserve">Cost </t>
  </si>
  <si>
    <t>Craftsman inflator</t>
  </si>
  <si>
    <t>Glitter</t>
  </si>
  <si>
    <t>tubing and nozzles</t>
  </si>
  <si>
    <t>Valve adaptor</t>
  </si>
  <si>
    <t>Handheld anemometer</t>
  </si>
  <si>
    <t>UVM Bookstore purchase</t>
  </si>
  <si>
    <t>Chemical Splash/Impact Goggle</t>
  </si>
  <si>
    <t xml:space="preserve">Kobalt 12-CT Comp Accessories Kit </t>
  </si>
  <si>
    <t xml:space="preserve">8 fl oz Elmer's Glue-All </t>
  </si>
  <si>
    <t>66-QT Hefty Clear Storage Container</t>
  </si>
  <si>
    <t xml:space="preserve">FabLab 3D printing </t>
  </si>
  <si>
    <t>Total Spent</t>
  </si>
  <si>
    <t>Total Budget</t>
  </si>
  <si>
    <t>Total Leftover</t>
  </si>
  <si>
    <t>3D Printing: Ticket 3366</t>
  </si>
  <si>
    <t xml:space="preserve">Dimple Deposition </t>
  </si>
  <si>
    <t>B07N1ZC8PZ</t>
  </si>
  <si>
    <t xml:space="preserve">Hopper </t>
  </si>
  <si>
    <t>Wedge design+ acrylic</t>
  </si>
  <si>
    <t>Primefit PCKIT26 Air Piping System</t>
  </si>
  <si>
    <t>‎PCKIT26</t>
  </si>
  <si>
    <t>3D Printing: Ticket 3537</t>
  </si>
  <si>
    <t>air blade adpaters(3 nozzles)</t>
  </si>
  <si>
    <t>CT3438</t>
  </si>
  <si>
    <t xml:space="preserve">Here are tickets throughout the year: </t>
  </si>
  <si>
    <t>Gumball+Body</t>
  </si>
  <si>
    <t>Nozzle for anthony's</t>
  </si>
  <si>
    <t>Acrylic for anthony's</t>
  </si>
  <si>
    <t xml:space="preserve">no cost </t>
  </si>
  <si>
    <t>3D printing: ticket 3120</t>
  </si>
  <si>
    <t>Frame for anthony's</t>
  </si>
  <si>
    <t>Rollover design (2)</t>
  </si>
  <si>
    <t>TOTAL</t>
  </si>
  <si>
    <t>B</t>
  </si>
  <si>
    <t>Final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</si>
</sst>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82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44" fontId="0" fillId="0" borderId="1" xfId="1" applyFont="1" applyBorder="1"/>
    <xf numFmtId="6" fontId="0" fillId="0" borderId="1" xfId="1" applyNumberFormat="1" applyFont="1" applyBorder="1"/>
    <xf numFmtId="0" fontId="4" fillId="0" borderId="0" xfId="2"/>
    <xf numFmtId="0" fontId="5" fillId="0" borderId="0" xfId="2" applyFont="1" applyAlignment="1">
      <alignment horizontal="left" vertical="top" wrapText="1"/>
    </xf>
    <xf numFmtId="0" fontId="4" fillId="0" borderId="0" xfId="2" applyAlignment="1">
      <alignment vertical="top" wrapText="1"/>
    </xf>
    <xf numFmtId="0" fontId="5" fillId="0" borderId="0" xfId="2" applyFont="1" applyAlignment="1">
      <alignment horizontal="left" vertical="center"/>
    </xf>
    <xf numFmtId="0" fontId="7" fillId="0" borderId="0" xfId="2" applyFont="1"/>
    <xf numFmtId="0" fontId="7" fillId="0" borderId="0" xfId="2" applyFont="1" applyAlignment="1">
      <alignment vertical="top" wrapText="1"/>
    </xf>
    <xf numFmtId="0" fontId="8" fillId="0" borderId="4" xfId="2" applyFont="1" applyBorder="1" applyAlignment="1">
      <alignment horizontal="center" vertical="center" wrapText="1"/>
    </xf>
    <xf numFmtId="0" fontId="8" fillId="0" borderId="6" xfId="2" applyFont="1" applyBorder="1" applyAlignment="1">
      <alignment horizontal="center" vertical="center" wrapText="1"/>
    </xf>
    <xf numFmtId="0" fontId="4" fillId="0" borderId="9" xfId="2" applyBorder="1" applyAlignment="1">
      <alignment horizontal="center" vertical="center" wrapText="1"/>
    </xf>
    <xf numFmtId="14" fontId="4" fillId="0" borderId="10" xfId="2" applyNumberFormat="1" applyBorder="1" applyAlignment="1">
      <alignment horizontal="center" vertical="center" wrapText="1"/>
    </xf>
    <xf numFmtId="0" fontId="4" fillId="0" borderId="13" xfId="2" applyBorder="1" applyAlignment="1">
      <alignment horizontal="center" vertical="center" wrapText="1"/>
    </xf>
    <xf numFmtId="0" fontId="4" fillId="0" borderId="14" xfId="2" applyBorder="1" applyAlignment="1">
      <alignment horizontal="center" vertical="center" wrapText="1"/>
    </xf>
    <xf numFmtId="0" fontId="4" fillId="0" borderId="18" xfId="2" applyBorder="1" applyAlignment="1">
      <alignment horizontal="center" vertical="center" wrapText="1"/>
    </xf>
    <xf numFmtId="0" fontId="4" fillId="0" borderId="1" xfId="2" applyBorder="1" applyAlignment="1">
      <alignment horizontal="center" vertical="center" wrapText="1"/>
    </xf>
    <xf numFmtId="0" fontId="4" fillId="0" borderId="19" xfId="2" applyBorder="1" applyAlignment="1">
      <alignment horizontal="center" vertical="center" wrapText="1"/>
    </xf>
    <xf numFmtId="0" fontId="4" fillId="0" borderId="20" xfId="2" applyBorder="1" applyAlignment="1">
      <alignment horizontal="center" vertical="center" wrapText="1"/>
    </xf>
    <xf numFmtId="0" fontId="7" fillId="0" borderId="0" xfId="2" applyFont="1" applyAlignment="1">
      <alignment horizontal="justify" vertical="top" wrapText="1"/>
    </xf>
    <xf numFmtId="0" fontId="7" fillId="0" borderId="0" xfId="2" applyFont="1" applyAlignment="1">
      <alignment horizontal="center" vertical="top" wrapText="1"/>
    </xf>
    <xf numFmtId="0" fontId="2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4" fontId="0" fillId="0" borderId="1" xfId="0" applyNumberFormat="1" applyBorder="1"/>
    <xf numFmtId="0" fontId="10" fillId="0" borderId="1" xfId="0" applyFont="1" applyFill="1" applyBorder="1" applyAlignment="1"/>
    <xf numFmtId="0" fontId="10" fillId="0" borderId="23" xfId="0" applyFont="1" applyFill="1" applyBorder="1" applyAlignment="1"/>
    <xf numFmtId="0" fontId="10" fillId="0" borderId="0" xfId="0" applyFont="1" applyFill="1" applyBorder="1" applyAlignment="1"/>
    <xf numFmtId="0" fontId="10" fillId="0" borderId="14" xfId="0" applyFont="1" applyFill="1" applyBorder="1" applyAlignment="1"/>
    <xf numFmtId="0" fontId="10" fillId="0" borderId="24" xfId="0" applyFont="1" applyFill="1" applyBorder="1" applyAlignment="1"/>
    <xf numFmtId="0" fontId="4" fillId="0" borderId="21" xfId="2" applyBorder="1" applyAlignment="1">
      <alignment horizontal="left" vertical="center" wrapText="1"/>
    </xf>
    <xf numFmtId="0" fontId="4" fillId="0" borderId="22" xfId="2" applyBorder="1" applyAlignment="1">
      <alignment horizontal="left" vertical="center" wrapText="1"/>
    </xf>
    <xf numFmtId="0" fontId="4" fillId="0" borderId="3" xfId="2" applyBorder="1" applyAlignment="1">
      <alignment horizontal="left" vertical="center" wrapText="1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  <xf numFmtId="0" fontId="8" fillId="0" borderId="5" xfId="2" applyFont="1" applyBorder="1" applyAlignment="1">
      <alignment horizontal="left" vertical="center" wrapText="1" indent="1"/>
    </xf>
    <xf numFmtId="0" fontId="8" fillId="0" borderId="7" xfId="2" applyFont="1" applyBorder="1" applyAlignment="1">
      <alignment horizontal="left" vertical="center" wrapText="1" indent="1"/>
    </xf>
    <xf numFmtId="0" fontId="8" fillId="0" borderId="8" xfId="2" applyFont="1" applyBorder="1" applyAlignment="1">
      <alignment horizontal="left" vertical="center" wrapText="1" indent="1"/>
    </xf>
    <xf numFmtId="0" fontId="4" fillId="0" borderId="11" xfId="2" applyBorder="1" applyAlignment="1">
      <alignment horizontal="left" vertical="center" wrapText="1"/>
    </xf>
    <xf numFmtId="0" fontId="4" fillId="0" borderId="12" xfId="2" applyBorder="1" applyAlignment="1">
      <alignment horizontal="left" vertical="center" wrapText="1"/>
    </xf>
    <xf numFmtId="0" fontId="4" fillId="0" borderId="2" xfId="2" applyBorder="1" applyAlignment="1">
      <alignment horizontal="left" vertical="center" wrapText="1"/>
    </xf>
    <xf numFmtId="0" fontId="4" fillId="0" borderId="15" xfId="2" applyBorder="1" applyAlignment="1">
      <alignment horizontal="left" vertical="center" wrapText="1"/>
    </xf>
    <xf numFmtId="0" fontId="4" fillId="0" borderId="16" xfId="2" applyBorder="1" applyAlignment="1">
      <alignment horizontal="left" vertical="center" wrapText="1"/>
    </xf>
    <xf numFmtId="0" fontId="4" fillId="0" borderId="17" xfId="2" applyBorder="1" applyAlignment="1">
      <alignment horizontal="left" vertical="center" wrapText="1"/>
    </xf>
    <xf numFmtId="164" fontId="0" fillId="0" borderId="1" xfId="1" applyNumberFormat="1" applyFont="1" applyBorder="1" applyAlignment="1">
      <alignment horizontal="right"/>
    </xf>
    <xf numFmtId="164" fontId="0" fillId="0" borderId="1" xfId="1" applyNumberFormat="1" applyFont="1" applyBorder="1"/>
    <xf numFmtId="164" fontId="2" fillId="0" borderId="1" xfId="1" applyNumberFormat="1" applyFont="1" applyBorder="1" applyAlignment="1">
      <alignment horizontal="right"/>
    </xf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right"/>
    </xf>
    <xf numFmtId="0" fontId="11" fillId="0" borderId="1" xfId="0" applyFont="1" applyBorder="1"/>
    <xf numFmtId="8" fontId="0" fillId="0" borderId="0" xfId="0" applyNumberFormat="1"/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right"/>
    </xf>
    <xf numFmtId="0" fontId="0" fillId="0" borderId="1" xfId="0" applyFont="1" applyBorder="1"/>
    <xf numFmtId="8" fontId="0" fillId="0" borderId="1" xfId="0" applyNumberFormat="1" applyBorder="1"/>
    <xf numFmtId="0" fontId="13" fillId="0" borderId="1" xfId="0" applyFont="1" applyBorder="1" applyAlignment="1">
      <alignment horizontal="right"/>
    </xf>
    <xf numFmtId="0" fontId="13" fillId="0" borderId="1" xfId="0" applyFont="1" applyBorder="1"/>
    <xf numFmtId="0" fontId="12" fillId="0" borderId="1" xfId="0" applyFont="1" applyBorder="1" applyAlignment="1">
      <alignment horizontal="right"/>
    </xf>
    <xf numFmtId="0" fontId="15" fillId="0" borderId="1" xfId="0" applyFont="1" applyBorder="1"/>
    <xf numFmtId="164" fontId="12" fillId="0" borderId="1" xfId="0" applyNumberFormat="1" applyFont="1" applyFill="1" applyBorder="1" applyAlignment="1"/>
    <xf numFmtId="0" fontId="12" fillId="0" borderId="0" xfId="0" applyFont="1" applyFill="1" applyBorder="1" applyAlignment="1"/>
    <xf numFmtId="0" fontId="3" fillId="0" borderId="1" xfId="0" applyFont="1" applyBorder="1"/>
    <xf numFmtId="0" fontId="0" fillId="0" borderId="15" xfId="0" applyBorder="1"/>
    <xf numFmtId="0" fontId="2" fillId="0" borderId="14" xfId="0" applyFont="1" applyBorder="1" applyAlignment="1">
      <alignment wrapText="1"/>
    </xf>
    <xf numFmtId="0" fontId="2" fillId="0" borderId="14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164" fontId="0" fillId="0" borderId="0" xfId="0" applyNumberFormat="1"/>
    <xf numFmtId="14" fontId="4" fillId="0" borderId="14" xfId="2" applyNumberForma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right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22"/>
  <sheetViews>
    <sheetView showGridLines="0" topLeftCell="C1" zoomScaleNormal="100" zoomScaleSheetLayoutView="75" workbookViewId="0">
      <selection activeCell="E15" sqref="E15:G15"/>
    </sheetView>
  </sheetViews>
  <sheetFormatPr defaultColWidth="9.08984375" defaultRowHeight="12.5" x14ac:dyDescent="0.25"/>
  <cols>
    <col min="1" max="2" width="1.7265625" style="7" customWidth="1"/>
    <col min="3" max="3" width="11.08984375" style="7" customWidth="1"/>
    <col min="4" max="4" width="16.08984375" style="7" customWidth="1"/>
    <col min="5" max="5" width="11.08984375" style="7" customWidth="1"/>
    <col min="6" max="6" width="10.26953125" style="7" customWidth="1"/>
    <col min="7" max="7" width="13.7265625" style="7" customWidth="1"/>
    <col min="8" max="8" width="22.81640625" style="7" customWidth="1"/>
    <col min="9" max="9" width="1.7265625" style="7" customWidth="1"/>
    <col min="10" max="16384" width="9.08984375" style="7"/>
  </cols>
  <sheetData>
    <row r="6" spans="2:8" ht="15.5" x14ac:dyDescent="0.25">
      <c r="C6" s="8"/>
      <c r="D6" s="8"/>
      <c r="E6" s="8"/>
      <c r="F6" s="8"/>
      <c r="G6" s="8"/>
      <c r="H6" s="8"/>
    </row>
    <row r="7" spans="2:8" ht="15.5" x14ac:dyDescent="0.25">
      <c r="C7" s="8"/>
      <c r="D7" s="8"/>
      <c r="E7" s="8"/>
      <c r="F7" s="8"/>
      <c r="G7" s="8"/>
      <c r="H7" s="8"/>
    </row>
    <row r="8" spans="2:8" ht="34.5" customHeight="1" x14ac:dyDescent="0.25">
      <c r="B8" s="40" t="s">
        <v>0</v>
      </c>
      <c r="C8" s="40"/>
      <c r="D8" s="40"/>
      <c r="E8" s="40"/>
      <c r="F8" s="40"/>
      <c r="G8" s="40"/>
      <c r="H8" s="40"/>
    </row>
    <row r="9" spans="2:8" ht="35.5" customHeight="1" x14ac:dyDescent="0.25">
      <c r="B9" s="41" t="s">
        <v>1</v>
      </c>
      <c r="C9" s="41"/>
      <c r="D9" s="41"/>
      <c r="E9" s="41"/>
      <c r="F9" s="41"/>
      <c r="G9" s="41"/>
      <c r="H9" s="41"/>
    </row>
    <row r="10" spans="2:8" ht="26.15" customHeight="1" x14ac:dyDescent="0.25">
      <c r="B10" s="9"/>
      <c r="C10" s="9"/>
      <c r="D10" s="9"/>
    </row>
    <row r="11" spans="2:8" ht="30.25" customHeight="1" x14ac:dyDescent="0.25">
      <c r="C11" s="12"/>
      <c r="D11" s="12"/>
      <c r="E11" s="12"/>
      <c r="F11" s="12"/>
      <c r="G11" s="12"/>
      <c r="H11" s="12"/>
    </row>
    <row r="12" spans="2:8" ht="30.25" customHeight="1" thickBot="1" x14ac:dyDescent="0.4">
      <c r="B12" s="10" t="s">
        <v>2</v>
      </c>
      <c r="D12" s="11"/>
      <c r="E12" s="11"/>
      <c r="F12" s="11"/>
      <c r="G12" s="11"/>
      <c r="H12" s="11"/>
    </row>
    <row r="13" spans="2:8" ht="30.25" customHeight="1" thickBot="1" x14ac:dyDescent="0.3">
      <c r="C13" s="13" t="s">
        <v>3</v>
      </c>
      <c r="D13" s="14" t="s">
        <v>4</v>
      </c>
      <c r="E13" s="42" t="s">
        <v>5</v>
      </c>
      <c r="F13" s="43"/>
      <c r="G13" s="44"/>
    </row>
    <row r="14" spans="2:8" ht="39.25" customHeight="1" x14ac:dyDescent="0.25">
      <c r="C14" s="15" t="s">
        <v>6</v>
      </c>
      <c r="D14" s="16">
        <v>44643</v>
      </c>
      <c r="E14" s="45" t="s">
        <v>7</v>
      </c>
      <c r="F14" s="46"/>
      <c r="G14" s="47"/>
    </row>
    <row r="15" spans="2:8" ht="39.25" customHeight="1" x14ac:dyDescent="0.25">
      <c r="C15" s="17" t="s">
        <v>130</v>
      </c>
      <c r="D15" s="80">
        <v>44686</v>
      </c>
      <c r="E15" s="48" t="s">
        <v>131</v>
      </c>
      <c r="F15" s="49"/>
      <c r="G15" s="50"/>
    </row>
    <row r="16" spans="2:8" ht="39.25" customHeight="1" x14ac:dyDescent="0.25">
      <c r="C16" s="17"/>
      <c r="D16" s="18"/>
      <c r="E16" s="48"/>
      <c r="F16" s="49"/>
      <c r="G16" s="50"/>
    </row>
    <row r="17" spans="3:8" ht="39.25" customHeight="1" x14ac:dyDescent="0.25">
      <c r="C17" s="17"/>
      <c r="D17" s="18"/>
      <c r="E17" s="48"/>
      <c r="F17" s="49"/>
      <c r="G17" s="50"/>
    </row>
    <row r="18" spans="3:8" ht="39.25" customHeight="1" x14ac:dyDescent="0.25">
      <c r="C18" s="19"/>
      <c r="D18" s="20"/>
      <c r="E18" s="48"/>
      <c r="F18" s="49"/>
      <c r="G18" s="50"/>
    </row>
    <row r="19" spans="3:8" ht="39.25" customHeight="1" x14ac:dyDescent="0.25">
      <c r="C19" s="19"/>
      <c r="D19" s="20"/>
      <c r="E19" s="48"/>
      <c r="F19" s="49"/>
      <c r="G19" s="50"/>
    </row>
    <row r="20" spans="3:8" ht="39.25" customHeight="1" thickBot="1" x14ac:dyDescent="0.3">
      <c r="C20" s="21"/>
      <c r="D20" s="22"/>
      <c r="E20" s="37"/>
      <c r="F20" s="38"/>
      <c r="G20" s="39"/>
    </row>
    <row r="21" spans="3:8" ht="15.5" x14ac:dyDescent="0.25">
      <c r="C21" s="23"/>
      <c r="D21" s="23"/>
      <c r="E21" s="23"/>
      <c r="F21" s="23"/>
      <c r="G21" s="24"/>
      <c r="H21" s="24"/>
    </row>
    <row r="22" spans="3:8" ht="15.5" x14ac:dyDescent="0.25">
      <c r="C22" s="23"/>
      <c r="D22" s="23"/>
      <c r="E22" s="23"/>
      <c r="F22" s="23"/>
      <c r="G22" s="24"/>
      <c r="H22" s="24"/>
    </row>
  </sheetData>
  <mergeCells count="10">
    <mergeCell ref="E20:G20"/>
    <mergeCell ref="B8:H8"/>
    <mergeCell ref="B9:H9"/>
    <mergeCell ref="E13:G13"/>
    <mergeCell ref="E14:G14"/>
    <mergeCell ref="E15:G15"/>
    <mergeCell ref="E16:G16"/>
    <mergeCell ref="E17:G17"/>
    <mergeCell ref="E18:G18"/>
    <mergeCell ref="E19:G19"/>
  </mergeCells>
  <pageMargins left="0.5" right="0.5" top="0.5" bottom="0.7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abSelected="1" zoomScale="89" workbookViewId="0">
      <selection activeCell="N42" sqref="N42"/>
    </sheetView>
  </sheetViews>
  <sheetFormatPr defaultColWidth="8.81640625" defaultRowHeight="14.5" x14ac:dyDescent="0.35"/>
  <cols>
    <col min="1" max="2" width="8.26953125" customWidth="1"/>
    <col min="3" max="3" width="29.08984375" customWidth="1"/>
    <col min="4" max="4" width="9.36328125" customWidth="1"/>
    <col min="5" max="5" width="13.36328125" customWidth="1"/>
    <col min="6" max="6" width="15.36328125" customWidth="1"/>
    <col min="10" max="10" width="7.81640625" customWidth="1"/>
    <col min="11" max="11" width="2.08984375" customWidth="1"/>
    <col min="12" max="12" width="11.7265625" bestFit="1" customWidth="1"/>
    <col min="13" max="13" width="49.26953125" customWidth="1"/>
  </cols>
  <sheetData>
    <row r="1" spans="1:13" ht="23.5" x14ac:dyDescent="0.55000000000000004">
      <c r="A1" s="69" t="s">
        <v>1</v>
      </c>
      <c r="B1" s="69"/>
      <c r="C1" s="70"/>
      <c r="D1" s="73"/>
      <c r="E1" s="74"/>
      <c r="F1" s="74"/>
      <c r="G1" s="74"/>
      <c r="H1" s="74"/>
      <c r="I1" s="74"/>
      <c r="J1" s="75"/>
      <c r="L1" s="26" t="s">
        <v>8</v>
      </c>
    </row>
    <row r="2" spans="1:13" ht="29" x14ac:dyDescent="0.35">
      <c r="A2" s="2" t="s">
        <v>9</v>
      </c>
      <c r="B2" s="2" t="s">
        <v>10</v>
      </c>
      <c r="C2" s="3" t="s">
        <v>11</v>
      </c>
      <c r="D2" s="71" t="s">
        <v>12</v>
      </c>
      <c r="E2" s="72" t="s">
        <v>13</v>
      </c>
      <c r="F2" s="71" t="s">
        <v>14</v>
      </c>
      <c r="G2" s="72" t="s">
        <v>15</v>
      </c>
      <c r="H2" s="72" t="s">
        <v>16</v>
      </c>
      <c r="I2" s="71" t="s">
        <v>17</v>
      </c>
      <c r="J2" s="72" t="s">
        <v>18</v>
      </c>
      <c r="K2" s="25"/>
      <c r="L2" s="3" t="s">
        <v>19</v>
      </c>
      <c r="M2" s="3" t="s">
        <v>20</v>
      </c>
    </row>
    <row r="3" spans="1:13" x14ac:dyDescent="0.35">
      <c r="A3" s="58">
        <v>10</v>
      </c>
      <c r="B3" s="58"/>
      <c r="C3" s="58" t="s">
        <v>22</v>
      </c>
      <c r="D3" s="59" t="s">
        <v>23</v>
      </c>
      <c r="E3" s="58" t="s">
        <v>21</v>
      </c>
      <c r="F3" s="60" t="s">
        <v>21</v>
      </c>
      <c r="G3" s="58" t="s">
        <v>21</v>
      </c>
      <c r="H3" s="58" t="s">
        <v>21</v>
      </c>
      <c r="I3" s="58" t="s">
        <v>21</v>
      </c>
      <c r="J3" s="67" t="s">
        <v>21</v>
      </c>
      <c r="K3" s="34"/>
      <c r="L3" s="32" t="s">
        <v>21</v>
      </c>
      <c r="M3" s="33" t="s">
        <v>21</v>
      </c>
    </row>
    <row r="4" spans="1:13" x14ac:dyDescent="0.35">
      <c r="A4" s="58">
        <v>10.1</v>
      </c>
      <c r="B4" s="58">
        <v>1001</v>
      </c>
      <c r="C4" s="58" t="s">
        <v>24</v>
      </c>
      <c r="D4" s="58" t="s">
        <v>25</v>
      </c>
      <c r="E4" s="58" t="s">
        <v>26</v>
      </c>
      <c r="F4" s="76">
        <v>3076</v>
      </c>
      <c r="G4" s="60" t="s">
        <v>29</v>
      </c>
      <c r="H4" s="67">
        <v>23.16</v>
      </c>
      <c r="I4" s="58">
        <v>1</v>
      </c>
      <c r="J4" s="67">
        <v>23.16</v>
      </c>
      <c r="K4" s="34"/>
      <c r="L4" s="35" t="s">
        <v>21</v>
      </c>
      <c r="M4" s="36" t="s">
        <v>21</v>
      </c>
    </row>
    <row r="5" spans="1:13" x14ac:dyDescent="0.35">
      <c r="A5" s="58">
        <v>10.199999999999999</v>
      </c>
      <c r="B5" s="58">
        <v>1002</v>
      </c>
      <c r="C5" s="58" t="s">
        <v>27</v>
      </c>
      <c r="D5" s="58" t="s">
        <v>25</v>
      </c>
      <c r="E5" s="58" t="s">
        <v>26</v>
      </c>
      <c r="F5" s="60">
        <v>3076</v>
      </c>
      <c r="G5" s="60" t="s">
        <v>29</v>
      </c>
      <c r="H5" s="67">
        <v>11.04</v>
      </c>
      <c r="I5" s="58">
        <v>1</v>
      </c>
      <c r="J5" s="67">
        <v>11.04</v>
      </c>
      <c r="K5" s="34"/>
      <c r="L5" s="35" t="s">
        <v>21</v>
      </c>
      <c r="M5" s="36" t="s">
        <v>21</v>
      </c>
    </row>
    <row r="6" spans="1:13" x14ac:dyDescent="0.35">
      <c r="A6" s="58">
        <v>10.3</v>
      </c>
      <c r="B6" s="58">
        <v>1003</v>
      </c>
      <c r="C6" s="58" t="s">
        <v>28</v>
      </c>
      <c r="D6" s="58" t="s">
        <v>25</v>
      </c>
      <c r="E6" s="58" t="s">
        <v>26</v>
      </c>
      <c r="F6" s="60">
        <v>3125</v>
      </c>
      <c r="G6" s="60" t="s">
        <v>29</v>
      </c>
      <c r="H6" s="67">
        <v>0</v>
      </c>
      <c r="I6" s="58">
        <v>1</v>
      </c>
      <c r="J6" s="67">
        <v>0</v>
      </c>
      <c r="K6" s="34"/>
      <c r="L6" s="35" t="s">
        <v>21</v>
      </c>
      <c r="M6" s="36" t="s">
        <v>21</v>
      </c>
    </row>
    <row r="7" spans="1:13" x14ac:dyDescent="0.35">
      <c r="A7" s="58" t="s">
        <v>21</v>
      </c>
      <c r="B7" s="58" t="s">
        <v>21</v>
      </c>
      <c r="C7" s="58" t="s">
        <v>21</v>
      </c>
      <c r="D7" s="58" t="s">
        <v>21</v>
      </c>
      <c r="E7" s="58" t="s">
        <v>21</v>
      </c>
      <c r="F7" s="65" t="s">
        <v>21</v>
      </c>
      <c r="G7" s="60" t="s">
        <v>21</v>
      </c>
      <c r="H7" s="67" t="s">
        <v>21</v>
      </c>
      <c r="I7" s="58" t="s">
        <v>21</v>
      </c>
      <c r="J7" s="67" t="s">
        <v>21</v>
      </c>
      <c r="K7" s="34"/>
      <c r="L7" s="35" t="s">
        <v>21</v>
      </c>
      <c r="M7" s="36" t="s">
        <v>21</v>
      </c>
    </row>
    <row r="8" spans="1:13" x14ac:dyDescent="0.35">
      <c r="A8" s="58">
        <v>20</v>
      </c>
      <c r="B8" s="58">
        <v>1004</v>
      </c>
      <c r="C8" s="61" t="s">
        <v>90</v>
      </c>
      <c r="D8" s="58" t="s">
        <v>25</v>
      </c>
      <c r="E8" s="58" t="s">
        <v>91</v>
      </c>
      <c r="F8" s="63" t="s">
        <v>113</v>
      </c>
      <c r="G8" s="60" t="s">
        <v>29</v>
      </c>
      <c r="H8" s="67">
        <v>199</v>
      </c>
      <c r="I8" s="58">
        <v>1</v>
      </c>
      <c r="J8" s="67">
        <v>253.9</v>
      </c>
      <c r="K8" s="34"/>
      <c r="L8" s="35" t="s">
        <v>21</v>
      </c>
      <c r="M8" s="36" t="s">
        <v>21</v>
      </c>
    </row>
    <row r="9" spans="1:13" x14ac:dyDescent="0.35">
      <c r="A9" s="58">
        <v>30</v>
      </c>
      <c r="B9" s="58">
        <v>1005</v>
      </c>
      <c r="C9" s="58" t="s">
        <v>92</v>
      </c>
      <c r="D9" s="58" t="s">
        <v>25</v>
      </c>
      <c r="E9" s="58" t="s">
        <v>30</v>
      </c>
      <c r="F9" s="81">
        <v>4340000000</v>
      </c>
      <c r="G9" s="60" t="s">
        <v>29</v>
      </c>
      <c r="H9" s="67">
        <v>12.99</v>
      </c>
      <c r="I9" s="58">
        <v>1</v>
      </c>
      <c r="J9" s="67">
        <v>12.99</v>
      </c>
      <c r="K9" s="34"/>
      <c r="L9" s="35" t="s">
        <v>21</v>
      </c>
      <c r="M9" s="36" t="s">
        <v>21</v>
      </c>
    </row>
    <row r="10" spans="1:13" x14ac:dyDescent="0.35">
      <c r="A10" s="58" t="s">
        <v>21</v>
      </c>
      <c r="B10" s="58" t="s">
        <v>21</v>
      </c>
      <c r="C10" s="58" t="s">
        <v>21</v>
      </c>
      <c r="D10" s="58" t="s">
        <v>21</v>
      </c>
      <c r="E10" s="58" t="s">
        <v>21</v>
      </c>
      <c r="F10" s="65" t="s">
        <v>21</v>
      </c>
      <c r="G10" s="60" t="s">
        <v>21</v>
      </c>
      <c r="H10" s="67" t="s">
        <v>21</v>
      </c>
      <c r="I10" s="58" t="s">
        <v>21</v>
      </c>
      <c r="J10" s="67" t="s">
        <v>21</v>
      </c>
      <c r="K10" s="34"/>
      <c r="L10" s="35" t="s">
        <v>21</v>
      </c>
      <c r="M10" s="36"/>
    </row>
    <row r="11" spans="1:13" x14ac:dyDescent="0.35">
      <c r="A11" s="58">
        <v>40</v>
      </c>
      <c r="B11" s="58"/>
      <c r="C11" s="58" t="s">
        <v>31</v>
      </c>
      <c r="D11" s="58" t="s">
        <v>23</v>
      </c>
      <c r="E11" s="58" t="s">
        <v>21</v>
      </c>
      <c r="F11" s="65" t="s">
        <v>21</v>
      </c>
      <c r="G11" s="60" t="s">
        <v>21</v>
      </c>
      <c r="H11" s="67" t="s">
        <v>21</v>
      </c>
      <c r="I11" s="58" t="s">
        <v>21</v>
      </c>
      <c r="J11" s="67" t="s">
        <v>21</v>
      </c>
      <c r="K11" s="34"/>
      <c r="L11" s="35" t="s">
        <v>21</v>
      </c>
      <c r="M11" s="36" t="s">
        <v>21</v>
      </c>
    </row>
    <row r="12" spans="1:13" x14ac:dyDescent="0.35">
      <c r="A12" s="58">
        <v>40.1</v>
      </c>
      <c r="B12" s="58">
        <v>1006</v>
      </c>
      <c r="C12" s="58" t="s">
        <v>32</v>
      </c>
      <c r="D12" s="58" t="s">
        <v>25</v>
      </c>
      <c r="E12" s="58" t="s">
        <v>33</v>
      </c>
      <c r="F12" s="60">
        <v>83045</v>
      </c>
      <c r="G12" s="60" t="s">
        <v>29</v>
      </c>
      <c r="H12" s="67">
        <v>2.19</v>
      </c>
      <c r="I12" s="58">
        <v>1</v>
      </c>
      <c r="J12" s="67">
        <v>2.19</v>
      </c>
      <c r="K12" s="34"/>
      <c r="L12" s="35" t="s">
        <v>21</v>
      </c>
      <c r="M12" s="36" t="s">
        <v>21</v>
      </c>
    </row>
    <row r="13" spans="1:13" x14ac:dyDescent="0.35">
      <c r="A13" s="58">
        <v>40.200000000000003</v>
      </c>
      <c r="B13" s="58">
        <v>1007</v>
      </c>
      <c r="C13" s="58" t="s">
        <v>34</v>
      </c>
      <c r="D13" s="59" t="s">
        <v>25</v>
      </c>
      <c r="E13" s="58" t="s">
        <v>26</v>
      </c>
      <c r="F13" s="77">
        <v>3537</v>
      </c>
      <c r="G13" s="60" t="s">
        <v>29</v>
      </c>
      <c r="H13" s="67">
        <v>2.4900000000000002</v>
      </c>
      <c r="I13" s="58">
        <v>1</v>
      </c>
      <c r="J13" s="67">
        <v>2.4900000000000002</v>
      </c>
      <c r="K13" s="34"/>
      <c r="L13" s="35" t="s">
        <v>21</v>
      </c>
      <c r="M13" s="36" t="s">
        <v>21</v>
      </c>
    </row>
    <row r="14" spans="1:13" x14ac:dyDescent="0.35">
      <c r="A14" s="58">
        <v>40.299999999999997</v>
      </c>
      <c r="B14" s="58">
        <v>1008</v>
      </c>
      <c r="C14" s="66" t="s">
        <v>112</v>
      </c>
      <c r="D14" s="58" t="s">
        <v>25</v>
      </c>
      <c r="E14" s="58" t="s">
        <v>26</v>
      </c>
      <c r="F14" s="76">
        <v>3128</v>
      </c>
      <c r="G14" s="60" t="s">
        <v>29</v>
      </c>
      <c r="H14" s="67">
        <v>2.19</v>
      </c>
      <c r="I14" s="58">
        <v>1</v>
      </c>
      <c r="J14" s="67">
        <v>2.19</v>
      </c>
      <c r="K14" s="34"/>
      <c r="L14" s="35" t="s">
        <v>21</v>
      </c>
      <c r="M14" s="36" t="s">
        <v>21</v>
      </c>
    </row>
    <row r="15" spans="1:13" x14ac:dyDescent="0.35">
      <c r="A15" s="58" t="s">
        <v>21</v>
      </c>
      <c r="B15" s="58" t="s">
        <v>21</v>
      </c>
      <c r="C15" s="58" t="s">
        <v>21</v>
      </c>
      <c r="D15" s="58" t="s">
        <v>21</v>
      </c>
      <c r="E15" s="58" t="s">
        <v>21</v>
      </c>
      <c r="F15" s="60" t="s">
        <v>21</v>
      </c>
      <c r="G15" s="60" t="s">
        <v>21</v>
      </c>
      <c r="H15" s="67" t="s">
        <v>21</v>
      </c>
      <c r="I15" s="58" t="s">
        <v>21</v>
      </c>
      <c r="J15" s="67" t="s">
        <v>21</v>
      </c>
      <c r="K15" s="34"/>
      <c r="L15" s="35" t="s">
        <v>21</v>
      </c>
      <c r="M15" s="36" t="s">
        <v>21</v>
      </c>
    </row>
    <row r="16" spans="1:13" x14ac:dyDescent="0.35">
      <c r="A16" s="58">
        <v>50</v>
      </c>
      <c r="B16" s="58" t="s">
        <v>21</v>
      </c>
      <c r="C16" s="58" t="s">
        <v>35</v>
      </c>
      <c r="D16" s="58" t="s">
        <v>21</v>
      </c>
      <c r="E16" s="58" t="s">
        <v>21</v>
      </c>
      <c r="F16" s="60" t="s">
        <v>21</v>
      </c>
      <c r="G16" s="60" t="s">
        <v>21</v>
      </c>
      <c r="H16" s="67" t="s">
        <v>21</v>
      </c>
      <c r="I16" s="58" t="s">
        <v>21</v>
      </c>
      <c r="J16" s="67" t="s">
        <v>21</v>
      </c>
      <c r="K16" s="34"/>
      <c r="L16" s="35" t="s">
        <v>21</v>
      </c>
      <c r="M16" s="36" t="s">
        <v>21</v>
      </c>
    </row>
    <row r="17" spans="1:13" x14ac:dyDescent="0.35">
      <c r="A17" s="58">
        <v>50.1</v>
      </c>
      <c r="B17" s="58">
        <v>1009</v>
      </c>
      <c r="C17" s="64" t="s">
        <v>116</v>
      </c>
      <c r="D17" s="58" t="s">
        <v>25</v>
      </c>
      <c r="E17" s="58" t="s">
        <v>91</v>
      </c>
      <c r="F17" s="78" t="s">
        <v>117</v>
      </c>
      <c r="G17" s="60" t="s">
        <v>29</v>
      </c>
      <c r="H17" s="67">
        <v>84.97</v>
      </c>
      <c r="I17" s="58">
        <v>1</v>
      </c>
      <c r="J17" s="67">
        <v>84.97</v>
      </c>
      <c r="K17" s="34"/>
      <c r="L17" s="35" t="s">
        <v>21</v>
      </c>
      <c r="M17" s="36" t="s">
        <v>21</v>
      </c>
    </row>
    <row r="18" spans="1:13" x14ac:dyDescent="0.35">
      <c r="A18" s="58">
        <v>50.2</v>
      </c>
      <c r="B18" s="58">
        <v>1010</v>
      </c>
      <c r="C18" s="58" t="s">
        <v>100</v>
      </c>
      <c r="D18" s="58" t="s">
        <v>25</v>
      </c>
      <c r="E18" s="58" t="s">
        <v>91</v>
      </c>
      <c r="F18" s="60" t="s">
        <v>120</v>
      </c>
      <c r="G18" s="60" t="s">
        <v>29</v>
      </c>
      <c r="H18" s="67">
        <v>9.99</v>
      </c>
      <c r="I18" s="58">
        <v>1</v>
      </c>
      <c r="J18" s="67">
        <v>9.99</v>
      </c>
      <c r="K18" s="34"/>
      <c r="L18" s="35" t="s">
        <v>21</v>
      </c>
      <c r="M18" s="36" t="s">
        <v>21</v>
      </c>
    </row>
    <row r="19" spans="1:13" x14ac:dyDescent="0.35">
      <c r="A19" s="58" t="s">
        <v>21</v>
      </c>
      <c r="B19" s="58" t="s">
        <v>21</v>
      </c>
      <c r="C19" s="58" t="s">
        <v>21</v>
      </c>
      <c r="D19" s="58" t="s">
        <v>21</v>
      </c>
      <c r="E19" s="58" t="s">
        <v>21</v>
      </c>
      <c r="F19" s="60" t="s">
        <v>21</v>
      </c>
      <c r="G19" s="60" t="s">
        <v>21</v>
      </c>
      <c r="H19" s="67" t="s">
        <v>21</v>
      </c>
      <c r="I19" s="58" t="s">
        <v>21</v>
      </c>
      <c r="J19" s="67" t="s">
        <v>21</v>
      </c>
      <c r="K19" s="34"/>
      <c r="L19" s="35" t="s">
        <v>21</v>
      </c>
      <c r="M19" s="36" t="s">
        <v>21</v>
      </c>
    </row>
    <row r="20" spans="1:13" x14ac:dyDescent="0.35">
      <c r="A20" s="58">
        <v>60</v>
      </c>
      <c r="B20" s="58">
        <v>1012</v>
      </c>
      <c r="C20" s="58" t="s">
        <v>93</v>
      </c>
      <c r="D20" s="58" t="s">
        <v>25</v>
      </c>
      <c r="E20" s="58" t="s">
        <v>94</v>
      </c>
      <c r="F20" s="60" t="s">
        <v>21</v>
      </c>
      <c r="G20" s="60" t="s">
        <v>29</v>
      </c>
      <c r="H20" s="67">
        <v>3.99</v>
      </c>
      <c r="I20" s="58">
        <v>1</v>
      </c>
      <c r="J20" s="67">
        <v>3.99</v>
      </c>
      <c r="K20" s="34"/>
      <c r="L20" s="35" t="s">
        <v>21</v>
      </c>
      <c r="M20" s="36" t="s">
        <v>21</v>
      </c>
    </row>
    <row r="21" spans="1:13" x14ac:dyDescent="0.35">
      <c r="A21" s="61">
        <v>70</v>
      </c>
      <c r="B21" s="61">
        <v>1013</v>
      </c>
      <c r="C21" s="58" t="s">
        <v>38</v>
      </c>
      <c r="D21" s="58" t="s">
        <v>25</v>
      </c>
      <c r="E21" s="58" t="s">
        <v>39</v>
      </c>
      <c r="F21" s="60">
        <v>377064</v>
      </c>
      <c r="G21" s="60" t="s">
        <v>29</v>
      </c>
      <c r="H21" s="67">
        <v>2.83</v>
      </c>
      <c r="I21" s="58">
        <v>1</v>
      </c>
      <c r="J21" s="67">
        <v>2.83</v>
      </c>
      <c r="K21" s="34"/>
      <c r="L21" s="35" t="s">
        <v>21</v>
      </c>
      <c r="M21" s="36" t="s">
        <v>21</v>
      </c>
    </row>
    <row r="22" spans="1:13" x14ac:dyDescent="0.35">
      <c r="J22" s="79"/>
      <c r="K22" s="34"/>
    </row>
    <row r="23" spans="1:13" x14ac:dyDescent="0.35">
      <c r="C23" s="68" t="s">
        <v>121</v>
      </c>
    </row>
    <row r="24" spans="1:13" x14ac:dyDescent="0.35">
      <c r="C24" t="s">
        <v>40</v>
      </c>
      <c r="D24" s="68" t="s">
        <v>122</v>
      </c>
      <c r="H24" s="57">
        <v>7.4</v>
      </c>
    </row>
    <row r="25" spans="1:13" x14ac:dyDescent="0.35">
      <c r="C25" t="s">
        <v>41</v>
      </c>
      <c r="D25" s="68" t="s">
        <v>128</v>
      </c>
      <c r="H25" s="57">
        <v>13.33</v>
      </c>
    </row>
    <row r="26" spans="1:13" x14ac:dyDescent="0.35">
      <c r="C26" t="s">
        <v>43</v>
      </c>
      <c r="D26" t="s">
        <v>123</v>
      </c>
      <c r="H26" s="57">
        <v>0.19</v>
      </c>
    </row>
    <row r="27" spans="1:13" x14ac:dyDescent="0.35">
      <c r="C27" t="s">
        <v>43</v>
      </c>
      <c r="D27" t="s">
        <v>124</v>
      </c>
      <c r="H27" t="s">
        <v>125</v>
      </c>
    </row>
    <row r="28" spans="1:13" x14ac:dyDescent="0.35">
      <c r="C28" t="s">
        <v>126</v>
      </c>
      <c r="D28" t="s">
        <v>127</v>
      </c>
      <c r="H28" s="57">
        <v>12.71</v>
      </c>
    </row>
    <row r="30" spans="1:13" x14ac:dyDescent="0.35">
      <c r="C30" t="s">
        <v>43</v>
      </c>
      <c r="D30" s="34" t="s">
        <v>112</v>
      </c>
      <c r="H30" s="57">
        <v>2.19</v>
      </c>
      <c r="J30" s="57"/>
    </row>
    <row r="31" spans="1:13" x14ac:dyDescent="0.35">
      <c r="C31" s="34" t="s">
        <v>118</v>
      </c>
      <c r="D31" s="34" t="s">
        <v>114</v>
      </c>
      <c r="H31" s="57">
        <v>2.4900000000000002</v>
      </c>
      <c r="I31" s="34"/>
      <c r="J31" s="57"/>
    </row>
    <row r="32" spans="1:13" x14ac:dyDescent="0.35">
      <c r="C32" t="s">
        <v>42</v>
      </c>
      <c r="D32" t="s">
        <v>115</v>
      </c>
      <c r="H32" s="57">
        <v>23.16</v>
      </c>
      <c r="I32" s="34"/>
      <c r="J32" s="57"/>
    </row>
    <row r="33" spans="3:14" x14ac:dyDescent="0.35">
      <c r="C33" t="s">
        <v>111</v>
      </c>
      <c r="D33" t="s">
        <v>119</v>
      </c>
      <c r="H33" s="57">
        <v>11.035</v>
      </c>
      <c r="I33" s="34"/>
      <c r="J33" s="57"/>
    </row>
    <row r="34" spans="3:14" x14ac:dyDescent="0.35">
      <c r="G34" t="s">
        <v>129</v>
      </c>
      <c r="H34" s="57">
        <v>72.510000000000005</v>
      </c>
      <c r="J34" s="57"/>
    </row>
    <row r="37" spans="3:14" x14ac:dyDescent="0.35">
      <c r="C37" s="3" t="s">
        <v>95</v>
      </c>
      <c r="D37" s="3" t="s">
        <v>96</v>
      </c>
    </row>
    <row r="38" spans="3:14" x14ac:dyDescent="0.35">
      <c r="C38" s="4" t="s">
        <v>97</v>
      </c>
      <c r="D38" s="51">
        <v>79</v>
      </c>
    </row>
    <row r="39" spans="3:14" x14ac:dyDescent="0.35">
      <c r="C39" s="4" t="s">
        <v>98</v>
      </c>
      <c r="D39" s="51">
        <f>12.99*4</f>
        <v>51.96</v>
      </c>
    </row>
    <row r="40" spans="3:14" x14ac:dyDescent="0.35">
      <c r="C40" s="4" t="s">
        <v>44</v>
      </c>
      <c r="D40" s="51">
        <v>106.06</v>
      </c>
    </row>
    <row r="41" spans="3:14" x14ac:dyDescent="0.35">
      <c r="C41" s="4" t="s">
        <v>36</v>
      </c>
      <c r="D41" s="51">
        <v>6.71</v>
      </c>
    </row>
    <row r="42" spans="3:14" x14ac:dyDescent="0.35">
      <c r="C42" s="4" t="s">
        <v>37</v>
      </c>
      <c r="D42" s="51">
        <v>7.99</v>
      </c>
      <c r="N42">
        <v>10</v>
      </c>
    </row>
    <row r="43" spans="3:14" x14ac:dyDescent="0.35">
      <c r="C43" s="4" t="s">
        <v>45</v>
      </c>
      <c r="D43" s="51">
        <v>7.55</v>
      </c>
    </row>
    <row r="44" spans="3:14" x14ac:dyDescent="0.35">
      <c r="C44" s="4" t="s">
        <v>32</v>
      </c>
      <c r="D44" s="51">
        <v>2.19</v>
      </c>
    </row>
    <row r="45" spans="3:14" x14ac:dyDescent="0.35">
      <c r="C45" s="4" t="s">
        <v>90</v>
      </c>
      <c r="D45" s="51">
        <v>253.9</v>
      </c>
    </row>
    <row r="46" spans="3:14" x14ac:dyDescent="0.35">
      <c r="C46" s="56" t="s">
        <v>99</v>
      </c>
      <c r="D46" s="51">
        <v>84.97</v>
      </c>
    </row>
    <row r="47" spans="3:14" x14ac:dyDescent="0.35">
      <c r="C47" s="56" t="s">
        <v>100</v>
      </c>
      <c r="D47" s="51">
        <v>9.99</v>
      </c>
    </row>
    <row r="48" spans="3:14" x14ac:dyDescent="0.35">
      <c r="C48" s="4" t="s">
        <v>101</v>
      </c>
      <c r="D48" s="51">
        <v>29.99</v>
      </c>
    </row>
    <row r="49" spans="3:4" x14ac:dyDescent="0.35">
      <c r="C49" s="4" t="s">
        <v>102</v>
      </c>
      <c r="D49" s="51">
        <v>34.270000000000003</v>
      </c>
    </row>
    <row r="50" spans="3:4" x14ac:dyDescent="0.35">
      <c r="C50" s="4" t="s">
        <v>103</v>
      </c>
      <c r="D50" s="52">
        <v>3.12</v>
      </c>
    </row>
    <row r="51" spans="3:4" x14ac:dyDescent="0.35">
      <c r="C51" s="4" t="s">
        <v>104</v>
      </c>
      <c r="D51" s="52">
        <v>18.98</v>
      </c>
    </row>
    <row r="52" spans="3:4" x14ac:dyDescent="0.35">
      <c r="C52" s="4" t="s">
        <v>105</v>
      </c>
      <c r="D52" s="52">
        <v>2.36</v>
      </c>
    </row>
    <row r="53" spans="3:4" x14ac:dyDescent="0.35">
      <c r="C53" s="4" t="s">
        <v>38</v>
      </c>
      <c r="D53" s="52">
        <v>2.83</v>
      </c>
    </row>
    <row r="54" spans="3:4" x14ac:dyDescent="0.35">
      <c r="C54" s="4" t="s">
        <v>106</v>
      </c>
      <c r="D54" s="52">
        <v>15.18</v>
      </c>
    </row>
    <row r="55" spans="3:4" x14ac:dyDescent="0.35">
      <c r="C55" s="4" t="s">
        <v>107</v>
      </c>
      <c r="D55" s="62">
        <v>72.510000000000005</v>
      </c>
    </row>
    <row r="56" spans="3:4" x14ac:dyDescent="0.35">
      <c r="C56" s="3" t="s">
        <v>108</v>
      </c>
      <c r="D56" s="53">
        <f>SUM(D38:D55)</f>
        <v>789.56000000000006</v>
      </c>
    </row>
    <row r="57" spans="3:4" x14ac:dyDescent="0.35">
      <c r="C57" s="3" t="s">
        <v>109</v>
      </c>
      <c r="D57" s="53">
        <v>2500</v>
      </c>
    </row>
    <row r="58" spans="3:4" x14ac:dyDescent="0.35">
      <c r="C58" s="54" t="s">
        <v>110</v>
      </c>
      <c r="D58" s="55">
        <f>D57-D56</f>
        <v>1710.44</v>
      </c>
    </row>
  </sheetData>
  <mergeCells count="1">
    <mergeCell ref="D1:J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5" sqref="A5"/>
    </sheetView>
  </sheetViews>
  <sheetFormatPr defaultColWidth="8.81640625" defaultRowHeight="14.5" x14ac:dyDescent="0.35"/>
  <cols>
    <col min="1" max="1" width="17.36328125" bestFit="1" customWidth="1"/>
    <col min="2" max="2" width="53" customWidth="1"/>
  </cols>
  <sheetData>
    <row r="1" spans="1:2" ht="29" x14ac:dyDescent="0.35">
      <c r="A1" s="28" t="s">
        <v>46</v>
      </c>
      <c r="B1" s="30" t="s">
        <v>47</v>
      </c>
    </row>
    <row r="2" spans="1:2" ht="87" x14ac:dyDescent="0.35">
      <c r="A2" s="28" t="s">
        <v>10</v>
      </c>
      <c r="B2" s="30" t="s">
        <v>48</v>
      </c>
    </row>
    <row r="3" spans="1:2" x14ac:dyDescent="0.35">
      <c r="A3" s="28" t="s">
        <v>11</v>
      </c>
      <c r="B3" s="29" t="s">
        <v>49</v>
      </c>
    </row>
    <row r="4" spans="1:2" x14ac:dyDescent="0.35">
      <c r="A4" s="28" t="s">
        <v>50</v>
      </c>
      <c r="B4" s="30" t="s">
        <v>51</v>
      </c>
    </row>
    <row r="5" spans="1:2" x14ac:dyDescent="0.35">
      <c r="A5" s="28" t="s">
        <v>13</v>
      </c>
      <c r="B5" s="29" t="s">
        <v>52</v>
      </c>
    </row>
    <row r="6" spans="1:2" x14ac:dyDescent="0.35">
      <c r="A6" s="28" t="s">
        <v>14</v>
      </c>
      <c r="B6" s="29" t="s">
        <v>53</v>
      </c>
    </row>
    <row r="7" spans="1:2" x14ac:dyDescent="0.35">
      <c r="A7" s="28" t="s">
        <v>15</v>
      </c>
      <c r="B7" s="29" t="s">
        <v>54</v>
      </c>
    </row>
    <row r="8" spans="1:2" x14ac:dyDescent="0.35">
      <c r="A8" s="28" t="s">
        <v>16</v>
      </c>
      <c r="B8" s="29" t="s">
        <v>55</v>
      </c>
    </row>
    <row r="9" spans="1:2" x14ac:dyDescent="0.35">
      <c r="A9" s="28" t="s">
        <v>17</v>
      </c>
      <c r="B9" s="29" t="s">
        <v>56</v>
      </c>
    </row>
    <row r="10" spans="1:2" x14ac:dyDescent="0.35">
      <c r="A10" s="28" t="s">
        <v>18</v>
      </c>
      <c r="B10" s="29" t="s">
        <v>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"/>
  <sheetViews>
    <sheetView workbookViewId="0">
      <selection activeCell="J7" sqref="J7"/>
    </sheetView>
  </sheetViews>
  <sheetFormatPr defaultColWidth="8.81640625" defaultRowHeight="14.5" x14ac:dyDescent="0.35"/>
  <cols>
    <col min="1" max="1" width="8.26953125" customWidth="1"/>
    <col min="2" max="2" width="8.81640625" customWidth="1"/>
    <col min="3" max="3" width="42.7265625" customWidth="1"/>
    <col min="4" max="4" width="9.36328125" customWidth="1"/>
    <col min="5" max="5" width="12.26953125" bestFit="1" customWidth="1"/>
    <col min="6" max="6" width="9.36328125" customWidth="1"/>
    <col min="11" max="11" width="2.08984375" customWidth="1"/>
    <col min="12" max="12" width="11.7265625" bestFit="1" customWidth="1"/>
    <col min="13" max="13" width="49.26953125" customWidth="1"/>
  </cols>
  <sheetData>
    <row r="1" spans="1:13" ht="23.5" x14ac:dyDescent="0.55000000000000004">
      <c r="A1" s="1" t="s">
        <v>1</v>
      </c>
      <c r="B1" s="1"/>
      <c r="L1" s="26" t="s">
        <v>8</v>
      </c>
    </row>
    <row r="2" spans="1:13" ht="29" x14ac:dyDescent="0.35">
      <c r="A2" s="2" t="s">
        <v>9</v>
      </c>
      <c r="B2" s="2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3" t="s">
        <v>16</v>
      </c>
      <c r="I2" s="2" t="s">
        <v>17</v>
      </c>
      <c r="J2" s="3" t="s">
        <v>18</v>
      </c>
      <c r="K2" s="25"/>
      <c r="L2" s="3" t="s">
        <v>19</v>
      </c>
      <c r="M2" s="3" t="s">
        <v>20</v>
      </c>
    </row>
    <row r="3" spans="1:13" x14ac:dyDescent="0.35">
      <c r="A3" s="4">
        <v>10</v>
      </c>
      <c r="B3" s="4">
        <v>1000</v>
      </c>
      <c r="C3" s="4" t="s">
        <v>58</v>
      </c>
      <c r="D3" s="27" t="s">
        <v>23</v>
      </c>
      <c r="E3" s="4"/>
      <c r="F3" s="4"/>
      <c r="G3" s="4"/>
      <c r="H3" s="5"/>
      <c r="I3" s="4">
        <v>4</v>
      </c>
      <c r="J3" s="31">
        <f>I3*SUM(J4:J6)</f>
        <v>492</v>
      </c>
      <c r="L3" s="4"/>
      <c r="M3" s="4"/>
    </row>
    <row r="4" spans="1:13" x14ac:dyDescent="0.35">
      <c r="A4" s="4">
        <v>10.1</v>
      </c>
      <c r="B4" s="4">
        <v>1005</v>
      </c>
      <c r="C4" s="4" t="s">
        <v>59</v>
      </c>
      <c r="D4" s="4" t="s">
        <v>25</v>
      </c>
      <c r="E4" s="4" t="s">
        <v>60</v>
      </c>
      <c r="F4" s="4">
        <v>12345</v>
      </c>
      <c r="G4" s="4" t="s">
        <v>29</v>
      </c>
      <c r="H4" s="5">
        <v>100</v>
      </c>
      <c r="I4" s="4">
        <v>1</v>
      </c>
      <c r="J4" s="31">
        <f>I4*H4</f>
        <v>100</v>
      </c>
      <c r="L4" s="4"/>
      <c r="M4" s="4"/>
    </row>
    <row r="5" spans="1:13" x14ac:dyDescent="0.35">
      <c r="A5" s="4">
        <v>10.199999999999999</v>
      </c>
      <c r="B5" s="4">
        <v>1010</v>
      </c>
      <c r="C5" s="4" t="s">
        <v>61</v>
      </c>
      <c r="D5" s="4" t="s">
        <v>25</v>
      </c>
      <c r="E5" s="4" t="s">
        <v>62</v>
      </c>
      <c r="F5" s="4">
        <v>4456</v>
      </c>
      <c r="G5" s="4" t="s">
        <v>29</v>
      </c>
      <c r="H5" s="5">
        <v>20</v>
      </c>
      <c r="I5" s="4">
        <v>1</v>
      </c>
      <c r="J5" s="31">
        <f>I5*H5</f>
        <v>20</v>
      </c>
      <c r="L5" s="4"/>
      <c r="M5" s="4"/>
    </row>
    <row r="6" spans="1:13" x14ac:dyDescent="0.35">
      <c r="A6" s="4">
        <v>10.3</v>
      </c>
      <c r="B6" s="4">
        <v>1034</v>
      </c>
      <c r="C6" s="4" t="s">
        <v>63</v>
      </c>
      <c r="D6" s="4" t="s">
        <v>25</v>
      </c>
      <c r="E6" s="4" t="s">
        <v>64</v>
      </c>
      <c r="F6" s="4">
        <v>2345</v>
      </c>
      <c r="G6" s="4" t="s">
        <v>29</v>
      </c>
      <c r="H6" s="5">
        <v>1</v>
      </c>
      <c r="I6" s="4">
        <v>3</v>
      </c>
      <c r="J6" s="31">
        <f>I6*H6</f>
        <v>3</v>
      </c>
      <c r="L6" s="4"/>
      <c r="M6" s="4"/>
    </row>
    <row r="7" spans="1:13" x14ac:dyDescent="0.35">
      <c r="A7" s="4"/>
      <c r="B7" s="4"/>
      <c r="C7" s="4"/>
      <c r="D7" s="4"/>
      <c r="E7" s="4"/>
      <c r="F7" s="4"/>
      <c r="G7" s="4"/>
      <c r="H7" s="5"/>
      <c r="I7" s="4"/>
      <c r="J7" s="4"/>
      <c r="L7" s="4"/>
      <c r="M7" s="4"/>
    </row>
    <row r="8" spans="1:13" x14ac:dyDescent="0.35">
      <c r="A8" s="4">
        <v>20</v>
      </c>
      <c r="B8" s="4">
        <v>1001</v>
      </c>
      <c r="C8" s="4" t="s">
        <v>65</v>
      </c>
      <c r="D8" s="4" t="s">
        <v>25</v>
      </c>
      <c r="E8" s="4" t="s">
        <v>66</v>
      </c>
      <c r="F8" s="4" t="s">
        <v>67</v>
      </c>
      <c r="G8" s="4" t="s">
        <v>29</v>
      </c>
      <c r="H8" s="5">
        <v>300</v>
      </c>
      <c r="I8" s="4">
        <v>1</v>
      </c>
      <c r="J8" s="31">
        <f>I8*H8</f>
        <v>300</v>
      </c>
      <c r="L8" s="4"/>
      <c r="M8" s="4"/>
    </row>
    <row r="9" spans="1:13" x14ac:dyDescent="0.35">
      <c r="A9" s="4">
        <v>30</v>
      </c>
      <c r="B9" s="4">
        <v>1002</v>
      </c>
      <c r="C9" s="4" t="s">
        <v>68</v>
      </c>
      <c r="D9" s="4" t="s">
        <v>25</v>
      </c>
      <c r="E9" s="4" t="s">
        <v>69</v>
      </c>
      <c r="F9" s="4" t="s">
        <v>70</v>
      </c>
      <c r="G9" s="4" t="s">
        <v>71</v>
      </c>
      <c r="H9" s="5">
        <v>20</v>
      </c>
      <c r="I9" s="4">
        <v>1</v>
      </c>
      <c r="J9" s="31">
        <f>H9/10</f>
        <v>2</v>
      </c>
      <c r="L9" s="4"/>
      <c r="M9" s="4"/>
    </row>
    <row r="10" spans="1:13" x14ac:dyDescent="0.35">
      <c r="A10" s="4"/>
      <c r="B10" s="4"/>
      <c r="C10" s="4"/>
      <c r="D10" s="4"/>
      <c r="E10" s="4"/>
      <c r="F10" s="4"/>
      <c r="G10" s="4"/>
      <c r="H10" s="5"/>
      <c r="I10" s="4"/>
      <c r="J10" s="31"/>
      <c r="L10" s="4"/>
      <c r="M10" s="4"/>
    </row>
    <row r="11" spans="1:13" x14ac:dyDescent="0.35">
      <c r="A11" s="4">
        <v>40</v>
      </c>
      <c r="B11" s="4">
        <v>1012</v>
      </c>
      <c r="C11" s="4" t="s">
        <v>72</v>
      </c>
      <c r="D11" s="27" t="s">
        <v>23</v>
      </c>
      <c r="E11" s="4"/>
      <c r="F11" s="4"/>
      <c r="G11" s="4"/>
      <c r="H11" s="5"/>
      <c r="I11" s="4"/>
      <c r="J11" s="31"/>
      <c r="L11" s="4"/>
      <c r="M11" s="4"/>
    </row>
    <row r="12" spans="1:13" x14ac:dyDescent="0.35">
      <c r="A12" s="4">
        <v>40.1</v>
      </c>
      <c r="B12" s="4">
        <v>1004</v>
      </c>
      <c r="C12" s="4" t="s">
        <v>73</v>
      </c>
      <c r="D12" s="4" t="s">
        <v>25</v>
      </c>
      <c r="E12" s="4" t="s">
        <v>74</v>
      </c>
      <c r="F12" s="4" t="s">
        <v>75</v>
      </c>
      <c r="G12" s="4" t="s">
        <v>29</v>
      </c>
      <c r="H12" s="5">
        <v>40</v>
      </c>
      <c r="I12" s="4">
        <v>2</v>
      </c>
      <c r="J12" s="31">
        <f>I12*H12</f>
        <v>80</v>
      </c>
      <c r="L12" s="4"/>
      <c r="M12" s="4"/>
    </row>
    <row r="13" spans="1:13" x14ac:dyDescent="0.35">
      <c r="A13" s="4">
        <v>40.200000000000003</v>
      </c>
      <c r="B13" s="4">
        <v>1006</v>
      </c>
      <c r="C13" s="4" t="s">
        <v>76</v>
      </c>
      <c r="D13" s="4" t="s">
        <v>25</v>
      </c>
      <c r="E13" s="4" t="s">
        <v>66</v>
      </c>
      <c r="F13" s="4"/>
      <c r="G13" s="4" t="s">
        <v>29</v>
      </c>
      <c r="H13" s="5">
        <v>30</v>
      </c>
      <c r="I13" s="4">
        <v>1</v>
      </c>
      <c r="J13" s="31">
        <f>I13*H13</f>
        <v>30</v>
      </c>
      <c r="L13" s="4"/>
      <c r="M13" s="4"/>
    </row>
    <row r="14" spans="1:13" x14ac:dyDescent="0.35">
      <c r="A14" s="4">
        <v>40.299999999999997</v>
      </c>
      <c r="B14" s="4">
        <v>1036</v>
      </c>
      <c r="C14" s="4" t="s">
        <v>77</v>
      </c>
      <c r="D14" s="4" t="s">
        <v>25</v>
      </c>
      <c r="E14" s="4" t="s">
        <v>64</v>
      </c>
      <c r="F14" s="4">
        <v>3425</v>
      </c>
      <c r="G14" s="4" t="s">
        <v>29</v>
      </c>
      <c r="H14" s="5">
        <v>0.5</v>
      </c>
      <c r="I14" s="4">
        <v>10</v>
      </c>
      <c r="J14" s="31">
        <f>I14*H14</f>
        <v>5</v>
      </c>
      <c r="L14" s="4"/>
      <c r="M14" s="4"/>
    </row>
    <row r="15" spans="1:13" x14ac:dyDescent="0.35">
      <c r="A15" s="4">
        <v>40.4</v>
      </c>
      <c r="B15" s="4">
        <v>1011</v>
      </c>
      <c r="C15" s="4" t="s">
        <v>78</v>
      </c>
      <c r="D15" s="4" t="s">
        <v>25</v>
      </c>
      <c r="E15" s="4" t="s">
        <v>79</v>
      </c>
      <c r="F15" s="4" t="s">
        <v>80</v>
      </c>
      <c r="G15" s="4" t="s">
        <v>81</v>
      </c>
      <c r="H15" s="5">
        <v>75</v>
      </c>
      <c r="I15" s="4">
        <v>2</v>
      </c>
      <c r="J15" s="31">
        <f>I15*H15/100</f>
        <v>1.5</v>
      </c>
      <c r="L15" s="4"/>
      <c r="M15" s="4"/>
    </row>
    <row r="16" spans="1:13" x14ac:dyDescent="0.35">
      <c r="A16" s="4">
        <v>40.5</v>
      </c>
      <c r="B16" s="4">
        <v>1012</v>
      </c>
      <c r="C16" s="4" t="s">
        <v>82</v>
      </c>
      <c r="D16" s="4" t="s">
        <v>25</v>
      </c>
      <c r="E16" s="4" t="s">
        <v>79</v>
      </c>
      <c r="F16" s="4" t="s">
        <v>83</v>
      </c>
      <c r="G16" s="4" t="s">
        <v>81</v>
      </c>
      <c r="H16" s="5">
        <v>75</v>
      </c>
      <c r="I16" s="4">
        <v>2</v>
      </c>
      <c r="J16" s="31">
        <f>I16*H16/100</f>
        <v>1.5</v>
      </c>
      <c r="L16" s="4"/>
      <c r="M16" s="4"/>
    </row>
    <row r="17" spans="1:13" x14ac:dyDescent="0.35">
      <c r="A17" s="4">
        <v>40.6</v>
      </c>
      <c r="B17" s="4">
        <v>1013</v>
      </c>
      <c r="C17" s="4" t="s">
        <v>84</v>
      </c>
      <c r="D17" s="4" t="s">
        <v>25</v>
      </c>
      <c r="E17" s="4" t="s">
        <v>85</v>
      </c>
      <c r="F17" s="4" t="s">
        <v>86</v>
      </c>
      <c r="G17" s="4" t="s">
        <v>29</v>
      </c>
      <c r="H17" s="6">
        <v>10</v>
      </c>
      <c r="I17" s="4">
        <v>1</v>
      </c>
      <c r="J17" s="31">
        <f>I17*H17/100</f>
        <v>0.1</v>
      </c>
      <c r="L17" s="4"/>
      <c r="M17" s="4"/>
    </row>
    <row r="18" spans="1:13" x14ac:dyDescent="0.35">
      <c r="A18" s="4"/>
      <c r="B18" s="4"/>
      <c r="C18" s="4"/>
      <c r="D18" s="4"/>
      <c r="E18" s="4"/>
      <c r="F18" s="4"/>
      <c r="G18" s="4"/>
      <c r="H18" s="5"/>
      <c r="I18" s="4"/>
      <c r="J18" s="4"/>
      <c r="L18" s="4"/>
      <c r="M18" s="4"/>
    </row>
    <row r="19" spans="1:13" x14ac:dyDescent="0.35">
      <c r="A19" s="4">
        <v>50</v>
      </c>
      <c r="B19" s="4">
        <v>1014</v>
      </c>
      <c r="C19" s="4" t="s">
        <v>87</v>
      </c>
      <c r="D19" s="4" t="s">
        <v>25</v>
      </c>
      <c r="E19" s="4" t="s">
        <v>88</v>
      </c>
      <c r="F19" s="4">
        <v>4523</v>
      </c>
      <c r="G19" s="4" t="s">
        <v>89</v>
      </c>
      <c r="H19" s="5">
        <v>10</v>
      </c>
      <c r="I19" s="4">
        <v>0.1</v>
      </c>
      <c r="J19" s="31">
        <f>I19*H19</f>
        <v>1</v>
      </c>
      <c r="L19" s="4"/>
      <c r="M19" s="4"/>
    </row>
    <row r="20" spans="1:13" x14ac:dyDescent="0.35">
      <c r="A20" s="4"/>
      <c r="B20" s="4"/>
      <c r="C20" s="4"/>
      <c r="D20" s="4"/>
      <c r="E20" s="4"/>
      <c r="F20" s="4"/>
      <c r="G20" s="4"/>
      <c r="H20" s="5"/>
      <c r="I20" s="4"/>
      <c r="J20" s="4"/>
      <c r="L20" s="4"/>
      <c r="M20" s="4"/>
    </row>
    <row r="21" spans="1:13" x14ac:dyDescent="0.35">
      <c r="A21" s="4"/>
      <c r="B21" s="4"/>
      <c r="C21" s="4"/>
      <c r="D21" s="4"/>
      <c r="E21" s="4"/>
      <c r="F21" s="4"/>
      <c r="G21" s="4"/>
      <c r="H21" s="5"/>
      <c r="I21" s="4"/>
      <c r="J21" s="4"/>
      <c r="L21" s="4"/>
      <c r="M21" s="4"/>
    </row>
    <row r="22" spans="1:13" x14ac:dyDescent="0.35">
      <c r="A22" s="4"/>
      <c r="B22" s="4"/>
      <c r="C22" s="4"/>
      <c r="D22" s="4"/>
      <c r="E22" s="4"/>
      <c r="F22" s="4"/>
      <c r="G22" s="4"/>
      <c r="H22" s="5"/>
      <c r="I22" s="4"/>
      <c r="J22" s="4"/>
      <c r="L22" s="4"/>
      <c r="M22" s="4"/>
    </row>
    <row r="23" spans="1:13" x14ac:dyDescent="0.35">
      <c r="A23" s="4"/>
      <c r="B23" s="4"/>
      <c r="C23" s="4"/>
      <c r="D23" s="4"/>
      <c r="E23" s="4"/>
      <c r="F23" s="4"/>
      <c r="G23" s="4"/>
      <c r="H23" s="5"/>
      <c r="I23" s="4"/>
      <c r="J23" s="4"/>
      <c r="L23" s="4"/>
      <c r="M23" s="4"/>
    </row>
    <row r="24" spans="1:13" x14ac:dyDescent="0.35">
      <c r="A24" s="4"/>
      <c r="B24" s="4"/>
      <c r="C24" s="4"/>
      <c r="D24" s="4"/>
      <c r="E24" s="4"/>
      <c r="F24" s="4"/>
      <c r="G24" s="4"/>
      <c r="H24" s="5"/>
      <c r="I24" s="4"/>
      <c r="J24" s="4"/>
      <c r="L24" s="4"/>
      <c r="M24" s="4"/>
    </row>
    <row r="25" spans="1:13" x14ac:dyDescent="0.35">
      <c r="A25" s="4"/>
      <c r="B25" s="4"/>
      <c r="C25" s="4"/>
      <c r="D25" s="4"/>
      <c r="E25" s="4"/>
      <c r="F25" s="4"/>
      <c r="G25" s="4"/>
      <c r="H25" s="5"/>
      <c r="I25" s="4"/>
      <c r="J25" s="4"/>
      <c r="L25" s="4"/>
      <c r="M25" s="4"/>
    </row>
    <row r="26" spans="1:13" x14ac:dyDescent="0.35">
      <c r="A26" s="4"/>
      <c r="B26" s="4"/>
      <c r="C26" s="4"/>
      <c r="D26" s="4"/>
      <c r="E26" s="4"/>
      <c r="F26" s="4"/>
      <c r="G26" s="4"/>
      <c r="H26" s="5"/>
      <c r="I26" s="4"/>
      <c r="J26" s="4"/>
      <c r="L26" s="4"/>
      <c r="M26" s="4"/>
    </row>
    <row r="27" spans="1:13" x14ac:dyDescent="0.35">
      <c r="A27" s="4"/>
      <c r="B27" s="4"/>
      <c r="C27" s="4"/>
      <c r="D27" s="4"/>
      <c r="E27" s="4"/>
      <c r="F27" s="4"/>
      <c r="G27" s="4"/>
      <c r="H27" s="5"/>
      <c r="I27" s="4"/>
      <c r="J27" s="4"/>
      <c r="L27" s="4"/>
      <c r="M27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70634DAE3C04F945CBFEE6FF5673C" ma:contentTypeVersion="12" ma:contentTypeDescription="Create a new document." ma:contentTypeScope="" ma:versionID="1dc2beeaec43c5c2a9417e3f4a2ce84a">
  <xsd:schema xmlns:xsd="http://www.w3.org/2001/XMLSchema" xmlns:xs="http://www.w3.org/2001/XMLSchema" xmlns:p="http://schemas.microsoft.com/office/2006/metadata/properties" xmlns:ns2="04a5cac6-8804-4e1e-9908-1a862ce141b2" xmlns:ns3="395ae463-6ee2-42e1-bfb6-1791b281e7ba" targetNamespace="http://schemas.microsoft.com/office/2006/metadata/properties" ma:root="true" ma:fieldsID="dca19c8a298740c5f6c90072cc68f872" ns2:_="" ns3:_="">
    <xsd:import namespace="04a5cac6-8804-4e1e-9908-1a862ce141b2"/>
    <xsd:import namespace="395ae463-6ee2-42e1-bfb6-1791b281e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5cac6-8804-4e1e-9908-1a862ce141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ae463-6ee2-42e1-bfb6-1791b281e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55CD57-ACEB-4DD7-ABBB-D56B1E4D9E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9BFF88-9FBB-4639-8EA3-45EC55A74B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a5cac6-8804-4e1e-9908-1a862ce141b2"/>
    <ds:schemaRef ds:uri="395ae463-6ee2-42e1-bfb6-1791b281e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4E095C-FF20-4870-AAA9-5E1736B8F4B7}">
  <ds:schemaRefs>
    <ds:schemaRef ds:uri="395ae463-6ee2-42e1-bfb6-1791b281e7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04a5cac6-8804-4e1e-9908-1a862ce141b2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BoM</vt:lpstr>
      <vt:lpstr>Instructions</vt:lpstr>
      <vt:lpstr>BoM - Example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Dustin Rand</dc:creator>
  <cp:keywords/>
  <dc:description/>
  <cp:lastModifiedBy>Anthony Vieriu</cp:lastModifiedBy>
  <cp:revision/>
  <dcterms:created xsi:type="dcterms:W3CDTF">2016-10-26T01:35:18Z</dcterms:created>
  <dcterms:modified xsi:type="dcterms:W3CDTF">2022-05-05T21:22:53Z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0x01010045170634DAE3C04F945CBFEE6FF5673C</vt:lpwstr>
  </property>
</Properties>
</file>