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wieffering/Desktop/data-projects/cronkite-data-journalism/az-lottery/"/>
    </mc:Choice>
  </mc:AlternateContent>
  <xr:revisionPtr revIDLastSave="0" documentId="13_ncr:1_{957FC60F-38B5-7445-8D36-CA687ACB70AD}" xr6:coauthVersionLast="45" xr6:coauthVersionMax="45" xr10:uidLastSave="{00000000-0000-0000-0000-000000000000}"/>
  <bookViews>
    <workbookView xWindow="4700" yWindow="460" windowWidth="23540" windowHeight="16700" activeTab="5" xr2:uid="{00000000-000D-0000-FFFF-FFFF00000000}"/>
  </bookViews>
  <sheets>
    <sheet name="2020" sheetId="2" r:id="rId1"/>
    <sheet name="2019" sheetId="4" r:id="rId2"/>
    <sheet name="2019_1_21" sheetId="5" r:id="rId3"/>
    <sheet name="2020_1_20" sheetId="6" r:id="rId4"/>
    <sheet name="2019_1_20" sheetId="7" r:id="rId5"/>
    <sheet name="my work - comparing April 1_20" sheetId="8" r:id="rId6"/>
    <sheet name=" my work - comparing April 1_21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8" l="1"/>
  <c r="E18" i="8"/>
  <c r="E17" i="8"/>
  <c r="B17" i="8"/>
  <c r="E16" i="8"/>
  <c r="E15" i="8"/>
  <c r="B16" i="8"/>
  <c r="B15" i="8"/>
  <c r="B11" i="8"/>
  <c r="E5" i="8" l="1"/>
  <c r="E4" i="8"/>
  <c r="O5" i="8"/>
  <c r="O4" i="8"/>
  <c r="O6" i="8" s="1"/>
  <c r="L5" i="8"/>
  <c r="L4" i="8"/>
  <c r="I5" i="8"/>
  <c r="I4" i="8"/>
  <c r="I6" i="8" s="1"/>
  <c r="B4" i="8"/>
  <c r="B5" i="8"/>
  <c r="B6" i="8" s="1"/>
  <c r="N22" i="6"/>
  <c r="M22" i="6"/>
  <c r="L22" i="6"/>
  <c r="K22" i="6"/>
  <c r="J22" i="6"/>
  <c r="I22" i="6"/>
  <c r="H22" i="6"/>
  <c r="G22" i="6"/>
  <c r="F22" i="6"/>
  <c r="E22" i="6"/>
  <c r="D22" i="6"/>
  <c r="C22" i="6"/>
  <c r="O22" i="6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L21" i="7"/>
  <c r="O21" i="7" s="1"/>
  <c r="L20" i="7"/>
  <c r="O20" i="7" s="1"/>
  <c r="L19" i="7"/>
  <c r="O19" i="7" s="1"/>
  <c r="L18" i="7"/>
  <c r="O18" i="7" s="1"/>
  <c r="L17" i="7"/>
  <c r="O17" i="7" s="1"/>
  <c r="L16" i="7"/>
  <c r="O16" i="7" s="1"/>
  <c r="L15" i="7"/>
  <c r="O15" i="7" s="1"/>
  <c r="L14" i="7"/>
  <c r="O14" i="7" s="1"/>
  <c r="L13" i="7"/>
  <c r="O13" i="7" s="1"/>
  <c r="L12" i="7"/>
  <c r="O12" i="7" s="1"/>
  <c r="L11" i="7"/>
  <c r="O11" i="7" s="1"/>
  <c r="L10" i="7"/>
  <c r="O10" i="7" s="1"/>
  <c r="L9" i="7"/>
  <c r="O9" i="7" s="1"/>
  <c r="L8" i="7"/>
  <c r="O8" i="7" s="1"/>
  <c r="L7" i="7"/>
  <c r="O7" i="7" s="1"/>
  <c r="L6" i="7"/>
  <c r="O6" i="7" s="1"/>
  <c r="L5" i="7"/>
  <c r="O5" i="7" s="1"/>
  <c r="L4" i="7"/>
  <c r="O4" i="7" s="1"/>
  <c r="L3" i="7"/>
  <c r="O3" i="7" s="1"/>
  <c r="L2" i="7"/>
  <c r="O2" i="7" s="1"/>
  <c r="L21" i="6"/>
  <c r="O21" i="6" s="1"/>
  <c r="L20" i="6"/>
  <c r="O20" i="6" s="1"/>
  <c r="L19" i="6"/>
  <c r="O19" i="6" s="1"/>
  <c r="L18" i="6"/>
  <c r="O18" i="6" s="1"/>
  <c r="L17" i="6"/>
  <c r="O17" i="6" s="1"/>
  <c r="L16" i="6"/>
  <c r="O16" i="6" s="1"/>
  <c r="L15" i="6"/>
  <c r="O15" i="6" s="1"/>
  <c r="L14" i="6"/>
  <c r="O14" i="6" s="1"/>
  <c r="L13" i="6"/>
  <c r="O13" i="6" s="1"/>
  <c r="L12" i="6"/>
  <c r="O12" i="6" s="1"/>
  <c r="L11" i="6"/>
  <c r="O11" i="6" s="1"/>
  <c r="L10" i="6"/>
  <c r="O10" i="6" s="1"/>
  <c r="L9" i="6"/>
  <c r="O9" i="6" s="1"/>
  <c r="L8" i="6"/>
  <c r="O8" i="6" s="1"/>
  <c r="L7" i="6"/>
  <c r="O7" i="6" s="1"/>
  <c r="L6" i="6"/>
  <c r="O6" i="6" s="1"/>
  <c r="L5" i="6"/>
  <c r="O5" i="6" s="1"/>
  <c r="L4" i="6"/>
  <c r="O4" i="6" s="1"/>
  <c r="L3" i="6"/>
  <c r="O3" i="6" s="1"/>
  <c r="L2" i="6"/>
  <c r="O2" i="6" s="1"/>
  <c r="L22" i="5"/>
  <c r="O22" i="5" s="1"/>
  <c r="O3" i="3"/>
  <c r="L3" i="3"/>
  <c r="L2" i="3"/>
  <c r="L4" i="3" s="1"/>
  <c r="I3" i="3"/>
  <c r="D23" i="5"/>
  <c r="E23" i="5"/>
  <c r="F23" i="5"/>
  <c r="G23" i="5"/>
  <c r="H23" i="5"/>
  <c r="I23" i="5"/>
  <c r="J23" i="5"/>
  <c r="K23" i="5"/>
  <c r="M23" i="5"/>
  <c r="I2" i="3" s="1"/>
  <c r="I4" i="3" s="1"/>
  <c r="N23" i="5"/>
  <c r="C23" i="5"/>
  <c r="L21" i="5"/>
  <c r="O21" i="5" s="1"/>
  <c r="L20" i="5"/>
  <c r="O20" i="5" s="1"/>
  <c r="L19" i="5"/>
  <c r="O19" i="5" s="1"/>
  <c r="L18" i="5"/>
  <c r="O18" i="5" s="1"/>
  <c r="L17" i="5"/>
  <c r="O17" i="5" s="1"/>
  <c r="L16" i="5"/>
  <c r="O16" i="5" s="1"/>
  <c r="L15" i="5"/>
  <c r="O15" i="5" s="1"/>
  <c r="L14" i="5"/>
  <c r="O14" i="5" s="1"/>
  <c r="L13" i="5"/>
  <c r="O13" i="5" s="1"/>
  <c r="L12" i="5"/>
  <c r="O12" i="5" s="1"/>
  <c r="L11" i="5"/>
  <c r="O11" i="5" s="1"/>
  <c r="L10" i="5"/>
  <c r="O10" i="5" s="1"/>
  <c r="L9" i="5"/>
  <c r="O9" i="5" s="1"/>
  <c r="L8" i="5"/>
  <c r="O8" i="5" s="1"/>
  <c r="L7" i="5"/>
  <c r="O7" i="5" s="1"/>
  <c r="L6" i="5"/>
  <c r="O6" i="5" s="1"/>
  <c r="L5" i="5"/>
  <c r="O5" i="5" s="1"/>
  <c r="L4" i="5"/>
  <c r="O4" i="5" s="1"/>
  <c r="L3" i="5"/>
  <c r="O3" i="5" s="1"/>
  <c r="L2" i="5"/>
  <c r="O2" i="5" s="1"/>
  <c r="E3" i="3"/>
  <c r="B3" i="3"/>
  <c r="N32" i="4"/>
  <c r="M32" i="4"/>
  <c r="K32" i="4"/>
  <c r="J32" i="4"/>
  <c r="I32" i="4"/>
  <c r="H32" i="4"/>
  <c r="G32" i="4"/>
  <c r="F32" i="4"/>
  <c r="E32" i="4"/>
  <c r="D32" i="4"/>
  <c r="L32" i="4" s="1"/>
  <c r="O32" i="4" s="1"/>
  <c r="C32" i="4"/>
  <c r="O31" i="4"/>
  <c r="L31" i="4"/>
  <c r="O30" i="4"/>
  <c r="L30" i="4"/>
  <c r="O29" i="4"/>
  <c r="L29" i="4"/>
  <c r="O28" i="4"/>
  <c r="L28" i="4"/>
  <c r="O27" i="4"/>
  <c r="L27" i="4"/>
  <c r="O26" i="4"/>
  <c r="L26" i="4"/>
  <c r="O25" i="4"/>
  <c r="L25" i="4"/>
  <c r="O24" i="4"/>
  <c r="L24" i="4"/>
  <c r="O23" i="4"/>
  <c r="L23" i="4"/>
  <c r="O22" i="4"/>
  <c r="L22" i="4"/>
  <c r="O21" i="4"/>
  <c r="L21" i="4"/>
  <c r="O20" i="4"/>
  <c r="L20" i="4"/>
  <c r="O19" i="4"/>
  <c r="L19" i="4"/>
  <c r="O18" i="4"/>
  <c r="L18" i="4"/>
  <c r="O17" i="4"/>
  <c r="L17" i="4"/>
  <c r="O16" i="4"/>
  <c r="L16" i="4"/>
  <c r="O15" i="4"/>
  <c r="L15" i="4"/>
  <c r="O14" i="4"/>
  <c r="L14" i="4"/>
  <c r="O13" i="4"/>
  <c r="L13" i="4"/>
  <c r="O12" i="4"/>
  <c r="L12" i="4"/>
  <c r="O11" i="4"/>
  <c r="L11" i="4"/>
  <c r="O10" i="4"/>
  <c r="L10" i="4"/>
  <c r="O9" i="4"/>
  <c r="L9" i="4"/>
  <c r="O8" i="4"/>
  <c r="L8" i="4"/>
  <c r="O7" i="4"/>
  <c r="L7" i="4"/>
  <c r="O6" i="4"/>
  <c r="L6" i="4"/>
  <c r="O5" i="4"/>
  <c r="L5" i="4"/>
  <c r="O4" i="4"/>
  <c r="L4" i="4"/>
  <c r="O3" i="4"/>
  <c r="L3" i="4"/>
  <c r="O2" i="4"/>
  <c r="L2" i="4"/>
  <c r="L6" i="8" l="1"/>
  <c r="E6" i="8"/>
  <c r="O23" i="5"/>
  <c r="E2" i="3" s="1"/>
  <c r="E4" i="3" s="1"/>
  <c r="L23" i="5"/>
  <c r="O2" i="3" s="1"/>
  <c r="O4" i="3" s="1"/>
  <c r="C23" i="2"/>
  <c r="D23" i="2"/>
  <c r="E23" i="2"/>
  <c r="F23" i="2"/>
  <c r="G23" i="2"/>
  <c r="H23" i="2"/>
  <c r="I23" i="2"/>
  <c r="J23" i="2"/>
  <c r="K23" i="2"/>
  <c r="M23" i="2"/>
  <c r="N23" i="2"/>
  <c r="O5" i="2"/>
  <c r="O6" i="2"/>
  <c r="O9" i="2"/>
  <c r="O10" i="2"/>
  <c r="O13" i="2"/>
  <c r="O14" i="2"/>
  <c r="O17" i="2"/>
  <c r="O18" i="2"/>
  <c r="O21" i="2"/>
  <c r="O22" i="2"/>
  <c r="L4" i="2"/>
  <c r="O4" i="2" s="1"/>
  <c r="L5" i="2"/>
  <c r="L6" i="2"/>
  <c r="L7" i="2"/>
  <c r="O7" i="2" s="1"/>
  <c r="L8" i="2"/>
  <c r="O8" i="2" s="1"/>
  <c r="L9" i="2"/>
  <c r="L10" i="2"/>
  <c r="L11" i="2"/>
  <c r="O11" i="2" s="1"/>
  <c r="L12" i="2"/>
  <c r="O12" i="2" s="1"/>
  <c r="L13" i="2"/>
  <c r="L14" i="2"/>
  <c r="L15" i="2"/>
  <c r="O15" i="2" s="1"/>
  <c r="L16" i="2"/>
  <c r="O16" i="2" s="1"/>
  <c r="L17" i="2"/>
  <c r="L18" i="2"/>
  <c r="L19" i="2"/>
  <c r="O19" i="2" s="1"/>
  <c r="L20" i="2"/>
  <c r="O20" i="2" s="1"/>
  <c r="L21" i="2"/>
  <c r="L22" i="2"/>
  <c r="L3" i="2"/>
  <c r="O3" i="2" s="1"/>
  <c r="L2" i="2"/>
  <c r="L23" i="2" s="1"/>
  <c r="B2" i="3" l="1"/>
  <c r="B4" i="3" s="1"/>
  <c r="O2" i="2"/>
  <c r="O23" i="2" s="1"/>
</calcChain>
</file>

<file path=xl/sharedStrings.xml><?xml version="1.0" encoding="utf-8"?>
<sst xmlns="http://schemas.openxmlformats.org/spreadsheetml/2006/main" count="222" uniqueCount="37">
  <si>
    <t>Calendar Date</t>
  </si>
  <si>
    <t>Day</t>
  </si>
  <si>
    <t>Powerball</t>
  </si>
  <si>
    <t>The Pick</t>
  </si>
  <si>
    <t>The Pick Extra</t>
  </si>
  <si>
    <t>Fantasy 5</t>
  </si>
  <si>
    <t>Fantasy 5 Extra</t>
  </si>
  <si>
    <t>Pick 3</t>
  </si>
  <si>
    <t>Mega Millions</t>
  </si>
  <si>
    <t>Triple Twist</t>
  </si>
  <si>
    <t>Fast Play Sales</t>
  </si>
  <si>
    <t>Scratcher Sales</t>
  </si>
  <si>
    <t>Pull Tabs Sales</t>
  </si>
  <si>
    <t>Total Sales</t>
  </si>
  <si>
    <t>Tue</t>
  </si>
  <si>
    <t>Mon</t>
  </si>
  <si>
    <t>Sun</t>
  </si>
  <si>
    <t>Sat</t>
  </si>
  <si>
    <t>Fri</t>
  </si>
  <si>
    <t>Thu</t>
  </si>
  <si>
    <t>Wed</t>
  </si>
  <si>
    <t xml:space="preserve"> </t>
  </si>
  <si>
    <t>Online Sales</t>
  </si>
  <si>
    <t>TOTAL</t>
  </si>
  <si>
    <t>ALL GAMES SALES</t>
  </si>
  <si>
    <t>SALES WITHOUT POWERBALL AND MEGA MILLIONS</t>
  </si>
  <si>
    <t>pct change</t>
  </si>
  <si>
    <t>SCRATCHER ONLY</t>
  </si>
  <si>
    <t>PULL TAB ONLY</t>
  </si>
  <si>
    <t>DRAW ONLY</t>
  </si>
  <si>
    <t>APRIL 1 - 20</t>
  </si>
  <si>
    <t>MARCH 1-31</t>
  </si>
  <si>
    <t xml:space="preserve">pct change </t>
  </si>
  <si>
    <t>* sourced from e-mail from PIO John Gilliland</t>
  </si>
  <si>
    <t>MARCH 1 THRU APRIL 20</t>
  </si>
  <si>
    <t>MARCH 1 THRU APRIL 21</t>
  </si>
  <si>
    <t>$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</si>
</sst>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&quot;$&quot;#,##0.00"/>
    <numFmt numFmtId="165" formatCode="m\/d\/yyyy"/>
    <numFmt numFmtId="166" formatCode="\$#,##0.00;\(\$#,##0.00\)"/>
    <numFmt numFmtId="167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9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/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/>
    <xf numFmtId="166" fontId="1" fillId="0" borderId="0" xfId="0" applyNumberFormat="1" applyFont="1"/>
    <xf numFmtId="10" fontId="0" fillId="0" borderId="0" xfId="2" applyNumberFormat="1" applyFont="1"/>
    <xf numFmtId="167" fontId="0" fillId="0" borderId="0" xfId="1" applyNumberFormat="1" applyFont="1"/>
    <xf numFmtId="3" fontId="0" fillId="0" borderId="0" xfId="0" applyNumberFormat="1"/>
    <xf numFmtId="3" fontId="3" fillId="0" borderId="0" xfId="0" applyNumberFormat="1" applyFont="1"/>
    <xf numFmtId="9" fontId="0" fillId="0" borderId="0" xfId="2" applyFont="1"/>
    <xf numFmtId="167" fontId="0" fillId="0" borderId="0" xfId="0" applyNumberFormat="1"/>
    <xf numFmtId="164" fontId="0" fillId="0" borderId="0" xfId="0" applyNumberForma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opLeftCell="J1" zoomScale="144" zoomScaleNormal="144" workbookViewId="0">
      <selection activeCell="M22" sqref="M22"/>
    </sheetView>
  </sheetViews>
  <sheetFormatPr baseColWidth="10" defaultColWidth="8.83203125" defaultRowHeight="15" x14ac:dyDescent="0.2"/>
  <cols>
    <col min="1" max="1" width="19.5" style="2" customWidth="1"/>
    <col min="2" max="2" width="11.5" style="6" customWidth="1"/>
    <col min="3" max="3" width="17.33203125" customWidth="1"/>
    <col min="4" max="4" width="17.6640625" customWidth="1"/>
    <col min="5" max="5" width="15.1640625" customWidth="1"/>
    <col min="6" max="6" width="16.83203125" customWidth="1"/>
    <col min="7" max="7" width="15.1640625" customWidth="1"/>
    <col min="8" max="8" width="15.83203125" customWidth="1"/>
    <col min="9" max="9" width="17.5" customWidth="1"/>
    <col min="10" max="10" width="16" customWidth="1"/>
    <col min="11" max="11" width="15.6640625" customWidth="1"/>
    <col min="12" max="12" width="16.5" customWidth="1"/>
    <col min="13" max="14" width="18.5" customWidth="1"/>
    <col min="15" max="15" width="20.1640625" customWidth="1"/>
  </cols>
  <sheetData>
    <row r="1" spans="1:15" x14ac:dyDescent="0.2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22</v>
      </c>
      <c r="M1" s="5" t="s">
        <v>11</v>
      </c>
      <c r="N1" s="5" t="s">
        <v>12</v>
      </c>
      <c r="O1" s="5" t="s">
        <v>13</v>
      </c>
    </row>
    <row r="2" spans="1:15" x14ac:dyDescent="0.2">
      <c r="A2" s="2">
        <v>43922</v>
      </c>
      <c r="B2" s="6" t="s">
        <v>20</v>
      </c>
      <c r="C2" s="1">
        <v>244062</v>
      </c>
      <c r="D2" s="1">
        <v>75454</v>
      </c>
      <c r="E2" s="1">
        <v>7010</v>
      </c>
      <c r="F2" s="1">
        <v>31764</v>
      </c>
      <c r="G2" s="1">
        <v>3873</v>
      </c>
      <c r="H2" s="1">
        <v>39229</v>
      </c>
      <c r="I2" s="1">
        <v>65100</v>
      </c>
      <c r="J2" s="1">
        <v>77304</v>
      </c>
      <c r="K2" s="1">
        <v>74552</v>
      </c>
      <c r="L2" s="1">
        <f>SUM(C2:K2)</f>
        <v>618348</v>
      </c>
      <c r="M2" s="1">
        <v>1768069</v>
      </c>
      <c r="N2" s="1">
        <v>0</v>
      </c>
      <c r="O2" s="1">
        <f>SUM(L2:N2)</f>
        <v>2386417</v>
      </c>
    </row>
    <row r="3" spans="1:15" x14ac:dyDescent="0.2">
      <c r="A3" s="2">
        <v>43923</v>
      </c>
      <c r="B3" s="6" t="s">
        <v>19</v>
      </c>
      <c r="C3" s="1">
        <v>127530</v>
      </c>
      <c r="D3" s="1">
        <v>36971</v>
      </c>
      <c r="E3" s="1">
        <v>4006</v>
      </c>
      <c r="F3" s="1">
        <v>29488</v>
      </c>
      <c r="G3" s="1">
        <v>3970</v>
      </c>
      <c r="H3" s="1">
        <v>38574</v>
      </c>
      <c r="I3" s="1">
        <v>94428</v>
      </c>
      <c r="J3" s="1">
        <v>73966</v>
      </c>
      <c r="K3" s="1">
        <v>75146</v>
      </c>
      <c r="L3" s="1">
        <f>SUM(C3:K3)</f>
        <v>484079</v>
      </c>
      <c r="M3" s="1">
        <v>1789396</v>
      </c>
      <c r="N3" s="1">
        <v>0</v>
      </c>
      <c r="O3" s="1">
        <f>SUM(L3:N3)</f>
        <v>2273475</v>
      </c>
    </row>
    <row r="4" spans="1:15" x14ac:dyDescent="0.2">
      <c r="A4" s="2">
        <v>43924</v>
      </c>
      <c r="B4" s="6" t="s">
        <v>18</v>
      </c>
      <c r="C4" s="1">
        <v>209298</v>
      </c>
      <c r="D4" s="1">
        <v>54142</v>
      </c>
      <c r="E4" s="1">
        <v>4965</v>
      </c>
      <c r="F4" s="1">
        <v>35524</v>
      </c>
      <c r="G4" s="1">
        <v>4506</v>
      </c>
      <c r="H4" s="1">
        <v>43123</v>
      </c>
      <c r="I4" s="1">
        <v>205116</v>
      </c>
      <c r="J4" s="1">
        <v>83940</v>
      </c>
      <c r="K4" s="1">
        <v>87933</v>
      </c>
      <c r="L4" s="1">
        <f t="shared" ref="L4:L22" si="0">SUM(C4:K4)</f>
        <v>728547</v>
      </c>
      <c r="M4" s="1">
        <v>1903366</v>
      </c>
      <c r="N4" s="1">
        <v>0</v>
      </c>
      <c r="O4" s="1">
        <f t="shared" ref="O4:O22" si="1">SUM(L4:N4)</f>
        <v>2631913</v>
      </c>
    </row>
    <row r="5" spans="1:15" x14ac:dyDescent="0.2">
      <c r="A5" s="2">
        <v>43925</v>
      </c>
      <c r="B5" s="6" t="s">
        <v>17</v>
      </c>
      <c r="C5" s="1">
        <v>309349</v>
      </c>
      <c r="D5" s="1">
        <v>86508</v>
      </c>
      <c r="E5" s="1">
        <v>8496</v>
      </c>
      <c r="F5" s="1">
        <v>36385</v>
      </c>
      <c r="G5" s="1">
        <v>4331</v>
      </c>
      <c r="H5" s="1">
        <v>41414</v>
      </c>
      <c r="I5" s="1">
        <v>74144</v>
      </c>
      <c r="J5" s="1">
        <v>84804</v>
      </c>
      <c r="K5" s="1">
        <v>78240</v>
      </c>
      <c r="L5" s="1">
        <f t="shared" si="0"/>
        <v>723671</v>
      </c>
      <c r="M5" s="1">
        <v>2126400</v>
      </c>
      <c r="N5" s="1">
        <v>0</v>
      </c>
      <c r="O5" s="1">
        <f t="shared" si="1"/>
        <v>2850071</v>
      </c>
    </row>
    <row r="6" spans="1:15" x14ac:dyDescent="0.2">
      <c r="A6" s="2">
        <v>43926</v>
      </c>
      <c r="B6" s="6" t="s">
        <v>16</v>
      </c>
      <c r="C6" s="1">
        <v>97968</v>
      </c>
      <c r="D6" s="1">
        <v>28463</v>
      </c>
      <c r="E6" s="1">
        <v>2589</v>
      </c>
      <c r="F6" s="1">
        <v>28626</v>
      </c>
      <c r="G6" s="1">
        <v>3396</v>
      </c>
      <c r="H6" s="1">
        <v>33340</v>
      </c>
      <c r="I6" s="1">
        <v>66491</v>
      </c>
      <c r="J6" s="1">
        <v>64936</v>
      </c>
      <c r="K6" s="1">
        <v>64072</v>
      </c>
      <c r="L6" s="1">
        <f t="shared" si="0"/>
        <v>389881</v>
      </c>
      <c r="M6" s="1">
        <v>2141100</v>
      </c>
      <c r="N6" s="1">
        <v>0</v>
      </c>
      <c r="O6" s="1">
        <f t="shared" si="1"/>
        <v>2530981</v>
      </c>
    </row>
    <row r="7" spans="1:15" x14ac:dyDescent="0.2">
      <c r="A7" s="2">
        <v>43927</v>
      </c>
      <c r="B7" s="6" t="s">
        <v>15</v>
      </c>
      <c r="C7" s="1">
        <v>123595</v>
      </c>
      <c r="D7" s="1">
        <v>34800</v>
      </c>
      <c r="E7" s="1">
        <v>3127</v>
      </c>
      <c r="F7" s="1">
        <v>36421</v>
      </c>
      <c r="G7" s="1">
        <v>3757</v>
      </c>
      <c r="H7" s="1">
        <v>38778</v>
      </c>
      <c r="I7" s="1">
        <v>93510</v>
      </c>
      <c r="J7" s="1">
        <v>77208</v>
      </c>
      <c r="K7" s="1">
        <v>68576</v>
      </c>
      <c r="L7" s="1">
        <f t="shared" si="0"/>
        <v>479772</v>
      </c>
      <c r="M7" s="1">
        <v>1851600</v>
      </c>
      <c r="N7" s="1">
        <v>0</v>
      </c>
      <c r="O7" s="1">
        <f t="shared" si="1"/>
        <v>2331372</v>
      </c>
    </row>
    <row r="8" spans="1:15" x14ac:dyDescent="0.2">
      <c r="A8" s="2">
        <v>43928</v>
      </c>
      <c r="B8" s="6" t="s">
        <v>14</v>
      </c>
      <c r="C8" s="1">
        <v>174187</v>
      </c>
      <c r="D8" s="1">
        <v>47429</v>
      </c>
      <c r="E8" s="1">
        <v>3690</v>
      </c>
      <c r="F8" s="1">
        <v>33920</v>
      </c>
      <c r="G8" s="1">
        <v>4017</v>
      </c>
      <c r="H8" s="1">
        <v>37536</v>
      </c>
      <c r="I8" s="1">
        <v>178934</v>
      </c>
      <c r="J8" s="1">
        <v>80718</v>
      </c>
      <c r="K8" s="1">
        <v>74312</v>
      </c>
      <c r="L8" s="1">
        <f t="shared" si="0"/>
        <v>634743</v>
      </c>
      <c r="M8" s="1">
        <v>1993686</v>
      </c>
      <c r="N8" s="1">
        <v>11880</v>
      </c>
      <c r="O8" s="1">
        <f t="shared" si="1"/>
        <v>2640309</v>
      </c>
    </row>
    <row r="9" spans="1:15" x14ac:dyDescent="0.2">
      <c r="A9" s="2">
        <v>43929</v>
      </c>
      <c r="B9" s="6" t="s">
        <v>20</v>
      </c>
      <c r="C9" s="1">
        <v>257981</v>
      </c>
      <c r="D9" s="1">
        <v>73488</v>
      </c>
      <c r="E9" s="1">
        <v>6709</v>
      </c>
      <c r="F9" s="1">
        <v>37065</v>
      </c>
      <c r="G9" s="1">
        <v>4095</v>
      </c>
      <c r="H9" s="1">
        <v>38373</v>
      </c>
      <c r="I9" s="1">
        <v>65606</v>
      </c>
      <c r="J9" s="1">
        <v>79350</v>
      </c>
      <c r="K9" s="1">
        <v>75493</v>
      </c>
      <c r="L9" s="1">
        <f t="shared" si="0"/>
        <v>638160</v>
      </c>
      <c r="M9" s="1">
        <v>1931192</v>
      </c>
      <c r="N9" s="1">
        <v>0</v>
      </c>
      <c r="O9" s="1">
        <f t="shared" si="1"/>
        <v>2569352</v>
      </c>
    </row>
    <row r="10" spans="1:15" x14ac:dyDescent="0.2">
      <c r="A10" s="2">
        <v>43930</v>
      </c>
      <c r="B10" s="6" t="s">
        <v>19</v>
      </c>
      <c r="C10" s="1">
        <v>95184</v>
      </c>
      <c r="D10" s="1">
        <v>38315</v>
      </c>
      <c r="E10" s="1">
        <v>3559</v>
      </c>
      <c r="F10" s="1">
        <v>37374</v>
      </c>
      <c r="G10" s="1">
        <v>4530</v>
      </c>
      <c r="H10" s="1">
        <v>38347</v>
      </c>
      <c r="I10" s="1">
        <v>109957</v>
      </c>
      <c r="J10" s="1">
        <v>75472</v>
      </c>
      <c r="K10" s="1">
        <v>78549</v>
      </c>
      <c r="L10" s="1">
        <f t="shared" si="0"/>
        <v>481287</v>
      </c>
      <c r="M10" s="1">
        <v>1928526</v>
      </c>
      <c r="N10" s="1">
        <v>0</v>
      </c>
      <c r="O10" s="1">
        <f t="shared" si="1"/>
        <v>2409813</v>
      </c>
    </row>
    <row r="11" spans="1:15" x14ac:dyDescent="0.2">
      <c r="A11" s="2">
        <v>43931</v>
      </c>
      <c r="B11" s="6" t="s">
        <v>18</v>
      </c>
      <c r="C11" s="1">
        <v>147511</v>
      </c>
      <c r="D11" s="1">
        <v>54063</v>
      </c>
      <c r="E11" s="1">
        <v>5693</v>
      </c>
      <c r="F11" s="1">
        <v>44169</v>
      </c>
      <c r="G11" s="1">
        <v>4919</v>
      </c>
      <c r="H11" s="1">
        <v>41183</v>
      </c>
      <c r="I11" s="1">
        <v>232213</v>
      </c>
      <c r="J11" s="1">
        <v>86998</v>
      </c>
      <c r="K11" s="1">
        <v>92083</v>
      </c>
      <c r="L11" s="1">
        <f t="shared" si="0"/>
        <v>708832</v>
      </c>
      <c r="M11" s="1">
        <v>1992518</v>
      </c>
      <c r="N11" s="1">
        <v>0</v>
      </c>
      <c r="O11" s="1">
        <f t="shared" si="1"/>
        <v>2701350</v>
      </c>
    </row>
    <row r="12" spans="1:15" x14ac:dyDescent="0.2">
      <c r="A12" s="2">
        <v>43932</v>
      </c>
      <c r="B12" s="6" t="s">
        <v>17</v>
      </c>
      <c r="C12" s="1">
        <v>221428</v>
      </c>
      <c r="D12" s="1">
        <v>86696</v>
      </c>
      <c r="E12" s="1">
        <v>8152</v>
      </c>
      <c r="F12" s="1">
        <v>47897</v>
      </c>
      <c r="G12" s="1">
        <v>5021</v>
      </c>
      <c r="H12" s="1">
        <v>40737</v>
      </c>
      <c r="I12" s="1">
        <v>90803</v>
      </c>
      <c r="J12" s="1">
        <v>88930</v>
      </c>
      <c r="K12" s="1">
        <v>85854</v>
      </c>
      <c r="L12" s="1">
        <f t="shared" si="0"/>
        <v>675518</v>
      </c>
      <c r="M12" s="1">
        <v>2163000</v>
      </c>
      <c r="N12" s="1">
        <v>0</v>
      </c>
      <c r="O12" s="1">
        <f t="shared" si="1"/>
        <v>2838518</v>
      </c>
    </row>
    <row r="13" spans="1:15" x14ac:dyDescent="0.2">
      <c r="A13" s="2">
        <v>43933</v>
      </c>
      <c r="B13" s="6" t="s">
        <v>16</v>
      </c>
      <c r="C13" s="1">
        <v>57943</v>
      </c>
      <c r="D13" s="1">
        <v>22457</v>
      </c>
      <c r="E13" s="1">
        <v>1990</v>
      </c>
      <c r="F13" s="1">
        <v>34040</v>
      </c>
      <c r="G13" s="1">
        <v>3243</v>
      </c>
      <c r="H13" s="1">
        <v>30393</v>
      </c>
      <c r="I13" s="1">
        <v>66348</v>
      </c>
      <c r="J13" s="1">
        <v>61008</v>
      </c>
      <c r="K13" s="1">
        <v>61421</v>
      </c>
      <c r="L13" s="1">
        <f t="shared" si="0"/>
        <v>338843</v>
      </c>
      <c r="M13" s="1">
        <v>2190600</v>
      </c>
      <c r="N13" s="1">
        <v>0</v>
      </c>
      <c r="O13" s="1">
        <f t="shared" si="1"/>
        <v>2529443</v>
      </c>
    </row>
    <row r="14" spans="1:15" x14ac:dyDescent="0.2">
      <c r="A14" s="2">
        <v>43934</v>
      </c>
      <c r="B14" s="6" t="s">
        <v>15</v>
      </c>
      <c r="C14" s="1">
        <v>90947</v>
      </c>
      <c r="D14" s="1">
        <v>36843</v>
      </c>
      <c r="E14" s="1">
        <v>3410</v>
      </c>
      <c r="F14" s="1">
        <v>46897</v>
      </c>
      <c r="G14" s="1">
        <v>4504</v>
      </c>
      <c r="H14" s="1">
        <v>41073</v>
      </c>
      <c r="I14" s="1">
        <v>114835</v>
      </c>
      <c r="J14" s="1">
        <v>79948</v>
      </c>
      <c r="K14" s="1">
        <v>73898</v>
      </c>
      <c r="L14" s="1">
        <f t="shared" si="0"/>
        <v>492355</v>
      </c>
      <c r="M14" s="1">
        <v>1807200</v>
      </c>
      <c r="N14" s="1">
        <v>43200</v>
      </c>
      <c r="O14" s="1">
        <f t="shared" si="1"/>
        <v>2342755</v>
      </c>
    </row>
    <row r="15" spans="1:15" x14ac:dyDescent="0.2">
      <c r="A15" s="2">
        <v>43935</v>
      </c>
      <c r="B15" s="6" t="s">
        <v>14</v>
      </c>
      <c r="C15" s="1">
        <v>128313</v>
      </c>
      <c r="D15" s="1">
        <v>48470</v>
      </c>
      <c r="E15" s="1">
        <v>3946</v>
      </c>
      <c r="F15" s="1">
        <v>46041</v>
      </c>
      <c r="G15" s="1">
        <v>4706</v>
      </c>
      <c r="H15" s="1">
        <v>38764</v>
      </c>
      <c r="I15" s="1">
        <v>224536</v>
      </c>
      <c r="J15" s="1">
        <v>83034</v>
      </c>
      <c r="K15" s="1">
        <v>79611</v>
      </c>
      <c r="L15" s="1">
        <f t="shared" si="0"/>
        <v>657421</v>
      </c>
      <c r="M15" s="1">
        <v>2112383</v>
      </c>
      <c r="N15" s="1">
        <v>6480</v>
      </c>
      <c r="O15" s="1">
        <f t="shared" si="1"/>
        <v>2776284</v>
      </c>
    </row>
    <row r="16" spans="1:15" x14ac:dyDescent="0.2">
      <c r="A16" s="2">
        <v>43936</v>
      </c>
      <c r="B16" s="6" t="s">
        <v>20</v>
      </c>
      <c r="C16" s="1">
        <v>190813</v>
      </c>
      <c r="D16" s="1">
        <v>80301</v>
      </c>
      <c r="E16" s="1">
        <v>7570</v>
      </c>
      <c r="F16" s="1">
        <v>51609</v>
      </c>
      <c r="G16" s="1">
        <v>5499</v>
      </c>
      <c r="H16" s="1">
        <v>43804</v>
      </c>
      <c r="I16" s="1">
        <v>97454</v>
      </c>
      <c r="J16" s="1">
        <v>89990</v>
      </c>
      <c r="K16" s="1">
        <v>106058</v>
      </c>
      <c r="L16" s="1">
        <f t="shared" si="0"/>
        <v>673098</v>
      </c>
      <c r="M16" s="1">
        <v>2452678</v>
      </c>
      <c r="N16" s="1">
        <v>4320</v>
      </c>
      <c r="O16" s="1">
        <f t="shared" si="1"/>
        <v>3130096</v>
      </c>
    </row>
    <row r="17" spans="1:15" x14ac:dyDescent="0.2">
      <c r="A17" s="2">
        <v>43937</v>
      </c>
      <c r="B17" s="6" t="s">
        <v>19</v>
      </c>
      <c r="C17" s="1">
        <v>97202</v>
      </c>
      <c r="D17" s="1">
        <v>39769</v>
      </c>
      <c r="E17" s="1">
        <v>4278</v>
      </c>
      <c r="F17" s="1">
        <v>49779</v>
      </c>
      <c r="G17" s="1">
        <v>5389</v>
      </c>
      <c r="H17" s="1">
        <v>42060</v>
      </c>
      <c r="I17" s="1">
        <v>128962</v>
      </c>
      <c r="J17" s="1">
        <v>82720</v>
      </c>
      <c r="K17" s="1">
        <v>100516</v>
      </c>
      <c r="L17" s="1">
        <f t="shared" si="0"/>
        <v>550675</v>
      </c>
      <c r="M17" s="1">
        <v>3025301</v>
      </c>
      <c r="N17" s="1">
        <v>4320</v>
      </c>
      <c r="O17" s="1">
        <f t="shared" si="1"/>
        <v>3580296</v>
      </c>
    </row>
    <row r="18" spans="1:15" x14ac:dyDescent="0.2">
      <c r="A18" s="2">
        <v>43938</v>
      </c>
      <c r="B18" s="6" t="s">
        <v>18</v>
      </c>
      <c r="C18" s="1">
        <v>155605</v>
      </c>
      <c r="D18" s="1">
        <v>55363</v>
      </c>
      <c r="E18" s="1">
        <v>5634</v>
      </c>
      <c r="F18" s="1">
        <v>57429</v>
      </c>
      <c r="G18" s="1">
        <v>6068</v>
      </c>
      <c r="H18" s="1">
        <v>46458</v>
      </c>
      <c r="I18" s="1">
        <v>272192</v>
      </c>
      <c r="J18" s="1">
        <v>96046</v>
      </c>
      <c r="K18" s="1">
        <v>114789</v>
      </c>
      <c r="L18" s="1">
        <f t="shared" si="0"/>
        <v>809584</v>
      </c>
      <c r="M18" s="1">
        <v>3039543</v>
      </c>
      <c r="N18" s="1">
        <v>6480</v>
      </c>
      <c r="O18" s="1">
        <f t="shared" si="1"/>
        <v>3855607</v>
      </c>
    </row>
    <row r="19" spans="1:15" x14ac:dyDescent="0.2">
      <c r="A19" s="2">
        <v>43939</v>
      </c>
      <c r="B19" s="6" t="s">
        <v>17</v>
      </c>
      <c r="C19" s="1">
        <v>245380</v>
      </c>
      <c r="D19" s="1">
        <v>91361</v>
      </c>
      <c r="E19" s="1">
        <v>8448</v>
      </c>
      <c r="F19" s="1">
        <v>61233</v>
      </c>
      <c r="G19" s="1">
        <v>5766</v>
      </c>
      <c r="H19" s="1">
        <v>44561</v>
      </c>
      <c r="I19" s="1">
        <v>108257</v>
      </c>
      <c r="J19" s="1">
        <v>96870</v>
      </c>
      <c r="K19" s="1">
        <v>102441</v>
      </c>
      <c r="L19" s="1">
        <f t="shared" si="0"/>
        <v>764317</v>
      </c>
      <c r="M19" s="1">
        <v>3337500</v>
      </c>
      <c r="N19" s="1">
        <v>0</v>
      </c>
      <c r="O19" s="1">
        <f t="shared" si="1"/>
        <v>4101817</v>
      </c>
    </row>
    <row r="20" spans="1:15" x14ac:dyDescent="0.2">
      <c r="A20" s="2">
        <v>43940</v>
      </c>
      <c r="B20" s="6" t="s">
        <v>16</v>
      </c>
      <c r="C20" s="1">
        <v>78290</v>
      </c>
      <c r="D20" s="1">
        <v>30262</v>
      </c>
      <c r="E20" s="1">
        <v>2678</v>
      </c>
      <c r="F20" s="1">
        <v>48269</v>
      </c>
      <c r="G20" s="1">
        <v>3987</v>
      </c>
      <c r="H20" s="1">
        <v>35969</v>
      </c>
      <c r="I20" s="1">
        <v>95415</v>
      </c>
      <c r="J20" s="1">
        <v>29192</v>
      </c>
      <c r="K20" s="1">
        <v>84140</v>
      </c>
      <c r="L20" s="1">
        <f t="shared" si="0"/>
        <v>408202</v>
      </c>
      <c r="M20" s="1">
        <v>3333600</v>
      </c>
      <c r="N20" s="1">
        <v>0</v>
      </c>
      <c r="O20" s="1">
        <f t="shared" si="1"/>
        <v>3741802</v>
      </c>
    </row>
    <row r="21" spans="1:15" x14ac:dyDescent="0.2">
      <c r="A21" s="2">
        <v>43941</v>
      </c>
      <c r="B21" s="6" t="s">
        <v>15</v>
      </c>
      <c r="C21" s="1">
        <v>99029</v>
      </c>
      <c r="D21" s="1">
        <v>39810</v>
      </c>
      <c r="E21" s="1">
        <v>3536</v>
      </c>
      <c r="F21" s="1">
        <v>61585</v>
      </c>
      <c r="G21" s="1">
        <v>5253</v>
      </c>
      <c r="H21" s="1">
        <v>42328</v>
      </c>
      <c r="I21" s="1">
        <v>131675</v>
      </c>
      <c r="J21" s="1">
        <v>35550</v>
      </c>
      <c r="K21" s="1">
        <v>92148</v>
      </c>
      <c r="L21" s="1">
        <f t="shared" si="0"/>
        <v>510914</v>
      </c>
      <c r="M21" s="1">
        <v>2962344</v>
      </c>
      <c r="N21" s="1">
        <v>0</v>
      </c>
      <c r="O21" s="1">
        <f t="shared" si="1"/>
        <v>3473258</v>
      </c>
    </row>
    <row r="22" spans="1:15" x14ac:dyDescent="0.2">
      <c r="A22" s="2">
        <v>43942</v>
      </c>
      <c r="B22" s="6" t="s">
        <v>14</v>
      </c>
      <c r="C22" s="1">
        <v>133027</v>
      </c>
      <c r="D22" s="1">
        <v>48832</v>
      </c>
      <c r="E22" s="1">
        <v>4170</v>
      </c>
      <c r="F22" s="1">
        <v>60897</v>
      </c>
      <c r="G22" s="1">
        <v>5601</v>
      </c>
      <c r="H22" s="1">
        <v>40606</v>
      </c>
      <c r="I22" s="1">
        <v>251674</v>
      </c>
      <c r="J22" s="1">
        <v>34066</v>
      </c>
      <c r="K22" s="1">
        <v>97145</v>
      </c>
      <c r="L22" s="1">
        <f t="shared" si="0"/>
        <v>676018</v>
      </c>
      <c r="M22" s="19">
        <v>8745175</v>
      </c>
      <c r="N22" s="1">
        <v>0</v>
      </c>
      <c r="O22" s="1">
        <f t="shared" si="1"/>
        <v>9421193</v>
      </c>
    </row>
    <row r="23" spans="1:15" s="4" customFormat="1" x14ac:dyDescent="0.2">
      <c r="A23" s="3" t="s">
        <v>23</v>
      </c>
      <c r="B23" s="5"/>
      <c r="C23" s="7">
        <f t="shared" ref="C23:N23" si="2">SUM(C2:C22)</f>
        <v>3284642</v>
      </c>
      <c r="D23" s="7">
        <f t="shared" si="2"/>
        <v>1109797</v>
      </c>
      <c r="E23" s="7">
        <f t="shared" si="2"/>
        <v>103656</v>
      </c>
      <c r="F23" s="7">
        <f t="shared" si="2"/>
        <v>916412</v>
      </c>
      <c r="G23" s="7">
        <f t="shared" si="2"/>
        <v>96431</v>
      </c>
      <c r="H23" s="7">
        <f t="shared" si="2"/>
        <v>836650</v>
      </c>
      <c r="I23" s="7">
        <f t="shared" si="2"/>
        <v>2767650</v>
      </c>
      <c r="J23" s="7">
        <f t="shared" si="2"/>
        <v>1562050</v>
      </c>
      <c r="K23" s="7">
        <f t="shared" si="2"/>
        <v>1766977</v>
      </c>
      <c r="L23" s="7">
        <f t="shared" si="2"/>
        <v>12444265</v>
      </c>
      <c r="M23" s="7">
        <f t="shared" si="2"/>
        <v>54595177</v>
      </c>
      <c r="N23" s="7">
        <f t="shared" si="2"/>
        <v>76680</v>
      </c>
      <c r="O23" s="7">
        <f>SUM(O2:O22)</f>
        <v>67116122</v>
      </c>
    </row>
    <row r="24" spans="1:15" x14ac:dyDescent="0.2">
      <c r="I24" t="s">
        <v>21</v>
      </c>
    </row>
  </sheetData>
  <sortState xmlns:xlrd2="http://schemas.microsoft.com/office/spreadsheetml/2017/richdata2" ref="A2:S22">
    <sortCondition ref="A2:A2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1334-2AED-3946-9348-FA3022280B1D}">
  <dimension ref="A1:O32"/>
  <sheetViews>
    <sheetView topLeftCell="I7" zoomScale="141" zoomScaleNormal="141" workbookViewId="0">
      <selection activeCell="N32" sqref="L32:N32"/>
    </sheetView>
  </sheetViews>
  <sheetFormatPr baseColWidth="10" defaultRowHeight="15" x14ac:dyDescent="0.2"/>
  <cols>
    <col min="1" max="1" width="12" bestFit="1" customWidth="1"/>
    <col min="2" max="2" width="4.6640625" bestFit="1" customWidth="1"/>
    <col min="3" max="4" width="12.6640625" bestFit="1" customWidth="1"/>
    <col min="5" max="5" width="11.6640625" bestFit="1" customWidth="1"/>
    <col min="6" max="6" width="12.6640625" bestFit="1" customWidth="1"/>
    <col min="7" max="7" width="12.33203125" bestFit="1" customWidth="1"/>
    <col min="8" max="11" width="12.6640625" bestFit="1" customWidth="1"/>
    <col min="12" max="13" width="13.6640625" bestFit="1" customWidth="1"/>
    <col min="14" max="14" width="12" bestFit="1" customWidth="1"/>
    <col min="15" max="15" width="13.6640625" bestFit="1" customWidth="1"/>
  </cols>
  <sheetData>
    <row r="1" spans="1:15" x14ac:dyDescent="0.2">
      <c r="A1" s="8" t="s">
        <v>0</v>
      </c>
      <c r="B1" s="5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22</v>
      </c>
      <c r="M1" s="9" t="s">
        <v>11</v>
      </c>
      <c r="N1" s="9" t="s">
        <v>12</v>
      </c>
      <c r="O1" s="9" t="s">
        <v>13</v>
      </c>
    </row>
    <row r="2" spans="1:15" x14ac:dyDescent="0.2">
      <c r="A2" s="10">
        <v>43556</v>
      </c>
      <c r="B2" s="6" t="s">
        <v>15</v>
      </c>
      <c r="C2" s="11">
        <v>130343</v>
      </c>
      <c r="D2" s="11">
        <v>102963</v>
      </c>
      <c r="E2" s="11">
        <v>5944</v>
      </c>
      <c r="F2" s="11">
        <v>43465</v>
      </c>
      <c r="G2" s="11">
        <v>3677</v>
      </c>
      <c r="H2" s="11">
        <v>40542</v>
      </c>
      <c r="I2" s="11">
        <v>116565</v>
      </c>
      <c r="J2" s="11">
        <v>60878</v>
      </c>
      <c r="K2" s="11">
        <v>54055</v>
      </c>
      <c r="L2" s="11">
        <f>SUM(C2:K2)</f>
        <v>558432</v>
      </c>
      <c r="M2" s="11">
        <v>2428473</v>
      </c>
      <c r="N2" s="11">
        <v>66498</v>
      </c>
      <c r="O2" s="11">
        <f>SUM(L2:N2)</f>
        <v>3053403</v>
      </c>
    </row>
    <row r="3" spans="1:15" x14ac:dyDescent="0.2">
      <c r="A3" s="10">
        <v>43557</v>
      </c>
      <c r="B3" s="6" t="s">
        <v>14</v>
      </c>
      <c r="C3" s="11">
        <v>168322</v>
      </c>
      <c r="D3" s="11">
        <v>126795</v>
      </c>
      <c r="E3" s="11">
        <v>7029</v>
      </c>
      <c r="F3" s="11">
        <v>44845</v>
      </c>
      <c r="G3" s="11">
        <v>4813</v>
      </c>
      <c r="H3" s="11">
        <v>38045</v>
      </c>
      <c r="I3" s="11">
        <v>210137</v>
      </c>
      <c r="J3" s="11">
        <v>62782</v>
      </c>
      <c r="K3" s="11">
        <v>51642</v>
      </c>
      <c r="L3" s="11">
        <f>SUM(C3:K3)</f>
        <v>714410</v>
      </c>
      <c r="M3" s="11">
        <v>2294031</v>
      </c>
      <c r="N3" s="11">
        <v>69744</v>
      </c>
      <c r="O3" s="11">
        <f>SUM(L3:N3)</f>
        <v>3078185</v>
      </c>
    </row>
    <row r="4" spans="1:15" x14ac:dyDescent="0.2">
      <c r="A4" s="10">
        <v>43558</v>
      </c>
      <c r="B4" s="6" t="s">
        <v>20</v>
      </c>
      <c r="C4" s="11">
        <v>280886</v>
      </c>
      <c r="D4" s="11">
        <v>252489</v>
      </c>
      <c r="E4" s="11">
        <v>13611</v>
      </c>
      <c r="F4" s="11">
        <v>50925</v>
      </c>
      <c r="G4" s="11">
        <v>5150</v>
      </c>
      <c r="H4" s="11">
        <v>41929</v>
      </c>
      <c r="I4" s="11">
        <v>105393</v>
      </c>
      <c r="J4" s="11">
        <v>68326</v>
      </c>
      <c r="K4" s="11">
        <v>58041</v>
      </c>
      <c r="L4" s="11">
        <f t="shared" ref="L4:L32" si="0">SUM(C4:K4)</f>
        <v>876750</v>
      </c>
      <c r="M4" s="11">
        <v>2284832</v>
      </c>
      <c r="N4" s="11">
        <v>30906</v>
      </c>
      <c r="O4" s="11">
        <f t="shared" ref="O4:O32" si="1">SUM(L4:N4)</f>
        <v>3192488</v>
      </c>
    </row>
    <row r="5" spans="1:15" x14ac:dyDescent="0.2">
      <c r="A5" s="10">
        <v>43559</v>
      </c>
      <c r="B5" s="6" t="s">
        <v>19</v>
      </c>
      <c r="C5" s="11">
        <v>133566</v>
      </c>
      <c r="D5" s="11">
        <v>99894</v>
      </c>
      <c r="E5" s="11">
        <v>6466</v>
      </c>
      <c r="F5" s="11">
        <v>47118</v>
      </c>
      <c r="G5" s="11">
        <v>4936</v>
      </c>
      <c r="H5" s="11">
        <v>37923</v>
      </c>
      <c r="I5" s="11">
        <v>131611</v>
      </c>
      <c r="J5" s="11">
        <v>59102</v>
      </c>
      <c r="K5" s="11">
        <v>54763</v>
      </c>
      <c r="L5" s="11">
        <f t="shared" si="0"/>
        <v>575379</v>
      </c>
      <c r="M5" s="11">
        <v>2306514</v>
      </c>
      <c r="N5" s="11">
        <v>35364</v>
      </c>
      <c r="O5" s="11">
        <f t="shared" si="1"/>
        <v>2917257</v>
      </c>
    </row>
    <row r="6" spans="1:15" x14ac:dyDescent="0.2">
      <c r="A6" s="10">
        <v>43560</v>
      </c>
      <c r="B6" s="6" t="s">
        <v>18</v>
      </c>
      <c r="C6" s="11">
        <v>211484</v>
      </c>
      <c r="D6" s="11">
        <v>150985</v>
      </c>
      <c r="E6" s="11">
        <v>9089</v>
      </c>
      <c r="F6" s="11">
        <v>53779</v>
      </c>
      <c r="G6" s="11">
        <v>5703</v>
      </c>
      <c r="H6" s="11">
        <v>42431</v>
      </c>
      <c r="I6" s="11">
        <v>264023</v>
      </c>
      <c r="J6" s="11">
        <v>67448</v>
      </c>
      <c r="K6" s="11">
        <v>57861</v>
      </c>
      <c r="L6" s="11">
        <f t="shared" si="0"/>
        <v>862803</v>
      </c>
      <c r="M6" s="11">
        <v>2396773</v>
      </c>
      <c r="N6" s="11">
        <v>24648</v>
      </c>
      <c r="O6" s="11">
        <f t="shared" si="1"/>
        <v>3284224</v>
      </c>
    </row>
    <row r="7" spans="1:15" x14ac:dyDescent="0.2">
      <c r="A7" s="10">
        <v>43561</v>
      </c>
      <c r="B7" s="6" t="s">
        <v>17</v>
      </c>
      <c r="C7" s="11">
        <v>334959</v>
      </c>
      <c r="D7" s="11">
        <v>266380</v>
      </c>
      <c r="E7" s="11">
        <v>14746</v>
      </c>
      <c r="F7" s="11">
        <v>57874</v>
      </c>
      <c r="G7" s="11">
        <v>5413</v>
      </c>
      <c r="H7" s="11">
        <v>41442</v>
      </c>
      <c r="I7" s="11">
        <v>113394</v>
      </c>
      <c r="J7" s="11">
        <v>67076</v>
      </c>
      <c r="K7" s="11">
        <v>58440</v>
      </c>
      <c r="L7" s="11">
        <f t="shared" si="0"/>
        <v>959724</v>
      </c>
      <c r="M7" s="11">
        <v>2373000</v>
      </c>
      <c r="N7" s="11">
        <v>0</v>
      </c>
      <c r="O7" s="11">
        <f t="shared" si="1"/>
        <v>3332724</v>
      </c>
    </row>
    <row r="8" spans="1:15" x14ac:dyDescent="0.2">
      <c r="A8" s="10">
        <v>43562</v>
      </c>
      <c r="B8" s="6" t="s">
        <v>16</v>
      </c>
      <c r="C8" s="11">
        <v>111776</v>
      </c>
      <c r="D8" s="11">
        <v>73713</v>
      </c>
      <c r="E8" s="11">
        <v>4744</v>
      </c>
      <c r="F8" s="11">
        <v>26909</v>
      </c>
      <c r="G8" s="11">
        <v>2009</v>
      </c>
      <c r="H8" s="11">
        <v>12343</v>
      </c>
      <c r="I8" s="11">
        <v>102058</v>
      </c>
      <c r="J8" s="11">
        <v>27290</v>
      </c>
      <c r="K8" s="11">
        <v>44737</v>
      </c>
      <c r="L8" s="11">
        <f t="shared" si="0"/>
        <v>405579</v>
      </c>
      <c r="M8" s="11">
        <v>2139300</v>
      </c>
      <c r="N8" s="11">
        <v>0</v>
      </c>
      <c r="O8" s="11">
        <f t="shared" si="1"/>
        <v>2544879</v>
      </c>
    </row>
    <row r="9" spans="1:15" x14ac:dyDescent="0.2">
      <c r="A9" s="10">
        <v>43563</v>
      </c>
      <c r="B9" s="6" t="s">
        <v>15</v>
      </c>
      <c r="C9" s="11">
        <v>129198</v>
      </c>
      <c r="D9" s="11">
        <v>98753</v>
      </c>
      <c r="E9" s="11">
        <v>5221</v>
      </c>
      <c r="F9" s="11">
        <v>53801</v>
      </c>
      <c r="G9" s="11">
        <v>4276</v>
      </c>
      <c r="H9" s="11">
        <v>38687</v>
      </c>
      <c r="I9" s="11">
        <v>126644</v>
      </c>
      <c r="J9" s="11">
        <v>56278</v>
      </c>
      <c r="K9" s="11">
        <v>47265</v>
      </c>
      <c r="L9" s="11">
        <f t="shared" si="0"/>
        <v>560123</v>
      </c>
      <c r="M9" s="11">
        <v>2218672</v>
      </c>
      <c r="N9" s="11">
        <v>48372</v>
      </c>
      <c r="O9" s="11">
        <f t="shared" si="1"/>
        <v>2827167</v>
      </c>
    </row>
    <row r="10" spans="1:15" x14ac:dyDescent="0.2">
      <c r="A10" s="10">
        <v>43564</v>
      </c>
      <c r="B10" s="6" t="s">
        <v>14</v>
      </c>
      <c r="C10" s="11">
        <v>171189</v>
      </c>
      <c r="D10" s="11">
        <v>121832</v>
      </c>
      <c r="E10" s="11">
        <v>6959</v>
      </c>
      <c r="F10" s="11">
        <v>53228</v>
      </c>
      <c r="G10" s="11">
        <v>5182</v>
      </c>
      <c r="H10" s="11">
        <v>36145</v>
      </c>
      <c r="I10" s="11">
        <v>234411</v>
      </c>
      <c r="J10" s="11">
        <v>57998</v>
      </c>
      <c r="K10" s="11">
        <v>52527</v>
      </c>
      <c r="L10" s="11">
        <f t="shared" si="0"/>
        <v>739471</v>
      </c>
      <c r="M10" s="11">
        <v>2152998</v>
      </c>
      <c r="N10" s="11">
        <v>56094</v>
      </c>
      <c r="O10" s="11">
        <f t="shared" si="1"/>
        <v>2948563</v>
      </c>
    </row>
    <row r="11" spans="1:15" x14ac:dyDescent="0.2">
      <c r="A11" s="10">
        <v>43565</v>
      </c>
      <c r="B11" s="6" t="s">
        <v>20</v>
      </c>
      <c r="C11" s="11">
        <v>268970</v>
      </c>
      <c r="D11" s="11">
        <v>239254</v>
      </c>
      <c r="E11" s="11">
        <v>13026</v>
      </c>
      <c r="F11" s="11">
        <v>59933</v>
      </c>
      <c r="G11" s="11">
        <v>5211</v>
      </c>
      <c r="H11" s="11">
        <v>37611</v>
      </c>
      <c r="I11" s="11">
        <v>99468</v>
      </c>
      <c r="J11" s="11">
        <v>62078</v>
      </c>
      <c r="K11" s="11">
        <v>51912</v>
      </c>
      <c r="L11" s="11">
        <f t="shared" si="0"/>
        <v>837463</v>
      </c>
      <c r="M11" s="11">
        <v>2128200</v>
      </c>
      <c r="N11" s="11">
        <v>7590</v>
      </c>
      <c r="O11" s="11">
        <f t="shared" si="1"/>
        <v>2973253</v>
      </c>
    </row>
    <row r="12" spans="1:15" x14ac:dyDescent="0.2">
      <c r="A12" s="10">
        <v>43566</v>
      </c>
      <c r="B12" s="6" t="s">
        <v>19</v>
      </c>
      <c r="C12" s="11">
        <v>138274</v>
      </c>
      <c r="D12" s="11">
        <v>100198</v>
      </c>
      <c r="E12" s="11">
        <v>6563</v>
      </c>
      <c r="F12" s="11">
        <v>55872</v>
      </c>
      <c r="G12" s="11">
        <v>5022</v>
      </c>
      <c r="H12" s="11">
        <v>37377</v>
      </c>
      <c r="I12" s="11">
        <v>133219</v>
      </c>
      <c r="J12" s="11">
        <v>55350</v>
      </c>
      <c r="K12" s="11">
        <v>56226</v>
      </c>
      <c r="L12" s="11">
        <f t="shared" si="0"/>
        <v>588101</v>
      </c>
      <c r="M12" s="11">
        <v>2170800</v>
      </c>
      <c r="N12" s="11">
        <v>42654</v>
      </c>
      <c r="O12" s="11">
        <f t="shared" si="1"/>
        <v>2801555</v>
      </c>
    </row>
    <row r="13" spans="1:15" x14ac:dyDescent="0.2">
      <c r="A13" s="10">
        <v>43567</v>
      </c>
      <c r="B13" s="6" t="s">
        <v>18</v>
      </c>
      <c r="C13" s="11">
        <v>229101</v>
      </c>
      <c r="D13" s="11">
        <v>151522</v>
      </c>
      <c r="E13" s="11">
        <v>9048</v>
      </c>
      <c r="F13" s="11">
        <v>64573</v>
      </c>
      <c r="G13" s="11">
        <v>6253</v>
      </c>
      <c r="H13" s="11">
        <v>41977</v>
      </c>
      <c r="I13" s="11">
        <v>283531</v>
      </c>
      <c r="J13" s="11">
        <v>62638</v>
      </c>
      <c r="K13" s="11">
        <v>66408</v>
      </c>
      <c r="L13" s="11">
        <f t="shared" si="0"/>
        <v>915051</v>
      </c>
      <c r="M13" s="11">
        <v>2481399</v>
      </c>
      <c r="N13" s="11">
        <v>33144</v>
      </c>
      <c r="O13" s="11">
        <f t="shared" si="1"/>
        <v>3429594</v>
      </c>
    </row>
    <row r="14" spans="1:15" x14ac:dyDescent="0.2">
      <c r="A14" s="10">
        <v>43568</v>
      </c>
      <c r="B14" s="6" t="s">
        <v>17</v>
      </c>
      <c r="C14" s="11">
        <v>363378</v>
      </c>
      <c r="D14" s="11">
        <v>269843</v>
      </c>
      <c r="E14" s="11">
        <v>14806</v>
      </c>
      <c r="F14" s="11">
        <v>68658</v>
      </c>
      <c r="G14" s="11">
        <v>5840</v>
      </c>
      <c r="H14" s="11">
        <v>40135</v>
      </c>
      <c r="I14" s="11">
        <v>113643</v>
      </c>
      <c r="J14" s="11">
        <v>63758</v>
      </c>
      <c r="K14" s="11">
        <v>58945</v>
      </c>
      <c r="L14" s="11">
        <f t="shared" si="0"/>
        <v>999006</v>
      </c>
      <c r="M14" s="11">
        <v>2494800</v>
      </c>
      <c r="N14" s="11">
        <v>0</v>
      </c>
      <c r="O14" s="11">
        <f t="shared" si="1"/>
        <v>3493806</v>
      </c>
    </row>
    <row r="15" spans="1:15" x14ac:dyDescent="0.2">
      <c r="A15" s="10">
        <v>43569</v>
      </c>
      <c r="B15" s="6" t="s">
        <v>16</v>
      </c>
      <c r="C15" s="11">
        <v>110424</v>
      </c>
      <c r="D15" s="11">
        <v>69786</v>
      </c>
      <c r="E15" s="11">
        <v>4460</v>
      </c>
      <c r="F15" s="11">
        <v>28066</v>
      </c>
      <c r="G15" s="11">
        <v>2201</v>
      </c>
      <c r="H15" s="11">
        <v>11416</v>
      </c>
      <c r="I15" s="11">
        <v>92652</v>
      </c>
      <c r="J15" s="11">
        <v>23460</v>
      </c>
      <c r="K15" s="11">
        <v>42513</v>
      </c>
      <c r="L15" s="11">
        <f t="shared" si="0"/>
        <v>384978</v>
      </c>
      <c r="M15" s="11">
        <v>2127000</v>
      </c>
      <c r="N15" s="11">
        <v>0</v>
      </c>
      <c r="O15" s="11">
        <f t="shared" si="1"/>
        <v>2511978</v>
      </c>
    </row>
    <row r="16" spans="1:15" x14ac:dyDescent="0.2">
      <c r="A16" s="10">
        <v>43570</v>
      </c>
      <c r="B16" s="6" t="s">
        <v>15</v>
      </c>
      <c r="C16" s="11">
        <v>140265</v>
      </c>
      <c r="D16" s="11">
        <v>101192</v>
      </c>
      <c r="E16" s="11">
        <v>5346</v>
      </c>
      <c r="F16" s="11">
        <v>63417</v>
      </c>
      <c r="G16" s="11">
        <v>4749</v>
      </c>
      <c r="H16" s="11">
        <v>37392</v>
      </c>
      <c r="I16" s="11">
        <v>132946</v>
      </c>
      <c r="J16" s="11">
        <v>53570</v>
      </c>
      <c r="K16" s="11">
        <v>56185</v>
      </c>
      <c r="L16" s="11">
        <f t="shared" si="0"/>
        <v>595062</v>
      </c>
      <c r="M16" s="11">
        <v>2252441</v>
      </c>
      <c r="N16" s="11">
        <v>104700</v>
      </c>
      <c r="O16" s="11">
        <f t="shared" si="1"/>
        <v>2952203</v>
      </c>
    </row>
    <row r="17" spans="1:15" x14ac:dyDescent="0.2">
      <c r="A17" s="10">
        <v>43571</v>
      </c>
      <c r="B17" s="6" t="s">
        <v>14</v>
      </c>
      <c r="C17" s="11">
        <v>186744</v>
      </c>
      <c r="D17" s="11">
        <v>124329</v>
      </c>
      <c r="E17" s="11">
        <v>6817</v>
      </c>
      <c r="F17" s="11">
        <v>63177</v>
      </c>
      <c r="G17" s="11">
        <v>5733</v>
      </c>
      <c r="H17" s="11">
        <v>35381</v>
      </c>
      <c r="I17" s="11">
        <v>244289</v>
      </c>
      <c r="J17" s="11">
        <v>55542</v>
      </c>
      <c r="K17" s="11">
        <v>58853</v>
      </c>
      <c r="L17" s="11">
        <f t="shared" si="0"/>
        <v>780865</v>
      </c>
      <c r="M17" s="11">
        <v>2183304</v>
      </c>
      <c r="N17" s="11">
        <v>26208</v>
      </c>
      <c r="O17" s="11">
        <f t="shared" si="1"/>
        <v>2990377</v>
      </c>
    </row>
    <row r="18" spans="1:15" x14ac:dyDescent="0.2">
      <c r="A18" s="10">
        <v>43572</v>
      </c>
      <c r="B18" s="6" t="s">
        <v>20</v>
      </c>
      <c r="C18" s="11">
        <v>303952</v>
      </c>
      <c r="D18" s="11">
        <v>248285</v>
      </c>
      <c r="E18" s="11">
        <v>13478</v>
      </c>
      <c r="F18" s="11">
        <v>35742</v>
      </c>
      <c r="G18" s="11">
        <v>3958</v>
      </c>
      <c r="H18" s="11">
        <v>37916</v>
      </c>
      <c r="I18" s="11">
        <v>104061</v>
      </c>
      <c r="J18" s="11">
        <v>59814</v>
      </c>
      <c r="K18" s="11">
        <v>60985</v>
      </c>
      <c r="L18" s="11">
        <f t="shared" si="0"/>
        <v>868191</v>
      </c>
      <c r="M18" s="11">
        <v>2243988</v>
      </c>
      <c r="N18" s="11">
        <v>53520</v>
      </c>
      <c r="O18" s="11">
        <f t="shared" si="1"/>
        <v>3165699</v>
      </c>
    </row>
    <row r="19" spans="1:15" x14ac:dyDescent="0.2">
      <c r="A19" s="10">
        <v>43573</v>
      </c>
      <c r="B19" s="6" t="s">
        <v>19</v>
      </c>
      <c r="C19" s="11">
        <v>157080</v>
      </c>
      <c r="D19" s="11">
        <v>105642</v>
      </c>
      <c r="E19" s="11">
        <v>6912</v>
      </c>
      <c r="F19" s="11">
        <v>34037</v>
      </c>
      <c r="G19" s="11">
        <v>3909</v>
      </c>
      <c r="H19" s="11">
        <v>37917</v>
      </c>
      <c r="I19" s="11">
        <v>145557</v>
      </c>
      <c r="J19" s="11">
        <v>56274</v>
      </c>
      <c r="K19" s="11">
        <v>57804</v>
      </c>
      <c r="L19" s="11">
        <f t="shared" si="0"/>
        <v>605132</v>
      </c>
      <c r="M19" s="11">
        <v>2216626</v>
      </c>
      <c r="N19" s="11">
        <v>30900</v>
      </c>
      <c r="O19" s="11">
        <f t="shared" si="1"/>
        <v>2852658</v>
      </c>
    </row>
    <row r="20" spans="1:15" x14ac:dyDescent="0.2">
      <c r="A20" s="10">
        <v>43574</v>
      </c>
      <c r="B20" s="6" t="s">
        <v>18</v>
      </c>
      <c r="C20" s="11">
        <v>249314</v>
      </c>
      <c r="D20" s="11">
        <v>160394</v>
      </c>
      <c r="E20" s="11">
        <v>9656</v>
      </c>
      <c r="F20" s="11">
        <v>35119</v>
      </c>
      <c r="G20" s="11">
        <v>4387</v>
      </c>
      <c r="H20" s="11">
        <v>41487</v>
      </c>
      <c r="I20" s="11">
        <v>295876</v>
      </c>
      <c r="J20" s="11">
        <v>63148</v>
      </c>
      <c r="K20" s="11">
        <v>63306</v>
      </c>
      <c r="L20" s="11">
        <f t="shared" si="0"/>
        <v>922687</v>
      </c>
      <c r="M20" s="11">
        <v>2592442</v>
      </c>
      <c r="N20" s="11">
        <v>27408</v>
      </c>
      <c r="O20" s="11">
        <f t="shared" si="1"/>
        <v>3542537</v>
      </c>
    </row>
    <row r="21" spans="1:15" x14ac:dyDescent="0.2">
      <c r="A21" s="10">
        <v>43575</v>
      </c>
      <c r="B21" s="6" t="s">
        <v>17</v>
      </c>
      <c r="C21" s="11">
        <v>382352</v>
      </c>
      <c r="D21" s="11">
        <v>273161</v>
      </c>
      <c r="E21" s="11">
        <v>15134</v>
      </c>
      <c r="F21" s="11">
        <v>37811</v>
      </c>
      <c r="G21" s="11">
        <v>4071</v>
      </c>
      <c r="H21" s="11">
        <v>39570</v>
      </c>
      <c r="I21" s="11">
        <v>118005</v>
      </c>
      <c r="J21" s="11">
        <v>62574</v>
      </c>
      <c r="K21" s="11">
        <v>57652</v>
      </c>
      <c r="L21" s="11">
        <f t="shared" si="0"/>
        <v>990330</v>
      </c>
      <c r="M21" s="11">
        <v>2437500</v>
      </c>
      <c r="N21" s="11">
        <v>0</v>
      </c>
      <c r="O21" s="11">
        <f t="shared" si="1"/>
        <v>3427830</v>
      </c>
    </row>
    <row r="22" spans="1:15" x14ac:dyDescent="0.2">
      <c r="A22" s="10">
        <v>43576</v>
      </c>
      <c r="B22" s="6" t="s">
        <v>16</v>
      </c>
      <c r="C22" s="11">
        <v>100406</v>
      </c>
      <c r="D22" s="11">
        <v>65071</v>
      </c>
      <c r="E22" s="11">
        <v>4049</v>
      </c>
      <c r="F22" s="11">
        <v>16966</v>
      </c>
      <c r="G22" s="11">
        <v>1471</v>
      </c>
      <c r="H22" s="11">
        <v>9859</v>
      </c>
      <c r="I22" s="11">
        <v>88135</v>
      </c>
      <c r="J22" s="11">
        <v>22814</v>
      </c>
      <c r="K22" s="11">
        <v>42467</v>
      </c>
      <c r="L22" s="11">
        <f t="shared" si="0"/>
        <v>351238</v>
      </c>
      <c r="M22" s="11">
        <v>1877400</v>
      </c>
      <c r="N22" s="11">
        <v>0</v>
      </c>
      <c r="O22" s="11">
        <f t="shared" si="1"/>
        <v>2228638</v>
      </c>
    </row>
    <row r="23" spans="1:15" x14ac:dyDescent="0.2">
      <c r="A23" s="10">
        <v>43577</v>
      </c>
      <c r="B23" s="6" t="s">
        <v>15</v>
      </c>
      <c r="C23" s="11">
        <v>143357</v>
      </c>
      <c r="D23" s="11">
        <v>101985</v>
      </c>
      <c r="E23" s="11">
        <v>5237</v>
      </c>
      <c r="F23" s="11">
        <v>34782</v>
      </c>
      <c r="G23" s="11">
        <v>3393</v>
      </c>
      <c r="H23" s="11">
        <v>38152</v>
      </c>
      <c r="I23" s="11">
        <v>137180</v>
      </c>
      <c r="J23" s="11">
        <v>53024</v>
      </c>
      <c r="K23" s="11">
        <v>55738</v>
      </c>
      <c r="L23" s="11">
        <f t="shared" si="0"/>
        <v>572848</v>
      </c>
      <c r="M23" s="11">
        <v>2226196</v>
      </c>
      <c r="N23" s="11">
        <v>63180</v>
      </c>
      <c r="O23" s="11">
        <f t="shared" si="1"/>
        <v>2862224</v>
      </c>
    </row>
    <row r="24" spans="1:15" x14ac:dyDescent="0.2">
      <c r="A24" s="10">
        <v>43578</v>
      </c>
      <c r="B24" s="6" t="s">
        <v>14</v>
      </c>
      <c r="C24" s="11">
        <v>198276</v>
      </c>
      <c r="D24" s="11">
        <v>129421</v>
      </c>
      <c r="E24" s="11">
        <v>6985</v>
      </c>
      <c r="F24" s="11">
        <v>31908</v>
      </c>
      <c r="G24" s="11">
        <v>3782</v>
      </c>
      <c r="H24" s="11">
        <v>36908</v>
      </c>
      <c r="I24" s="11">
        <v>264542</v>
      </c>
      <c r="J24" s="11">
        <v>56300</v>
      </c>
      <c r="K24" s="11">
        <v>54177</v>
      </c>
      <c r="L24" s="11">
        <f t="shared" si="0"/>
        <v>782299</v>
      </c>
      <c r="M24" s="11">
        <v>2157688</v>
      </c>
      <c r="N24" s="11">
        <v>29166</v>
      </c>
      <c r="O24" s="11">
        <f t="shared" si="1"/>
        <v>2969153</v>
      </c>
    </row>
    <row r="25" spans="1:15" x14ac:dyDescent="0.2">
      <c r="A25" s="10">
        <v>43579</v>
      </c>
      <c r="B25" s="6" t="s">
        <v>20</v>
      </c>
      <c r="C25" s="11">
        <v>318064</v>
      </c>
      <c r="D25" s="11">
        <v>258817</v>
      </c>
      <c r="E25" s="11">
        <v>13573</v>
      </c>
      <c r="F25" s="11">
        <v>34102</v>
      </c>
      <c r="G25" s="11">
        <v>4165</v>
      </c>
      <c r="H25" s="11">
        <v>37843</v>
      </c>
      <c r="I25" s="11">
        <v>113690</v>
      </c>
      <c r="J25" s="11">
        <v>60212</v>
      </c>
      <c r="K25" s="11">
        <v>59065</v>
      </c>
      <c r="L25" s="11">
        <f t="shared" si="0"/>
        <v>899531</v>
      </c>
      <c r="M25" s="11">
        <v>2130924</v>
      </c>
      <c r="N25" s="11">
        <v>23556</v>
      </c>
      <c r="O25" s="11">
        <f t="shared" si="1"/>
        <v>3054011</v>
      </c>
    </row>
    <row r="26" spans="1:15" x14ac:dyDescent="0.2">
      <c r="A26" s="10">
        <v>43580</v>
      </c>
      <c r="B26" s="6" t="s">
        <v>19</v>
      </c>
      <c r="C26" s="11">
        <v>158162</v>
      </c>
      <c r="D26" s="11">
        <v>104660</v>
      </c>
      <c r="E26" s="11">
        <v>6145</v>
      </c>
      <c r="F26" s="11">
        <v>31453</v>
      </c>
      <c r="G26" s="11">
        <v>3997</v>
      </c>
      <c r="H26" s="11">
        <v>38460</v>
      </c>
      <c r="I26" s="11">
        <v>155673</v>
      </c>
      <c r="J26" s="11">
        <v>54278</v>
      </c>
      <c r="K26" s="11">
        <v>58663</v>
      </c>
      <c r="L26" s="11">
        <f t="shared" si="0"/>
        <v>611491</v>
      </c>
      <c r="M26" s="11">
        <v>2109338</v>
      </c>
      <c r="N26" s="11">
        <v>28896</v>
      </c>
      <c r="O26" s="11">
        <f t="shared" si="1"/>
        <v>2749725</v>
      </c>
    </row>
    <row r="27" spans="1:15" x14ac:dyDescent="0.2">
      <c r="A27" s="10">
        <v>43581</v>
      </c>
      <c r="B27" s="6" t="s">
        <v>18</v>
      </c>
      <c r="C27" s="11">
        <v>249052</v>
      </c>
      <c r="D27" s="11">
        <v>153398</v>
      </c>
      <c r="E27" s="11">
        <v>8874</v>
      </c>
      <c r="F27" s="11">
        <v>35736</v>
      </c>
      <c r="G27" s="11">
        <v>4415</v>
      </c>
      <c r="H27" s="11">
        <v>41602</v>
      </c>
      <c r="I27" s="11">
        <v>318682</v>
      </c>
      <c r="J27" s="11">
        <v>60284</v>
      </c>
      <c r="K27" s="11">
        <v>63369</v>
      </c>
      <c r="L27" s="11">
        <f t="shared" si="0"/>
        <v>935412</v>
      </c>
      <c r="M27" s="11">
        <v>2408258</v>
      </c>
      <c r="N27" s="11">
        <v>23940</v>
      </c>
      <c r="O27" s="11">
        <f t="shared" si="1"/>
        <v>3367610</v>
      </c>
    </row>
    <row r="28" spans="1:15" x14ac:dyDescent="0.2">
      <c r="A28" s="10">
        <v>43582</v>
      </c>
      <c r="B28" s="6" t="s">
        <v>17</v>
      </c>
      <c r="C28" s="11">
        <v>391600</v>
      </c>
      <c r="D28" s="11">
        <v>282030</v>
      </c>
      <c r="E28" s="11">
        <v>14542</v>
      </c>
      <c r="F28" s="11">
        <v>35621</v>
      </c>
      <c r="G28" s="11">
        <v>4140</v>
      </c>
      <c r="H28" s="11">
        <v>38571</v>
      </c>
      <c r="I28" s="11">
        <v>127096</v>
      </c>
      <c r="J28" s="11">
        <v>61132</v>
      </c>
      <c r="K28" s="11">
        <v>58709</v>
      </c>
      <c r="L28" s="11">
        <f t="shared" si="0"/>
        <v>1013441</v>
      </c>
      <c r="M28" s="11">
        <v>2309700</v>
      </c>
      <c r="N28" s="11">
        <v>0</v>
      </c>
      <c r="O28" s="11">
        <f t="shared" si="1"/>
        <v>3323141</v>
      </c>
    </row>
    <row r="29" spans="1:15" x14ac:dyDescent="0.2">
      <c r="A29" s="10">
        <v>43583</v>
      </c>
      <c r="B29" s="6" t="s">
        <v>16</v>
      </c>
      <c r="C29" s="11">
        <v>120928</v>
      </c>
      <c r="D29" s="11">
        <v>70867</v>
      </c>
      <c r="E29" s="11">
        <v>4560</v>
      </c>
      <c r="F29" s="11">
        <v>18259</v>
      </c>
      <c r="G29" s="11">
        <v>1804</v>
      </c>
      <c r="H29" s="11">
        <v>9893</v>
      </c>
      <c r="I29" s="11">
        <v>106932</v>
      </c>
      <c r="J29" s="11">
        <v>24348</v>
      </c>
      <c r="K29" s="11">
        <v>47736</v>
      </c>
      <c r="L29" s="11">
        <f t="shared" si="0"/>
        <v>405327</v>
      </c>
      <c r="M29" s="11">
        <v>2006700</v>
      </c>
      <c r="N29" s="11">
        <v>0</v>
      </c>
      <c r="O29" s="11">
        <f t="shared" si="1"/>
        <v>2412027</v>
      </c>
    </row>
    <row r="30" spans="1:15" x14ac:dyDescent="0.2">
      <c r="A30" s="10">
        <v>43584</v>
      </c>
      <c r="B30" s="6" t="s">
        <v>15</v>
      </c>
      <c r="C30" s="11">
        <v>144084</v>
      </c>
      <c r="D30" s="11">
        <v>97192</v>
      </c>
      <c r="E30" s="11">
        <v>5599</v>
      </c>
      <c r="F30" s="11">
        <v>34206</v>
      </c>
      <c r="G30" s="11">
        <v>3268</v>
      </c>
      <c r="H30" s="11">
        <v>37187</v>
      </c>
      <c r="I30" s="11">
        <v>144639</v>
      </c>
      <c r="J30" s="11">
        <v>51310</v>
      </c>
      <c r="K30" s="11">
        <v>57301</v>
      </c>
      <c r="L30" s="11">
        <f t="shared" si="0"/>
        <v>574786</v>
      </c>
      <c r="M30" s="11">
        <v>2166832</v>
      </c>
      <c r="N30" s="11">
        <v>40194</v>
      </c>
      <c r="O30" s="11">
        <f t="shared" si="1"/>
        <v>2781812</v>
      </c>
    </row>
    <row r="31" spans="1:15" x14ac:dyDescent="0.2">
      <c r="A31" s="10">
        <v>43585</v>
      </c>
      <c r="B31" s="6" t="s">
        <v>14</v>
      </c>
      <c r="C31" s="11">
        <v>205857</v>
      </c>
      <c r="D31" s="11">
        <v>132148</v>
      </c>
      <c r="E31" s="11">
        <v>6839</v>
      </c>
      <c r="F31" s="11">
        <v>31686</v>
      </c>
      <c r="G31" s="11">
        <v>3869</v>
      </c>
      <c r="H31" s="11">
        <v>36488</v>
      </c>
      <c r="I31" s="11">
        <v>286325</v>
      </c>
      <c r="J31" s="11">
        <v>54938</v>
      </c>
      <c r="K31" s="11">
        <v>52865</v>
      </c>
      <c r="L31" s="11">
        <f t="shared" si="0"/>
        <v>811015</v>
      </c>
      <c r="M31" s="11">
        <v>2057614</v>
      </c>
      <c r="N31" s="11">
        <v>40410</v>
      </c>
      <c r="O31" s="11">
        <f t="shared" si="1"/>
        <v>2909039</v>
      </c>
    </row>
    <row r="32" spans="1:15" x14ac:dyDescent="0.2">
      <c r="A32" s="8" t="s">
        <v>23</v>
      </c>
      <c r="B32" s="5"/>
      <c r="C32" s="12">
        <f>SUM(C2:C31)</f>
        <v>6231363</v>
      </c>
      <c r="D32" s="12">
        <f t="shared" ref="D32:N32" si="2">SUM(D2:D31)</f>
        <v>4532999</v>
      </c>
      <c r="E32" s="12">
        <f t="shared" si="2"/>
        <v>255458</v>
      </c>
      <c r="F32" s="12">
        <f t="shared" si="2"/>
        <v>1283068</v>
      </c>
      <c r="G32" s="12">
        <f t="shared" si="2"/>
        <v>126797</v>
      </c>
      <c r="H32" s="12">
        <f t="shared" si="2"/>
        <v>1052629</v>
      </c>
      <c r="I32" s="12">
        <f t="shared" si="2"/>
        <v>4910377</v>
      </c>
      <c r="J32" s="12">
        <f t="shared" si="2"/>
        <v>1644024</v>
      </c>
      <c r="K32" s="12">
        <f t="shared" si="2"/>
        <v>1660210</v>
      </c>
      <c r="L32" s="12">
        <f t="shared" si="0"/>
        <v>21696925</v>
      </c>
      <c r="M32" s="12">
        <f t="shared" si="2"/>
        <v>67373743</v>
      </c>
      <c r="N32" s="12">
        <f t="shared" si="2"/>
        <v>907092</v>
      </c>
      <c r="O32" s="12">
        <f t="shared" si="1"/>
        <v>89977760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EB8A-B155-9441-9E42-E96937C1AAA6}">
  <dimension ref="A1:O23"/>
  <sheetViews>
    <sheetView topLeftCell="G1" zoomScale="134" zoomScaleNormal="134" workbookViewId="0">
      <selection activeCell="A21" sqref="A1:O21"/>
    </sheetView>
  </sheetViews>
  <sheetFormatPr baseColWidth="10" defaultRowHeight="15" x14ac:dyDescent="0.2"/>
  <cols>
    <col min="1" max="1" width="12" bestFit="1" customWidth="1"/>
    <col min="2" max="2" width="4.6640625" bestFit="1" customWidth="1"/>
    <col min="3" max="4" width="12.6640625" bestFit="1" customWidth="1"/>
    <col min="5" max="5" width="11.6640625" bestFit="1" customWidth="1"/>
    <col min="6" max="6" width="11.1640625" bestFit="1" customWidth="1"/>
    <col min="7" max="7" width="12.33203125" bestFit="1" customWidth="1"/>
    <col min="8" max="8" width="11.1640625" bestFit="1" customWidth="1"/>
    <col min="9" max="11" width="12.6640625" bestFit="1" customWidth="1"/>
    <col min="12" max="13" width="13.6640625" bestFit="1" customWidth="1"/>
    <col min="14" max="14" width="12" bestFit="1" customWidth="1"/>
    <col min="15" max="15" width="13.6640625" bestFit="1" customWidth="1"/>
  </cols>
  <sheetData>
    <row r="1" spans="1:15" x14ac:dyDescent="0.2">
      <c r="A1" s="8" t="s">
        <v>0</v>
      </c>
      <c r="B1" s="5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22</v>
      </c>
      <c r="M1" s="9" t="s">
        <v>11</v>
      </c>
      <c r="N1" s="9" t="s">
        <v>12</v>
      </c>
      <c r="O1" s="9" t="s">
        <v>13</v>
      </c>
    </row>
    <row r="2" spans="1:15" x14ac:dyDescent="0.2">
      <c r="A2" s="10">
        <v>43556</v>
      </c>
      <c r="B2" s="6" t="s">
        <v>15</v>
      </c>
      <c r="C2" s="11">
        <v>130343</v>
      </c>
      <c r="D2" s="11">
        <v>102963</v>
      </c>
      <c r="E2" s="11">
        <v>5944</v>
      </c>
      <c r="F2" s="11">
        <v>43465</v>
      </c>
      <c r="G2" s="11">
        <v>3677</v>
      </c>
      <c r="H2" s="11">
        <v>40542</v>
      </c>
      <c r="I2" s="11">
        <v>116565</v>
      </c>
      <c r="J2" s="11">
        <v>60878</v>
      </c>
      <c r="K2" s="11">
        <v>54055</v>
      </c>
      <c r="L2" s="11">
        <f>SUM(C2:K2)</f>
        <v>558432</v>
      </c>
      <c r="M2" s="11">
        <v>2428473</v>
      </c>
      <c r="N2" s="11">
        <v>66498</v>
      </c>
      <c r="O2" s="11">
        <f>SUM(L2:N2)</f>
        <v>3053403</v>
      </c>
    </row>
    <row r="3" spans="1:15" x14ac:dyDescent="0.2">
      <c r="A3" s="10">
        <v>43557</v>
      </c>
      <c r="B3" s="6" t="s">
        <v>14</v>
      </c>
      <c r="C3" s="11">
        <v>168322</v>
      </c>
      <c r="D3" s="11">
        <v>126795</v>
      </c>
      <c r="E3" s="11">
        <v>7029</v>
      </c>
      <c r="F3" s="11">
        <v>44845</v>
      </c>
      <c r="G3" s="11">
        <v>4813</v>
      </c>
      <c r="H3" s="11">
        <v>38045</v>
      </c>
      <c r="I3" s="11">
        <v>210137</v>
      </c>
      <c r="J3" s="11">
        <v>62782</v>
      </c>
      <c r="K3" s="11">
        <v>51642</v>
      </c>
      <c r="L3" s="11">
        <f>SUM(C3:K3)</f>
        <v>714410</v>
      </c>
      <c r="M3" s="11">
        <v>2294031</v>
      </c>
      <c r="N3" s="11">
        <v>69744</v>
      </c>
      <c r="O3" s="11">
        <f>SUM(L3:N3)</f>
        <v>3078185</v>
      </c>
    </row>
    <row r="4" spans="1:15" x14ac:dyDescent="0.2">
      <c r="A4" s="10">
        <v>43558</v>
      </c>
      <c r="B4" s="6" t="s">
        <v>20</v>
      </c>
      <c r="C4" s="11">
        <v>280886</v>
      </c>
      <c r="D4" s="11">
        <v>252489</v>
      </c>
      <c r="E4" s="11">
        <v>13611</v>
      </c>
      <c r="F4" s="11">
        <v>50925</v>
      </c>
      <c r="G4" s="11">
        <v>5150</v>
      </c>
      <c r="H4" s="11">
        <v>41929</v>
      </c>
      <c r="I4" s="11">
        <v>105393</v>
      </c>
      <c r="J4" s="11">
        <v>68326</v>
      </c>
      <c r="K4" s="11">
        <v>58041</v>
      </c>
      <c r="L4" s="11">
        <f t="shared" ref="L4:L22" si="0">SUM(C4:K4)</f>
        <v>876750</v>
      </c>
      <c r="M4" s="11">
        <v>2284832</v>
      </c>
      <c r="N4" s="11">
        <v>30906</v>
      </c>
      <c r="O4" s="11">
        <f t="shared" ref="O4:O22" si="1">SUM(L4:N4)</f>
        <v>3192488</v>
      </c>
    </row>
    <row r="5" spans="1:15" x14ac:dyDescent="0.2">
      <c r="A5" s="10">
        <v>43559</v>
      </c>
      <c r="B5" s="6" t="s">
        <v>19</v>
      </c>
      <c r="C5" s="11">
        <v>133566</v>
      </c>
      <c r="D5" s="11">
        <v>99894</v>
      </c>
      <c r="E5" s="11">
        <v>6466</v>
      </c>
      <c r="F5" s="11">
        <v>47118</v>
      </c>
      <c r="G5" s="11">
        <v>4936</v>
      </c>
      <c r="H5" s="11">
        <v>37923</v>
      </c>
      <c r="I5" s="11">
        <v>131611</v>
      </c>
      <c r="J5" s="11">
        <v>59102</v>
      </c>
      <c r="K5" s="11">
        <v>54763</v>
      </c>
      <c r="L5" s="11">
        <f t="shared" si="0"/>
        <v>575379</v>
      </c>
      <c r="M5" s="11">
        <v>2306514</v>
      </c>
      <c r="N5" s="11">
        <v>35364</v>
      </c>
      <c r="O5" s="11">
        <f t="shared" si="1"/>
        <v>2917257</v>
      </c>
    </row>
    <row r="6" spans="1:15" x14ac:dyDescent="0.2">
      <c r="A6" s="10">
        <v>43560</v>
      </c>
      <c r="B6" s="6" t="s">
        <v>18</v>
      </c>
      <c r="C6" s="11">
        <v>211484</v>
      </c>
      <c r="D6" s="11">
        <v>150985</v>
      </c>
      <c r="E6" s="11">
        <v>9089</v>
      </c>
      <c r="F6" s="11">
        <v>53779</v>
      </c>
      <c r="G6" s="11">
        <v>5703</v>
      </c>
      <c r="H6" s="11">
        <v>42431</v>
      </c>
      <c r="I6" s="11">
        <v>264023</v>
      </c>
      <c r="J6" s="11">
        <v>67448</v>
      </c>
      <c r="K6" s="11">
        <v>57861</v>
      </c>
      <c r="L6" s="11">
        <f t="shared" si="0"/>
        <v>862803</v>
      </c>
      <c r="M6" s="11">
        <v>2396773</v>
      </c>
      <c r="N6" s="11">
        <v>24648</v>
      </c>
      <c r="O6" s="11">
        <f t="shared" si="1"/>
        <v>3284224</v>
      </c>
    </row>
    <row r="7" spans="1:15" x14ac:dyDescent="0.2">
      <c r="A7" s="10">
        <v>43561</v>
      </c>
      <c r="B7" s="6" t="s">
        <v>17</v>
      </c>
      <c r="C7" s="11">
        <v>334959</v>
      </c>
      <c r="D7" s="11">
        <v>266380</v>
      </c>
      <c r="E7" s="11">
        <v>14746</v>
      </c>
      <c r="F7" s="11">
        <v>57874</v>
      </c>
      <c r="G7" s="11">
        <v>5413</v>
      </c>
      <c r="H7" s="11">
        <v>41442</v>
      </c>
      <c r="I7" s="11">
        <v>113394</v>
      </c>
      <c r="J7" s="11">
        <v>67076</v>
      </c>
      <c r="K7" s="11">
        <v>58440</v>
      </c>
      <c r="L7" s="11">
        <f t="shared" si="0"/>
        <v>959724</v>
      </c>
      <c r="M7" s="11">
        <v>2373000</v>
      </c>
      <c r="N7" s="11">
        <v>0</v>
      </c>
      <c r="O7" s="11">
        <f t="shared" si="1"/>
        <v>3332724</v>
      </c>
    </row>
    <row r="8" spans="1:15" x14ac:dyDescent="0.2">
      <c r="A8" s="10">
        <v>43562</v>
      </c>
      <c r="B8" s="6" t="s">
        <v>16</v>
      </c>
      <c r="C8" s="11">
        <v>111776</v>
      </c>
      <c r="D8" s="11">
        <v>73713</v>
      </c>
      <c r="E8" s="11">
        <v>4744</v>
      </c>
      <c r="F8" s="11">
        <v>26909</v>
      </c>
      <c r="G8" s="11">
        <v>2009</v>
      </c>
      <c r="H8" s="11">
        <v>12343</v>
      </c>
      <c r="I8" s="11">
        <v>102058</v>
      </c>
      <c r="J8" s="11">
        <v>27290</v>
      </c>
      <c r="K8" s="11">
        <v>44737</v>
      </c>
      <c r="L8" s="11">
        <f t="shared" si="0"/>
        <v>405579</v>
      </c>
      <c r="M8" s="11">
        <v>2139300</v>
      </c>
      <c r="N8" s="11">
        <v>0</v>
      </c>
      <c r="O8" s="11">
        <f t="shared" si="1"/>
        <v>2544879</v>
      </c>
    </row>
    <row r="9" spans="1:15" x14ac:dyDescent="0.2">
      <c r="A9" s="10">
        <v>43563</v>
      </c>
      <c r="B9" s="6" t="s">
        <v>15</v>
      </c>
      <c r="C9" s="11">
        <v>129198</v>
      </c>
      <c r="D9" s="11">
        <v>98753</v>
      </c>
      <c r="E9" s="11">
        <v>5221</v>
      </c>
      <c r="F9" s="11">
        <v>53801</v>
      </c>
      <c r="G9" s="11">
        <v>4276</v>
      </c>
      <c r="H9" s="11">
        <v>38687</v>
      </c>
      <c r="I9" s="11">
        <v>126644</v>
      </c>
      <c r="J9" s="11">
        <v>56278</v>
      </c>
      <c r="K9" s="11">
        <v>47265</v>
      </c>
      <c r="L9" s="11">
        <f t="shared" si="0"/>
        <v>560123</v>
      </c>
      <c r="M9" s="11">
        <v>2218672</v>
      </c>
      <c r="N9" s="11">
        <v>48372</v>
      </c>
      <c r="O9" s="11">
        <f t="shared" si="1"/>
        <v>2827167</v>
      </c>
    </row>
    <row r="10" spans="1:15" x14ac:dyDescent="0.2">
      <c r="A10" s="10">
        <v>43564</v>
      </c>
      <c r="B10" s="6" t="s">
        <v>14</v>
      </c>
      <c r="C10" s="11">
        <v>171189</v>
      </c>
      <c r="D10" s="11">
        <v>121832</v>
      </c>
      <c r="E10" s="11">
        <v>6959</v>
      </c>
      <c r="F10" s="11">
        <v>53228</v>
      </c>
      <c r="G10" s="11">
        <v>5182</v>
      </c>
      <c r="H10" s="11">
        <v>36145</v>
      </c>
      <c r="I10" s="11">
        <v>234411</v>
      </c>
      <c r="J10" s="11">
        <v>57998</v>
      </c>
      <c r="K10" s="11">
        <v>52527</v>
      </c>
      <c r="L10" s="11">
        <f t="shared" si="0"/>
        <v>739471</v>
      </c>
      <c r="M10" s="11">
        <v>2152998</v>
      </c>
      <c r="N10" s="11">
        <v>56094</v>
      </c>
      <c r="O10" s="11">
        <f t="shared" si="1"/>
        <v>2948563</v>
      </c>
    </row>
    <row r="11" spans="1:15" x14ac:dyDescent="0.2">
      <c r="A11" s="10">
        <v>43565</v>
      </c>
      <c r="B11" s="6" t="s">
        <v>20</v>
      </c>
      <c r="C11" s="11">
        <v>268970</v>
      </c>
      <c r="D11" s="11">
        <v>239254</v>
      </c>
      <c r="E11" s="11">
        <v>13026</v>
      </c>
      <c r="F11" s="11">
        <v>59933</v>
      </c>
      <c r="G11" s="11">
        <v>5211</v>
      </c>
      <c r="H11" s="11">
        <v>37611</v>
      </c>
      <c r="I11" s="11">
        <v>99468</v>
      </c>
      <c r="J11" s="11">
        <v>62078</v>
      </c>
      <c r="K11" s="11">
        <v>51912</v>
      </c>
      <c r="L11" s="11">
        <f t="shared" si="0"/>
        <v>837463</v>
      </c>
      <c r="M11" s="11">
        <v>2128200</v>
      </c>
      <c r="N11" s="11">
        <v>7590</v>
      </c>
      <c r="O11" s="11">
        <f t="shared" si="1"/>
        <v>2973253</v>
      </c>
    </row>
    <row r="12" spans="1:15" x14ac:dyDescent="0.2">
      <c r="A12" s="10">
        <v>43566</v>
      </c>
      <c r="B12" s="6" t="s">
        <v>19</v>
      </c>
      <c r="C12" s="11">
        <v>138274</v>
      </c>
      <c r="D12" s="11">
        <v>100198</v>
      </c>
      <c r="E12" s="11">
        <v>6563</v>
      </c>
      <c r="F12" s="11">
        <v>55872</v>
      </c>
      <c r="G12" s="11">
        <v>5022</v>
      </c>
      <c r="H12" s="11">
        <v>37377</v>
      </c>
      <c r="I12" s="11">
        <v>133219</v>
      </c>
      <c r="J12" s="11">
        <v>55350</v>
      </c>
      <c r="K12" s="11">
        <v>56226</v>
      </c>
      <c r="L12" s="11">
        <f t="shared" si="0"/>
        <v>588101</v>
      </c>
      <c r="M12" s="11">
        <v>2170800</v>
      </c>
      <c r="N12" s="11">
        <v>42654</v>
      </c>
      <c r="O12" s="11">
        <f t="shared" si="1"/>
        <v>2801555</v>
      </c>
    </row>
    <row r="13" spans="1:15" x14ac:dyDescent="0.2">
      <c r="A13" s="10">
        <v>43567</v>
      </c>
      <c r="B13" s="6" t="s">
        <v>18</v>
      </c>
      <c r="C13" s="11">
        <v>229101</v>
      </c>
      <c r="D13" s="11">
        <v>151522</v>
      </c>
      <c r="E13" s="11">
        <v>9048</v>
      </c>
      <c r="F13" s="11">
        <v>64573</v>
      </c>
      <c r="G13" s="11">
        <v>6253</v>
      </c>
      <c r="H13" s="11">
        <v>41977</v>
      </c>
      <c r="I13" s="11">
        <v>283531</v>
      </c>
      <c r="J13" s="11">
        <v>62638</v>
      </c>
      <c r="K13" s="11">
        <v>66408</v>
      </c>
      <c r="L13" s="11">
        <f t="shared" si="0"/>
        <v>915051</v>
      </c>
      <c r="M13" s="11">
        <v>2481399</v>
      </c>
      <c r="N13" s="11">
        <v>33144</v>
      </c>
      <c r="O13" s="11">
        <f t="shared" si="1"/>
        <v>3429594</v>
      </c>
    </row>
    <row r="14" spans="1:15" x14ac:dyDescent="0.2">
      <c r="A14" s="10">
        <v>43568</v>
      </c>
      <c r="B14" s="6" t="s">
        <v>17</v>
      </c>
      <c r="C14" s="11">
        <v>363378</v>
      </c>
      <c r="D14" s="11">
        <v>269843</v>
      </c>
      <c r="E14" s="11">
        <v>14806</v>
      </c>
      <c r="F14" s="11">
        <v>68658</v>
      </c>
      <c r="G14" s="11">
        <v>5840</v>
      </c>
      <c r="H14" s="11">
        <v>40135</v>
      </c>
      <c r="I14" s="11">
        <v>113643</v>
      </c>
      <c r="J14" s="11">
        <v>63758</v>
      </c>
      <c r="K14" s="11">
        <v>58945</v>
      </c>
      <c r="L14" s="11">
        <f t="shared" si="0"/>
        <v>999006</v>
      </c>
      <c r="M14" s="11">
        <v>2494800</v>
      </c>
      <c r="N14" s="11">
        <v>0</v>
      </c>
      <c r="O14" s="11">
        <f t="shared" si="1"/>
        <v>3493806</v>
      </c>
    </row>
    <row r="15" spans="1:15" x14ac:dyDescent="0.2">
      <c r="A15" s="10">
        <v>43569</v>
      </c>
      <c r="B15" s="6" t="s">
        <v>16</v>
      </c>
      <c r="C15" s="11">
        <v>110424</v>
      </c>
      <c r="D15" s="11">
        <v>69786</v>
      </c>
      <c r="E15" s="11">
        <v>4460</v>
      </c>
      <c r="F15" s="11">
        <v>28066</v>
      </c>
      <c r="G15" s="11">
        <v>2201</v>
      </c>
      <c r="H15" s="11">
        <v>11416</v>
      </c>
      <c r="I15" s="11">
        <v>92652</v>
      </c>
      <c r="J15" s="11">
        <v>23460</v>
      </c>
      <c r="K15" s="11">
        <v>42513</v>
      </c>
      <c r="L15" s="11">
        <f t="shared" si="0"/>
        <v>384978</v>
      </c>
      <c r="M15" s="11">
        <v>2127000</v>
      </c>
      <c r="N15" s="11">
        <v>0</v>
      </c>
      <c r="O15" s="11">
        <f t="shared" si="1"/>
        <v>2511978</v>
      </c>
    </row>
    <row r="16" spans="1:15" x14ac:dyDescent="0.2">
      <c r="A16" s="10">
        <v>43570</v>
      </c>
      <c r="B16" s="6" t="s">
        <v>15</v>
      </c>
      <c r="C16" s="11">
        <v>140265</v>
      </c>
      <c r="D16" s="11">
        <v>101192</v>
      </c>
      <c r="E16" s="11">
        <v>5346</v>
      </c>
      <c r="F16" s="11">
        <v>63417</v>
      </c>
      <c r="G16" s="11">
        <v>4749</v>
      </c>
      <c r="H16" s="11">
        <v>37392</v>
      </c>
      <c r="I16" s="11">
        <v>132946</v>
      </c>
      <c r="J16" s="11">
        <v>53570</v>
      </c>
      <c r="K16" s="11">
        <v>56185</v>
      </c>
      <c r="L16" s="11">
        <f t="shared" si="0"/>
        <v>595062</v>
      </c>
      <c r="M16" s="11">
        <v>2252441</v>
      </c>
      <c r="N16" s="11">
        <v>104700</v>
      </c>
      <c r="O16" s="11">
        <f t="shared" si="1"/>
        <v>2952203</v>
      </c>
    </row>
    <row r="17" spans="1:15" x14ac:dyDescent="0.2">
      <c r="A17" s="10">
        <v>43571</v>
      </c>
      <c r="B17" s="6" t="s">
        <v>14</v>
      </c>
      <c r="C17" s="11">
        <v>186744</v>
      </c>
      <c r="D17" s="11">
        <v>124329</v>
      </c>
      <c r="E17" s="11">
        <v>6817</v>
      </c>
      <c r="F17" s="11">
        <v>63177</v>
      </c>
      <c r="G17" s="11">
        <v>5733</v>
      </c>
      <c r="H17" s="11">
        <v>35381</v>
      </c>
      <c r="I17" s="11">
        <v>244289</v>
      </c>
      <c r="J17" s="11">
        <v>55542</v>
      </c>
      <c r="K17" s="11">
        <v>58853</v>
      </c>
      <c r="L17" s="11">
        <f t="shared" si="0"/>
        <v>780865</v>
      </c>
      <c r="M17" s="11">
        <v>2183304</v>
      </c>
      <c r="N17" s="11">
        <v>26208</v>
      </c>
      <c r="O17" s="11">
        <f t="shared" si="1"/>
        <v>2990377</v>
      </c>
    </row>
    <row r="18" spans="1:15" x14ac:dyDescent="0.2">
      <c r="A18" s="10">
        <v>43572</v>
      </c>
      <c r="B18" s="6" t="s">
        <v>20</v>
      </c>
      <c r="C18" s="11">
        <v>303952</v>
      </c>
      <c r="D18" s="11">
        <v>248285</v>
      </c>
      <c r="E18" s="11">
        <v>13478</v>
      </c>
      <c r="F18" s="11">
        <v>35742</v>
      </c>
      <c r="G18" s="11">
        <v>3958</v>
      </c>
      <c r="H18" s="11">
        <v>37916</v>
      </c>
      <c r="I18" s="11">
        <v>104061</v>
      </c>
      <c r="J18" s="11">
        <v>59814</v>
      </c>
      <c r="K18" s="11">
        <v>60985</v>
      </c>
      <c r="L18" s="11">
        <f t="shared" si="0"/>
        <v>868191</v>
      </c>
      <c r="M18" s="11">
        <v>2243988</v>
      </c>
      <c r="N18" s="11">
        <v>53520</v>
      </c>
      <c r="O18" s="11">
        <f t="shared" si="1"/>
        <v>3165699</v>
      </c>
    </row>
    <row r="19" spans="1:15" x14ac:dyDescent="0.2">
      <c r="A19" s="10">
        <v>43573</v>
      </c>
      <c r="B19" s="6" t="s">
        <v>19</v>
      </c>
      <c r="C19" s="11">
        <v>157080</v>
      </c>
      <c r="D19" s="11">
        <v>105642</v>
      </c>
      <c r="E19" s="11">
        <v>6912</v>
      </c>
      <c r="F19" s="11">
        <v>34037</v>
      </c>
      <c r="G19" s="11">
        <v>3909</v>
      </c>
      <c r="H19" s="11">
        <v>37917</v>
      </c>
      <c r="I19" s="11">
        <v>145557</v>
      </c>
      <c r="J19" s="11">
        <v>56274</v>
      </c>
      <c r="K19" s="11">
        <v>57804</v>
      </c>
      <c r="L19" s="11">
        <f t="shared" si="0"/>
        <v>605132</v>
      </c>
      <c r="M19" s="11">
        <v>2216626</v>
      </c>
      <c r="N19" s="11">
        <v>30900</v>
      </c>
      <c r="O19" s="11">
        <f t="shared" si="1"/>
        <v>2852658</v>
      </c>
    </row>
    <row r="20" spans="1:15" x14ac:dyDescent="0.2">
      <c r="A20" s="10">
        <v>43574</v>
      </c>
      <c r="B20" s="6" t="s">
        <v>18</v>
      </c>
      <c r="C20" s="11">
        <v>249314</v>
      </c>
      <c r="D20" s="11">
        <v>160394</v>
      </c>
      <c r="E20" s="11">
        <v>9656</v>
      </c>
      <c r="F20" s="11">
        <v>35119</v>
      </c>
      <c r="G20" s="11">
        <v>4387</v>
      </c>
      <c r="H20" s="11">
        <v>41487</v>
      </c>
      <c r="I20" s="11">
        <v>295876</v>
      </c>
      <c r="J20" s="11">
        <v>63148</v>
      </c>
      <c r="K20" s="11">
        <v>63306</v>
      </c>
      <c r="L20" s="11">
        <f t="shared" si="0"/>
        <v>922687</v>
      </c>
      <c r="M20" s="11">
        <v>2592442</v>
      </c>
      <c r="N20" s="11">
        <v>27408</v>
      </c>
      <c r="O20" s="11">
        <f t="shared" si="1"/>
        <v>3542537</v>
      </c>
    </row>
    <row r="21" spans="1:15" x14ac:dyDescent="0.2">
      <c r="A21" s="10">
        <v>43575</v>
      </c>
      <c r="B21" s="6" t="s">
        <v>17</v>
      </c>
      <c r="C21" s="11">
        <v>382352</v>
      </c>
      <c r="D21" s="11">
        <v>273161</v>
      </c>
      <c r="E21" s="11">
        <v>15134</v>
      </c>
      <c r="F21" s="11">
        <v>37811</v>
      </c>
      <c r="G21" s="11">
        <v>4071</v>
      </c>
      <c r="H21" s="11">
        <v>39570</v>
      </c>
      <c r="I21" s="11">
        <v>118005</v>
      </c>
      <c r="J21" s="11">
        <v>62574</v>
      </c>
      <c r="K21" s="11">
        <v>57652</v>
      </c>
      <c r="L21" s="11">
        <f t="shared" si="0"/>
        <v>990330</v>
      </c>
      <c r="M21" s="11">
        <v>2437500</v>
      </c>
      <c r="N21" s="11">
        <v>0</v>
      </c>
      <c r="O21" s="11">
        <f t="shared" si="1"/>
        <v>3427830</v>
      </c>
    </row>
    <row r="22" spans="1:15" x14ac:dyDescent="0.2">
      <c r="A22" s="10">
        <v>43576</v>
      </c>
      <c r="B22" s="6" t="s">
        <v>16</v>
      </c>
      <c r="C22" s="11">
        <v>100406</v>
      </c>
      <c r="D22" s="11">
        <v>65071</v>
      </c>
      <c r="E22" s="11">
        <v>4049</v>
      </c>
      <c r="F22" s="11">
        <v>16966</v>
      </c>
      <c r="G22" s="11">
        <v>1471</v>
      </c>
      <c r="H22" s="11">
        <v>9859</v>
      </c>
      <c r="I22" s="11">
        <v>88135</v>
      </c>
      <c r="J22" s="11">
        <v>22814</v>
      </c>
      <c r="K22" s="11">
        <v>42467</v>
      </c>
      <c r="L22" s="11">
        <f t="shared" si="0"/>
        <v>351238</v>
      </c>
      <c r="M22" s="11">
        <v>1877400</v>
      </c>
      <c r="N22" s="11">
        <v>0</v>
      </c>
      <c r="O22" s="11">
        <f t="shared" si="1"/>
        <v>2228638</v>
      </c>
    </row>
    <row r="23" spans="1:15" x14ac:dyDescent="0.2">
      <c r="A23" s="8" t="s">
        <v>23</v>
      </c>
      <c r="B23" s="5"/>
      <c r="C23" s="12">
        <f t="shared" ref="C23:O23" si="2">SUM(C2:C22)</f>
        <v>4301983</v>
      </c>
      <c r="D23" s="12">
        <f t="shared" si="2"/>
        <v>3202481</v>
      </c>
      <c r="E23" s="12">
        <f t="shared" si="2"/>
        <v>183104</v>
      </c>
      <c r="F23" s="12">
        <f t="shared" si="2"/>
        <v>995315</v>
      </c>
      <c r="G23" s="12">
        <f t="shared" si="2"/>
        <v>93964</v>
      </c>
      <c r="H23" s="12">
        <f t="shared" si="2"/>
        <v>737525</v>
      </c>
      <c r="I23" s="12">
        <f t="shared" si="2"/>
        <v>3255618</v>
      </c>
      <c r="J23" s="12">
        <f t="shared" si="2"/>
        <v>1168198</v>
      </c>
      <c r="K23" s="12">
        <f t="shared" si="2"/>
        <v>1152587</v>
      </c>
      <c r="L23" s="12">
        <f t="shared" si="2"/>
        <v>15090775</v>
      </c>
      <c r="M23" s="12">
        <f t="shared" si="2"/>
        <v>47800493</v>
      </c>
      <c r="N23" s="12">
        <f t="shared" si="2"/>
        <v>657750</v>
      </c>
      <c r="O23" s="12">
        <f t="shared" si="2"/>
        <v>63549018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6AE3-8911-AE48-801C-AB840A706549}">
  <sheetPr>
    <tabColor theme="4"/>
  </sheetPr>
  <dimension ref="A1:O22"/>
  <sheetViews>
    <sheetView zoomScale="132" zoomScaleNormal="132" workbookViewId="0">
      <selection activeCell="N22" sqref="L22:N22"/>
    </sheetView>
  </sheetViews>
  <sheetFormatPr baseColWidth="10" defaultRowHeight="15" x14ac:dyDescent="0.2"/>
  <cols>
    <col min="1" max="1" width="12" bestFit="1" customWidth="1"/>
    <col min="2" max="2" width="4.6640625" bestFit="1" customWidth="1"/>
    <col min="3" max="4" width="12.6640625" bestFit="1" customWidth="1"/>
    <col min="5" max="5" width="11.6640625" bestFit="1" customWidth="1"/>
    <col min="6" max="6" width="11.1640625" bestFit="1" customWidth="1"/>
    <col min="7" max="7" width="12.5" bestFit="1" customWidth="1"/>
    <col min="8" max="8" width="11.1640625" bestFit="1" customWidth="1"/>
    <col min="9" max="11" width="12.6640625" bestFit="1" customWidth="1"/>
    <col min="12" max="13" width="13.6640625" bestFit="1" customWidth="1"/>
    <col min="14" max="14" width="12.33203125" bestFit="1" customWidth="1"/>
    <col min="15" max="15" width="13.6640625" bestFit="1" customWidth="1"/>
  </cols>
  <sheetData>
    <row r="1" spans="1:15" x14ac:dyDescent="0.2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22</v>
      </c>
      <c r="M1" s="5" t="s">
        <v>11</v>
      </c>
      <c r="N1" s="5" t="s">
        <v>12</v>
      </c>
      <c r="O1" s="5" t="s">
        <v>13</v>
      </c>
    </row>
    <row r="2" spans="1:15" x14ac:dyDescent="0.2">
      <c r="A2" s="2">
        <v>43922</v>
      </c>
      <c r="B2" s="6" t="s">
        <v>20</v>
      </c>
      <c r="C2" s="1">
        <v>244062</v>
      </c>
      <c r="D2" s="1">
        <v>75454</v>
      </c>
      <c r="E2" s="1">
        <v>7010</v>
      </c>
      <c r="F2" s="1">
        <v>31764</v>
      </c>
      <c r="G2" s="1">
        <v>3873</v>
      </c>
      <c r="H2" s="1">
        <v>39229</v>
      </c>
      <c r="I2" s="1">
        <v>65100</v>
      </c>
      <c r="J2" s="1">
        <v>77304</v>
      </c>
      <c r="K2" s="1">
        <v>74552</v>
      </c>
      <c r="L2" s="1">
        <f>SUM(C2:K2)</f>
        <v>618348</v>
      </c>
      <c r="M2" s="1">
        <v>1768069</v>
      </c>
      <c r="N2" s="1">
        <v>0</v>
      </c>
      <c r="O2" s="1">
        <f>SUM(L2:N2)</f>
        <v>2386417</v>
      </c>
    </row>
    <row r="3" spans="1:15" x14ac:dyDescent="0.2">
      <c r="A3" s="2">
        <v>43923</v>
      </c>
      <c r="B3" s="6" t="s">
        <v>19</v>
      </c>
      <c r="C3" s="1">
        <v>127530</v>
      </c>
      <c r="D3" s="1">
        <v>36971</v>
      </c>
      <c r="E3" s="1">
        <v>4006</v>
      </c>
      <c r="F3" s="1">
        <v>29488</v>
      </c>
      <c r="G3" s="1">
        <v>3970</v>
      </c>
      <c r="H3" s="1">
        <v>38574</v>
      </c>
      <c r="I3" s="1">
        <v>94428</v>
      </c>
      <c r="J3" s="1">
        <v>73966</v>
      </c>
      <c r="K3" s="1">
        <v>75146</v>
      </c>
      <c r="L3" s="1">
        <f>SUM(C3:K3)</f>
        <v>484079</v>
      </c>
      <c r="M3" s="1">
        <v>1789396</v>
      </c>
      <c r="N3" s="1">
        <v>0</v>
      </c>
      <c r="O3" s="1">
        <f>SUM(L3:N3)</f>
        <v>2273475</v>
      </c>
    </row>
    <row r="4" spans="1:15" x14ac:dyDescent="0.2">
      <c r="A4" s="2">
        <v>43924</v>
      </c>
      <c r="B4" s="6" t="s">
        <v>18</v>
      </c>
      <c r="C4" s="1">
        <v>209298</v>
      </c>
      <c r="D4" s="1">
        <v>54142</v>
      </c>
      <c r="E4" s="1">
        <v>4965</v>
      </c>
      <c r="F4" s="1">
        <v>35524</v>
      </c>
      <c r="G4" s="1">
        <v>4506</v>
      </c>
      <c r="H4" s="1">
        <v>43123</v>
      </c>
      <c r="I4" s="1">
        <v>205116</v>
      </c>
      <c r="J4" s="1">
        <v>83940</v>
      </c>
      <c r="K4" s="1">
        <v>87933</v>
      </c>
      <c r="L4" s="1">
        <f t="shared" ref="L4:L21" si="0">SUM(C4:K4)</f>
        <v>728547</v>
      </c>
      <c r="M4" s="1">
        <v>1903366</v>
      </c>
      <c r="N4" s="1">
        <v>0</v>
      </c>
      <c r="O4" s="1">
        <f t="shared" ref="O4:O21" si="1">SUM(L4:N4)</f>
        <v>2631913</v>
      </c>
    </row>
    <row r="5" spans="1:15" x14ac:dyDescent="0.2">
      <c r="A5" s="2">
        <v>43925</v>
      </c>
      <c r="B5" s="6" t="s">
        <v>17</v>
      </c>
      <c r="C5" s="1">
        <v>309349</v>
      </c>
      <c r="D5" s="1">
        <v>86508</v>
      </c>
      <c r="E5" s="1">
        <v>8496</v>
      </c>
      <c r="F5" s="1">
        <v>36385</v>
      </c>
      <c r="G5" s="1">
        <v>4331</v>
      </c>
      <c r="H5" s="1">
        <v>41414</v>
      </c>
      <c r="I5" s="1">
        <v>74144</v>
      </c>
      <c r="J5" s="1">
        <v>84804</v>
      </c>
      <c r="K5" s="1">
        <v>78240</v>
      </c>
      <c r="L5" s="1">
        <f t="shared" si="0"/>
        <v>723671</v>
      </c>
      <c r="M5" s="1">
        <v>2126400</v>
      </c>
      <c r="N5" s="1">
        <v>0</v>
      </c>
      <c r="O5" s="1">
        <f t="shared" si="1"/>
        <v>2850071</v>
      </c>
    </row>
    <row r="6" spans="1:15" x14ac:dyDescent="0.2">
      <c r="A6" s="2">
        <v>43926</v>
      </c>
      <c r="B6" s="6" t="s">
        <v>16</v>
      </c>
      <c r="C6" s="1">
        <v>97968</v>
      </c>
      <c r="D6" s="1">
        <v>28463</v>
      </c>
      <c r="E6" s="1">
        <v>2589</v>
      </c>
      <c r="F6" s="1">
        <v>28626</v>
      </c>
      <c r="G6" s="1">
        <v>3396</v>
      </c>
      <c r="H6" s="1">
        <v>33340</v>
      </c>
      <c r="I6" s="1">
        <v>66491</v>
      </c>
      <c r="J6" s="1">
        <v>64936</v>
      </c>
      <c r="K6" s="1">
        <v>64072</v>
      </c>
      <c r="L6" s="1">
        <f t="shared" si="0"/>
        <v>389881</v>
      </c>
      <c r="M6" s="1">
        <v>2141100</v>
      </c>
      <c r="N6" s="1">
        <v>0</v>
      </c>
      <c r="O6" s="1">
        <f t="shared" si="1"/>
        <v>2530981</v>
      </c>
    </row>
    <row r="7" spans="1:15" x14ac:dyDescent="0.2">
      <c r="A7" s="2">
        <v>43927</v>
      </c>
      <c r="B7" s="6" t="s">
        <v>15</v>
      </c>
      <c r="C7" s="1">
        <v>123595</v>
      </c>
      <c r="D7" s="1">
        <v>34800</v>
      </c>
      <c r="E7" s="1">
        <v>3127</v>
      </c>
      <c r="F7" s="1">
        <v>36421</v>
      </c>
      <c r="G7" s="1">
        <v>3757</v>
      </c>
      <c r="H7" s="1">
        <v>38778</v>
      </c>
      <c r="I7" s="1">
        <v>93510</v>
      </c>
      <c r="J7" s="1">
        <v>77208</v>
      </c>
      <c r="K7" s="1">
        <v>68576</v>
      </c>
      <c r="L7" s="1">
        <f t="shared" si="0"/>
        <v>479772</v>
      </c>
      <c r="M7" s="1">
        <v>1851600</v>
      </c>
      <c r="N7" s="1">
        <v>0</v>
      </c>
      <c r="O7" s="1">
        <f t="shared" si="1"/>
        <v>2331372</v>
      </c>
    </row>
    <row r="8" spans="1:15" x14ac:dyDescent="0.2">
      <c r="A8" s="2">
        <v>43928</v>
      </c>
      <c r="B8" s="6" t="s">
        <v>14</v>
      </c>
      <c r="C8" s="1">
        <v>174187</v>
      </c>
      <c r="D8" s="1">
        <v>47429</v>
      </c>
      <c r="E8" s="1">
        <v>3690</v>
      </c>
      <c r="F8" s="1">
        <v>33920</v>
      </c>
      <c r="G8" s="1">
        <v>4017</v>
      </c>
      <c r="H8" s="1">
        <v>37536</v>
      </c>
      <c r="I8" s="1">
        <v>178934</v>
      </c>
      <c r="J8" s="1">
        <v>80718</v>
      </c>
      <c r="K8" s="1">
        <v>74312</v>
      </c>
      <c r="L8" s="1">
        <f t="shared" si="0"/>
        <v>634743</v>
      </c>
      <c r="M8" s="1">
        <v>1993686</v>
      </c>
      <c r="N8" s="1">
        <v>11880</v>
      </c>
      <c r="O8" s="1">
        <f t="shared" si="1"/>
        <v>2640309</v>
      </c>
    </row>
    <row r="9" spans="1:15" x14ac:dyDescent="0.2">
      <c r="A9" s="2">
        <v>43929</v>
      </c>
      <c r="B9" s="6" t="s">
        <v>20</v>
      </c>
      <c r="C9" s="1">
        <v>257981</v>
      </c>
      <c r="D9" s="1">
        <v>73488</v>
      </c>
      <c r="E9" s="1">
        <v>6709</v>
      </c>
      <c r="F9" s="1">
        <v>37065</v>
      </c>
      <c r="G9" s="1">
        <v>4095</v>
      </c>
      <c r="H9" s="1">
        <v>38373</v>
      </c>
      <c r="I9" s="1">
        <v>65606</v>
      </c>
      <c r="J9" s="1">
        <v>79350</v>
      </c>
      <c r="K9" s="1">
        <v>75493</v>
      </c>
      <c r="L9" s="1">
        <f t="shared" si="0"/>
        <v>638160</v>
      </c>
      <c r="M9" s="1">
        <v>1931192</v>
      </c>
      <c r="N9" s="1">
        <v>0</v>
      </c>
      <c r="O9" s="1">
        <f t="shared" si="1"/>
        <v>2569352</v>
      </c>
    </row>
    <row r="10" spans="1:15" x14ac:dyDescent="0.2">
      <c r="A10" s="2">
        <v>43930</v>
      </c>
      <c r="B10" s="6" t="s">
        <v>19</v>
      </c>
      <c r="C10" s="1">
        <v>95184</v>
      </c>
      <c r="D10" s="1">
        <v>38315</v>
      </c>
      <c r="E10" s="1">
        <v>3559</v>
      </c>
      <c r="F10" s="1">
        <v>37374</v>
      </c>
      <c r="G10" s="1">
        <v>4530</v>
      </c>
      <c r="H10" s="1">
        <v>38347</v>
      </c>
      <c r="I10" s="1">
        <v>109957</v>
      </c>
      <c r="J10" s="1">
        <v>75472</v>
      </c>
      <c r="K10" s="1">
        <v>78549</v>
      </c>
      <c r="L10" s="1">
        <f t="shared" si="0"/>
        <v>481287</v>
      </c>
      <c r="M10" s="1">
        <v>1928526</v>
      </c>
      <c r="N10" s="1">
        <v>0</v>
      </c>
      <c r="O10" s="1">
        <f t="shared" si="1"/>
        <v>2409813</v>
      </c>
    </row>
    <row r="11" spans="1:15" x14ac:dyDescent="0.2">
      <c r="A11" s="2">
        <v>43931</v>
      </c>
      <c r="B11" s="6" t="s">
        <v>18</v>
      </c>
      <c r="C11" s="1">
        <v>147511</v>
      </c>
      <c r="D11" s="1">
        <v>54063</v>
      </c>
      <c r="E11" s="1">
        <v>5693</v>
      </c>
      <c r="F11" s="1">
        <v>44169</v>
      </c>
      <c r="G11" s="1">
        <v>4919</v>
      </c>
      <c r="H11" s="1">
        <v>41183</v>
      </c>
      <c r="I11" s="1">
        <v>232213</v>
      </c>
      <c r="J11" s="1">
        <v>86998</v>
      </c>
      <c r="K11" s="1">
        <v>92083</v>
      </c>
      <c r="L11" s="1">
        <f t="shared" si="0"/>
        <v>708832</v>
      </c>
      <c r="M11" s="1">
        <v>1992518</v>
      </c>
      <c r="N11" s="1">
        <v>0</v>
      </c>
      <c r="O11" s="1">
        <f t="shared" si="1"/>
        <v>2701350</v>
      </c>
    </row>
    <row r="12" spans="1:15" x14ac:dyDescent="0.2">
      <c r="A12" s="2">
        <v>43932</v>
      </c>
      <c r="B12" s="6" t="s">
        <v>17</v>
      </c>
      <c r="C12" s="1">
        <v>221428</v>
      </c>
      <c r="D12" s="1">
        <v>86696</v>
      </c>
      <c r="E12" s="1">
        <v>8152</v>
      </c>
      <c r="F12" s="1">
        <v>47897</v>
      </c>
      <c r="G12" s="1">
        <v>5021</v>
      </c>
      <c r="H12" s="1">
        <v>40737</v>
      </c>
      <c r="I12" s="1">
        <v>90803</v>
      </c>
      <c r="J12" s="1">
        <v>88930</v>
      </c>
      <c r="K12" s="1">
        <v>85854</v>
      </c>
      <c r="L12" s="1">
        <f t="shared" si="0"/>
        <v>675518</v>
      </c>
      <c r="M12" s="1">
        <v>2163000</v>
      </c>
      <c r="N12" s="1">
        <v>0</v>
      </c>
      <c r="O12" s="1">
        <f t="shared" si="1"/>
        <v>2838518</v>
      </c>
    </row>
    <row r="13" spans="1:15" x14ac:dyDescent="0.2">
      <c r="A13" s="2">
        <v>43933</v>
      </c>
      <c r="B13" s="6" t="s">
        <v>16</v>
      </c>
      <c r="C13" s="1">
        <v>57943</v>
      </c>
      <c r="D13" s="1">
        <v>22457</v>
      </c>
      <c r="E13" s="1">
        <v>1990</v>
      </c>
      <c r="F13" s="1">
        <v>34040</v>
      </c>
      <c r="G13" s="1">
        <v>3243</v>
      </c>
      <c r="H13" s="1">
        <v>30393</v>
      </c>
      <c r="I13" s="1">
        <v>66348</v>
      </c>
      <c r="J13" s="1">
        <v>61008</v>
      </c>
      <c r="K13" s="1">
        <v>61421</v>
      </c>
      <c r="L13" s="1">
        <f t="shared" si="0"/>
        <v>338843</v>
      </c>
      <c r="M13" s="1">
        <v>2190600</v>
      </c>
      <c r="N13" s="1">
        <v>0</v>
      </c>
      <c r="O13" s="1">
        <f t="shared" si="1"/>
        <v>2529443</v>
      </c>
    </row>
    <row r="14" spans="1:15" x14ac:dyDescent="0.2">
      <c r="A14" s="2">
        <v>43934</v>
      </c>
      <c r="B14" s="6" t="s">
        <v>15</v>
      </c>
      <c r="C14" s="1">
        <v>90947</v>
      </c>
      <c r="D14" s="1">
        <v>36843</v>
      </c>
      <c r="E14" s="1">
        <v>3410</v>
      </c>
      <c r="F14" s="1">
        <v>46897</v>
      </c>
      <c r="G14" s="1">
        <v>4504</v>
      </c>
      <c r="H14" s="1">
        <v>41073</v>
      </c>
      <c r="I14" s="1">
        <v>114835</v>
      </c>
      <c r="J14" s="1">
        <v>79948</v>
      </c>
      <c r="K14" s="1">
        <v>73898</v>
      </c>
      <c r="L14" s="1">
        <f t="shared" si="0"/>
        <v>492355</v>
      </c>
      <c r="M14" s="1">
        <v>1807200</v>
      </c>
      <c r="N14" s="1">
        <v>43200</v>
      </c>
      <c r="O14" s="1">
        <f t="shared" si="1"/>
        <v>2342755</v>
      </c>
    </row>
    <row r="15" spans="1:15" x14ac:dyDescent="0.2">
      <c r="A15" s="2">
        <v>43935</v>
      </c>
      <c r="B15" s="6" t="s">
        <v>14</v>
      </c>
      <c r="C15" s="1">
        <v>128313</v>
      </c>
      <c r="D15" s="1">
        <v>48470</v>
      </c>
      <c r="E15" s="1">
        <v>3946</v>
      </c>
      <c r="F15" s="1">
        <v>46041</v>
      </c>
      <c r="G15" s="1">
        <v>4706</v>
      </c>
      <c r="H15" s="1">
        <v>38764</v>
      </c>
      <c r="I15" s="1">
        <v>224536</v>
      </c>
      <c r="J15" s="1">
        <v>83034</v>
      </c>
      <c r="K15" s="1">
        <v>79611</v>
      </c>
      <c r="L15" s="1">
        <f t="shared" si="0"/>
        <v>657421</v>
      </c>
      <c r="M15" s="1">
        <v>2112383</v>
      </c>
      <c r="N15" s="1">
        <v>6480</v>
      </c>
      <c r="O15" s="1">
        <f t="shared" si="1"/>
        <v>2776284</v>
      </c>
    </row>
    <row r="16" spans="1:15" x14ac:dyDescent="0.2">
      <c r="A16" s="2">
        <v>43936</v>
      </c>
      <c r="B16" s="6" t="s">
        <v>20</v>
      </c>
      <c r="C16" s="1">
        <v>190813</v>
      </c>
      <c r="D16" s="1">
        <v>80301</v>
      </c>
      <c r="E16" s="1">
        <v>7570</v>
      </c>
      <c r="F16" s="1">
        <v>51609</v>
      </c>
      <c r="G16" s="1">
        <v>5499</v>
      </c>
      <c r="H16" s="1">
        <v>43804</v>
      </c>
      <c r="I16" s="1">
        <v>97454</v>
      </c>
      <c r="J16" s="1">
        <v>89990</v>
      </c>
      <c r="K16" s="1">
        <v>106058</v>
      </c>
      <c r="L16" s="1">
        <f t="shared" si="0"/>
        <v>673098</v>
      </c>
      <c r="M16" s="1">
        <v>2452678</v>
      </c>
      <c r="N16" s="1">
        <v>4320</v>
      </c>
      <c r="O16" s="1">
        <f t="shared" si="1"/>
        <v>3130096</v>
      </c>
    </row>
    <row r="17" spans="1:15" x14ac:dyDescent="0.2">
      <c r="A17" s="2">
        <v>43937</v>
      </c>
      <c r="B17" s="6" t="s">
        <v>19</v>
      </c>
      <c r="C17" s="1">
        <v>97202</v>
      </c>
      <c r="D17" s="1">
        <v>39769</v>
      </c>
      <c r="E17" s="1">
        <v>4278</v>
      </c>
      <c r="F17" s="1">
        <v>49779</v>
      </c>
      <c r="G17" s="1">
        <v>5389</v>
      </c>
      <c r="H17" s="1">
        <v>42060</v>
      </c>
      <c r="I17" s="1">
        <v>128962</v>
      </c>
      <c r="J17" s="1">
        <v>82720</v>
      </c>
      <c r="K17" s="1">
        <v>100516</v>
      </c>
      <c r="L17" s="1">
        <f t="shared" si="0"/>
        <v>550675</v>
      </c>
      <c r="M17" s="1">
        <v>3025301</v>
      </c>
      <c r="N17" s="1">
        <v>4320</v>
      </c>
      <c r="O17" s="1">
        <f t="shared" si="1"/>
        <v>3580296</v>
      </c>
    </row>
    <row r="18" spans="1:15" x14ac:dyDescent="0.2">
      <c r="A18" s="2">
        <v>43938</v>
      </c>
      <c r="B18" s="6" t="s">
        <v>18</v>
      </c>
      <c r="C18" s="1">
        <v>155605</v>
      </c>
      <c r="D18" s="1">
        <v>55363</v>
      </c>
      <c r="E18" s="1">
        <v>5634</v>
      </c>
      <c r="F18" s="1">
        <v>57429</v>
      </c>
      <c r="G18" s="1">
        <v>6068</v>
      </c>
      <c r="H18" s="1">
        <v>46458</v>
      </c>
      <c r="I18" s="1">
        <v>272192</v>
      </c>
      <c r="J18" s="1">
        <v>96046</v>
      </c>
      <c r="K18" s="1">
        <v>114789</v>
      </c>
      <c r="L18" s="1">
        <f t="shared" si="0"/>
        <v>809584</v>
      </c>
      <c r="M18" s="1">
        <v>3039543</v>
      </c>
      <c r="N18" s="1">
        <v>6480</v>
      </c>
      <c r="O18" s="1">
        <f t="shared" si="1"/>
        <v>3855607</v>
      </c>
    </row>
    <row r="19" spans="1:15" x14ac:dyDescent="0.2">
      <c r="A19" s="2">
        <v>43939</v>
      </c>
      <c r="B19" s="6" t="s">
        <v>17</v>
      </c>
      <c r="C19" s="1">
        <v>245380</v>
      </c>
      <c r="D19" s="1">
        <v>91361</v>
      </c>
      <c r="E19" s="1">
        <v>8448</v>
      </c>
      <c r="F19" s="1">
        <v>61233</v>
      </c>
      <c r="G19" s="1">
        <v>5766</v>
      </c>
      <c r="H19" s="1">
        <v>44561</v>
      </c>
      <c r="I19" s="1">
        <v>108257</v>
      </c>
      <c r="J19" s="1">
        <v>96870</v>
      </c>
      <c r="K19" s="1">
        <v>102441</v>
      </c>
      <c r="L19" s="1">
        <f t="shared" si="0"/>
        <v>764317</v>
      </c>
      <c r="M19" s="1">
        <v>3337500</v>
      </c>
      <c r="N19" s="1">
        <v>0</v>
      </c>
      <c r="O19" s="1">
        <f t="shared" si="1"/>
        <v>4101817</v>
      </c>
    </row>
    <row r="20" spans="1:15" x14ac:dyDescent="0.2">
      <c r="A20" s="2">
        <v>43940</v>
      </c>
      <c r="B20" s="6" t="s">
        <v>16</v>
      </c>
      <c r="C20" s="1">
        <v>78290</v>
      </c>
      <c r="D20" s="1">
        <v>30262</v>
      </c>
      <c r="E20" s="1">
        <v>2678</v>
      </c>
      <c r="F20" s="1">
        <v>48269</v>
      </c>
      <c r="G20" s="1">
        <v>3987</v>
      </c>
      <c r="H20" s="1">
        <v>35969</v>
      </c>
      <c r="I20" s="1">
        <v>95415</v>
      </c>
      <c r="J20" s="1">
        <v>29192</v>
      </c>
      <c r="K20" s="1">
        <v>84140</v>
      </c>
      <c r="L20" s="1">
        <f t="shared" si="0"/>
        <v>408202</v>
      </c>
      <c r="M20" s="1">
        <v>3333600</v>
      </c>
      <c r="N20" s="1">
        <v>0</v>
      </c>
      <c r="O20" s="1">
        <f t="shared" si="1"/>
        <v>3741802</v>
      </c>
    </row>
    <row r="21" spans="1:15" x14ac:dyDescent="0.2">
      <c r="A21" s="2">
        <v>43941</v>
      </c>
      <c r="B21" s="6" t="s">
        <v>15</v>
      </c>
      <c r="C21" s="1">
        <v>99029</v>
      </c>
      <c r="D21" s="1">
        <v>39810</v>
      </c>
      <c r="E21" s="1">
        <v>3536</v>
      </c>
      <c r="F21" s="1">
        <v>61585</v>
      </c>
      <c r="G21" s="1">
        <v>5253</v>
      </c>
      <c r="H21" s="1">
        <v>42328</v>
      </c>
      <c r="I21" s="1">
        <v>131675</v>
      </c>
      <c r="J21" s="1">
        <v>35550</v>
      </c>
      <c r="K21" s="1">
        <v>92148</v>
      </c>
      <c r="L21" s="1">
        <f t="shared" si="0"/>
        <v>510914</v>
      </c>
      <c r="M21" s="1">
        <v>2962344</v>
      </c>
      <c r="N21" s="1">
        <v>0</v>
      </c>
      <c r="O21" s="1">
        <f t="shared" si="1"/>
        <v>3473258</v>
      </c>
    </row>
    <row r="22" spans="1:15" x14ac:dyDescent="0.2">
      <c r="C22" s="1">
        <f t="shared" ref="C22:N22" si="2">SUM(C2:C21)</f>
        <v>3151615</v>
      </c>
      <c r="D22" s="1">
        <f t="shared" si="2"/>
        <v>1060965</v>
      </c>
      <c r="E22" s="1">
        <f t="shared" si="2"/>
        <v>99486</v>
      </c>
      <c r="F22" s="1">
        <f t="shared" si="2"/>
        <v>855515</v>
      </c>
      <c r="G22" s="1">
        <f t="shared" si="2"/>
        <v>90830</v>
      </c>
      <c r="H22" s="1">
        <f t="shared" si="2"/>
        <v>796044</v>
      </c>
      <c r="I22" s="1">
        <f t="shared" si="2"/>
        <v>2515976</v>
      </c>
      <c r="J22" s="1">
        <f t="shared" si="2"/>
        <v>1527984</v>
      </c>
      <c r="K22" s="1">
        <f t="shared" si="2"/>
        <v>1669832</v>
      </c>
      <c r="L22" s="1">
        <f t="shared" si="2"/>
        <v>11768247</v>
      </c>
      <c r="M22" s="1">
        <f t="shared" si="2"/>
        <v>45850002</v>
      </c>
      <c r="N22" s="1">
        <f t="shared" si="2"/>
        <v>76680</v>
      </c>
      <c r="O22" s="1">
        <f>SUM(O2:O21)</f>
        <v>57694929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DC08-618D-0347-9E1C-85258A5703F0}">
  <sheetPr>
    <tabColor theme="4"/>
  </sheetPr>
  <dimension ref="A1:O22"/>
  <sheetViews>
    <sheetView zoomScale="125" zoomScaleNormal="125" workbookViewId="0">
      <selection activeCell="L22" sqref="L22:N22"/>
    </sheetView>
  </sheetViews>
  <sheetFormatPr baseColWidth="10" defaultRowHeight="15" x14ac:dyDescent="0.2"/>
  <cols>
    <col min="1" max="1" width="12" bestFit="1" customWidth="1"/>
    <col min="2" max="2" width="4.6640625" bestFit="1" customWidth="1"/>
    <col min="3" max="4" width="12.6640625" bestFit="1" customWidth="1"/>
    <col min="5" max="5" width="11.6640625" bestFit="1" customWidth="1"/>
    <col min="6" max="6" width="10.1640625" bestFit="1" customWidth="1"/>
    <col min="7" max="7" width="12.33203125" bestFit="1" customWidth="1"/>
    <col min="8" max="8" width="10.1640625" bestFit="1" customWidth="1"/>
    <col min="9" max="9" width="12.1640625" bestFit="1" customWidth="1"/>
    <col min="10" max="10" width="12.6640625" bestFit="1" customWidth="1"/>
    <col min="11" max="11" width="11.83203125" bestFit="1" customWidth="1"/>
    <col min="12" max="12" width="13.6640625" bestFit="1" customWidth="1"/>
    <col min="13" max="13" width="12.6640625" bestFit="1" customWidth="1"/>
    <col min="14" max="14" width="12" bestFit="1" customWidth="1"/>
    <col min="15" max="15" width="13.6640625" bestFit="1" customWidth="1"/>
  </cols>
  <sheetData>
    <row r="1" spans="1:15" x14ac:dyDescent="0.2">
      <c r="A1" s="8" t="s">
        <v>0</v>
      </c>
      <c r="B1" s="5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22</v>
      </c>
      <c r="M1" s="9" t="s">
        <v>11</v>
      </c>
      <c r="N1" s="9" t="s">
        <v>12</v>
      </c>
      <c r="O1" s="9" t="s">
        <v>13</v>
      </c>
    </row>
    <row r="2" spans="1:15" x14ac:dyDescent="0.2">
      <c r="A2" s="10">
        <v>43556</v>
      </c>
      <c r="B2" s="6" t="s">
        <v>15</v>
      </c>
      <c r="C2" s="11">
        <v>130343</v>
      </c>
      <c r="D2" s="11">
        <v>102963</v>
      </c>
      <c r="E2" s="11">
        <v>5944</v>
      </c>
      <c r="F2" s="11">
        <v>43465</v>
      </c>
      <c r="G2" s="11">
        <v>3677</v>
      </c>
      <c r="H2" s="11">
        <v>40542</v>
      </c>
      <c r="I2" s="11">
        <v>116565</v>
      </c>
      <c r="J2" s="11">
        <v>60878</v>
      </c>
      <c r="K2" s="11">
        <v>54055</v>
      </c>
      <c r="L2" s="11">
        <f>SUM(C2:K2)</f>
        <v>558432</v>
      </c>
      <c r="M2" s="11">
        <v>2428473</v>
      </c>
      <c r="N2" s="11">
        <v>66498</v>
      </c>
      <c r="O2" s="11">
        <f>SUM(L2:N2)</f>
        <v>3053403</v>
      </c>
    </row>
    <row r="3" spans="1:15" x14ac:dyDescent="0.2">
      <c r="A3" s="10">
        <v>43557</v>
      </c>
      <c r="B3" s="6" t="s">
        <v>14</v>
      </c>
      <c r="C3" s="11">
        <v>168322</v>
      </c>
      <c r="D3" s="11">
        <v>126795</v>
      </c>
      <c r="E3" s="11">
        <v>7029</v>
      </c>
      <c r="F3" s="11">
        <v>44845</v>
      </c>
      <c r="G3" s="11">
        <v>4813</v>
      </c>
      <c r="H3" s="11">
        <v>38045</v>
      </c>
      <c r="I3" s="11">
        <v>210137</v>
      </c>
      <c r="J3" s="11">
        <v>62782</v>
      </c>
      <c r="K3" s="11">
        <v>51642</v>
      </c>
      <c r="L3" s="11">
        <f>SUM(C3:K3)</f>
        <v>714410</v>
      </c>
      <c r="M3" s="11">
        <v>2294031</v>
      </c>
      <c r="N3" s="11">
        <v>69744</v>
      </c>
      <c r="O3" s="11">
        <f>SUM(L3:N3)</f>
        <v>3078185</v>
      </c>
    </row>
    <row r="4" spans="1:15" x14ac:dyDescent="0.2">
      <c r="A4" s="10">
        <v>43558</v>
      </c>
      <c r="B4" s="6" t="s">
        <v>20</v>
      </c>
      <c r="C4" s="11">
        <v>280886</v>
      </c>
      <c r="D4" s="11">
        <v>252489</v>
      </c>
      <c r="E4" s="11">
        <v>13611</v>
      </c>
      <c r="F4" s="11">
        <v>50925</v>
      </c>
      <c r="G4" s="11">
        <v>5150</v>
      </c>
      <c r="H4" s="11">
        <v>41929</v>
      </c>
      <c r="I4" s="11">
        <v>105393</v>
      </c>
      <c r="J4" s="11">
        <v>68326</v>
      </c>
      <c r="K4" s="11">
        <v>58041</v>
      </c>
      <c r="L4" s="11">
        <f t="shared" ref="L4:L21" si="0">SUM(C4:K4)</f>
        <v>876750</v>
      </c>
      <c r="M4" s="11">
        <v>2284832</v>
      </c>
      <c r="N4" s="11">
        <v>30906</v>
      </c>
      <c r="O4" s="11">
        <f t="shared" ref="O4:O21" si="1">SUM(L4:N4)</f>
        <v>3192488</v>
      </c>
    </row>
    <row r="5" spans="1:15" x14ac:dyDescent="0.2">
      <c r="A5" s="10">
        <v>43559</v>
      </c>
      <c r="B5" s="6" t="s">
        <v>19</v>
      </c>
      <c r="C5" s="11">
        <v>133566</v>
      </c>
      <c r="D5" s="11">
        <v>99894</v>
      </c>
      <c r="E5" s="11">
        <v>6466</v>
      </c>
      <c r="F5" s="11">
        <v>47118</v>
      </c>
      <c r="G5" s="11">
        <v>4936</v>
      </c>
      <c r="H5" s="11">
        <v>37923</v>
      </c>
      <c r="I5" s="11">
        <v>131611</v>
      </c>
      <c r="J5" s="11">
        <v>59102</v>
      </c>
      <c r="K5" s="11">
        <v>54763</v>
      </c>
      <c r="L5" s="11">
        <f t="shared" si="0"/>
        <v>575379</v>
      </c>
      <c r="M5" s="11">
        <v>2306514</v>
      </c>
      <c r="N5" s="11">
        <v>35364</v>
      </c>
      <c r="O5" s="11">
        <f t="shared" si="1"/>
        <v>2917257</v>
      </c>
    </row>
    <row r="6" spans="1:15" x14ac:dyDescent="0.2">
      <c r="A6" s="10">
        <v>43560</v>
      </c>
      <c r="B6" s="6" t="s">
        <v>18</v>
      </c>
      <c r="C6" s="11">
        <v>211484</v>
      </c>
      <c r="D6" s="11">
        <v>150985</v>
      </c>
      <c r="E6" s="11">
        <v>9089</v>
      </c>
      <c r="F6" s="11">
        <v>53779</v>
      </c>
      <c r="G6" s="11">
        <v>5703</v>
      </c>
      <c r="H6" s="11">
        <v>42431</v>
      </c>
      <c r="I6" s="11">
        <v>264023</v>
      </c>
      <c r="J6" s="11">
        <v>67448</v>
      </c>
      <c r="K6" s="11">
        <v>57861</v>
      </c>
      <c r="L6" s="11">
        <f t="shared" si="0"/>
        <v>862803</v>
      </c>
      <c r="M6" s="11">
        <v>2396773</v>
      </c>
      <c r="N6" s="11">
        <v>24648</v>
      </c>
      <c r="O6" s="11">
        <f t="shared" si="1"/>
        <v>3284224</v>
      </c>
    </row>
    <row r="7" spans="1:15" x14ac:dyDescent="0.2">
      <c r="A7" s="10">
        <v>43561</v>
      </c>
      <c r="B7" s="6" t="s">
        <v>17</v>
      </c>
      <c r="C7" s="11">
        <v>334959</v>
      </c>
      <c r="D7" s="11">
        <v>266380</v>
      </c>
      <c r="E7" s="11">
        <v>14746</v>
      </c>
      <c r="F7" s="11">
        <v>57874</v>
      </c>
      <c r="G7" s="11">
        <v>5413</v>
      </c>
      <c r="H7" s="11">
        <v>41442</v>
      </c>
      <c r="I7" s="11">
        <v>113394</v>
      </c>
      <c r="J7" s="11">
        <v>67076</v>
      </c>
      <c r="K7" s="11">
        <v>58440</v>
      </c>
      <c r="L7" s="11">
        <f t="shared" si="0"/>
        <v>959724</v>
      </c>
      <c r="M7" s="11">
        <v>2373000</v>
      </c>
      <c r="N7" s="11">
        <v>0</v>
      </c>
      <c r="O7" s="11">
        <f t="shared" si="1"/>
        <v>3332724</v>
      </c>
    </row>
    <row r="8" spans="1:15" x14ac:dyDescent="0.2">
      <c r="A8" s="10">
        <v>43562</v>
      </c>
      <c r="B8" s="6" t="s">
        <v>16</v>
      </c>
      <c r="C8" s="11">
        <v>111776</v>
      </c>
      <c r="D8" s="11">
        <v>73713</v>
      </c>
      <c r="E8" s="11">
        <v>4744</v>
      </c>
      <c r="F8" s="11">
        <v>26909</v>
      </c>
      <c r="G8" s="11">
        <v>2009</v>
      </c>
      <c r="H8" s="11">
        <v>12343</v>
      </c>
      <c r="I8" s="11">
        <v>102058</v>
      </c>
      <c r="J8" s="11">
        <v>27290</v>
      </c>
      <c r="K8" s="11">
        <v>44737</v>
      </c>
      <c r="L8" s="11">
        <f t="shared" si="0"/>
        <v>405579</v>
      </c>
      <c r="M8" s="11">
        <v>2139300</v>
      </c>
      <c r="N8" s="11">
        <v>0</v>
      </c>
      <c r="O8" s="11">
        <f t="shared" si="1"/>
        <v>2544879</v>
      </c>
    </row>
    <row r="9" spans="1:15" x14ac:dyDescent="0.2">
      <c r="A9" s="10">
        <v>43563</v>
      </c>
      <c r="B9" s="6" t="s">
        <v>15</v>
      </c>
      <c r="C9" s="11">
        <v>129198</v>
      </c>
      <c r="D9" s="11">
        <v>98753</v>
      </c>
      <c r="E9" s="11">
        <v>5221</v>
      </c>
      <c r="F9" s="11">
        <v>53801</v>
      </c>
      <c r="G9" s="11">
        <v>4276</v>
      </c>
      <c r="H9" s="11">
        <v>38687</v>
      </c>
      <c r="I9" s="11">
        <v>126644</v>
      </c>
      <c r="J9" s="11">
        <v>56278</v>
      </c>
      <c r="K9" s="11">
        <v>47265</v>
      </c>
      <c r="L9" s="11">
        <f t="shared" si="0"/>
        <v>560123</v>
      </c>
      <c r="M9" s="11">
        <v>2218672</v>
      </c>
      <c r="N9" s="11">
        <v>48372</v>
      </c>
      <c r="O9" s="11">
        <f t="shared" si="1"/>
        <v>2827167</v>
      </c>
    </row>
    <row r="10" spans="1:15" x14ac:dyDescent="0.2">
      <c r="A10" s="10">
        <v>43564</v>
      </c>
      <c r="B10" s="6" t="s">
        <v>14</v>
      </c>
      <c r="C10" s="11">
        <v>171189</v>
      </c>
      <c r="D10" s="11">
        <v>121832</v>
      </c>
      <c r="E10" s="11">
        <v>6959</v>
      </c>
      <c r="F10" s="11">
        <v>53228</v>
      </c>
      <c r="G10" s="11">
        <v>5182</v>
      </c>
      <c r="H10" s="11">
        <v>36145</v>
      </c>
      <c r="I10" s="11">
        <v>234411</v>
      </c>
      <c r="J10" s="11">
        <v>57998</v>
      </c>
      <c r="K10" s="11">
        <v>52527</v>
      </c>
      <c r="L10" s="11">
        <f t="shared" si="0"/>
        <v>739471</v>
      </c>
      <c r="M10" s="11">
        <v>2152998</v>
      </c>
      <c r="N10" s="11">
        <v>56094</v>
      </c>
      <c r="O10" s="11">
        <f t="shared" si="1"/>
        <v>2948563</v>
      </c>
    </row>
    <row r="11" spans="1:15" x14ac:dyDescent="0.2">
      <c r="A11" s="10">
        <v>43565</v>
      </c>
      <c r="B11" s="6" t="s">
        <v>20</v>
      </c>
      <c r="C11" s="11">
        <v>268970</v>
      </c>
      <c r="D11" s="11">
        <v>239254</v>
      </c>
      <c r="E11" s="11">
        <v>13026</v>
      </c>
      <c r="F11" s="11">
        <v>59933</v>
      </c>
      <c r="G11" s="11">
        <v>5211</v>
      </c>
      <c r="H11" s="11">
        <v>37611</v>
      </c>
      <c r="I11" s="11">
        <v>99468</v>
      </c>
      <c r="J11" s="11">
        <v>62078</v>
      </c>
      <c r="K11" s="11">
        <v>51912</v>
      </c>
      <c r="L11" s="11">
        <f t="shared" si="0"/>
        <v>837463</v>
      </c>
      <c r="M11" s="11">
        <v>2128200</v>
      </c>
      <c r="N11" s="11">
        <v>7590</v>
      </c>
      <c r="O11" s="11">
        <f t="shared" si="1"/>
        <v>2973253</v>
      </c>
    </row>
    <row r="12" spans="1:15" x14ac:dyDescent="0.2">
      <c r="A12" s="10">
        <v>43566</v>
      </c>
      <c r="B12" s="6" t="s">
        <v>19</v>
      </c>
      <c r="C12" s="11">
        <v>138274</v>
      </c>
      <c r="D12" s="11">
        <v>100198</v>
      </c>
      <c r="E12" s="11">
        <v>6563</v>
      </c>
      <c r="F12" s="11">
        <v>55872</v>
      </c>
      <c r="G12" s="11">
        <v>5022</v>
      </c>
      <c r="H12" s="11">
        <v>37377</v>
      </c>
      <c r="I12" s="11">
        <v>133219</v>
      </c>
      <c r="J12" s="11">
        <v>55350</v>
      </c>
      <c r="K12" s="11">
        <v>56226</v>
      </c>
      <c r="L12" s="11">
        <f t="shared" si="0"/>
        <v>588101</v>
      </c>
      <c r="M12" s="11">
        <v>2170800</v>
      </c>
      <c r="N12" s="11">
        <v>42654</v>
      </c>
      <c r="O12" s="11">
        <f t="shared" si="1"/>
        <v>2801555</v>
      </c>
    </row>
    <row r="13" spans="1:15" x14ac:dyDescent="0.2">
      <c r="A13" s="10">
        <v>43567</v>
      </c>
      <c r="B13" s="6" t="s">
        <v>18</v>
      </c>
      <c r="C13" s="11">
        <v>229101</v>
      </c>
      <c r="D13" s="11">
        <v>151522</v>
      </c>
      <c r="E13" s="11">
        <v>9048</v>
      </c>
      <c r="F13" s="11">
        <v>64573</v>
      </c>
      <c r="G13" s="11">
        <v>6253</v>
      </c>
      <c r="H13" s="11">
        <v>41977</v>
      </c>
      <c r="I13" s="11">
        <v>283531</v>
      </c>
      <c r="J13" s="11">
        <v>62638</v>
      </c>
      <c r="K13" s="11">
        <v>66408</v>
      </c>
      <c r="L13" s="11">
        <f t="shared" si="0"/>
        <v>915051</v>
      </c>
      <c r="M13" s="11">
        <v>2481399</v>
      </c>
      <c r="N13" s="11">
        <v>33144</v>
      </c>
      <c r="O13" s="11">
        <f t="shared" si="1"/>
        <v>3429594</v>
      </c>
    </row>
    <row r="14" spans="1:15" x14ac:dyDescent="0.2">
      <c r="A14" s="10">
        <v>43568</v>
      </c>
      <c r="B14" s="6" t="s">
        <v>17</v>
      </c>
      <c r="C14" s="11">
        <v>363378</v>
      </c>
      <c r="D14" s="11">
        <v>269843</v>
      </c>
      <c r="E14" s="11">
        <v>14806</v>
      </c>
      <c r="F14" s="11">
        <v>68658</v>
      </c>
      <c r="G14" s="11">
        <v>5840</v>
      </c>
      <c r="H14" s="11">
        <v>40135</v>
      </c>
      <c r="I14" s="11">
        <v>113643</v>
      </c>
      <c r="J14" s="11">
        <v>63758</v>
      </c>
      <c r="K14" s="11">
        <v>58945</v>
      </c>
      <c r="L14" s="11">
        <f t="shared" si="0"/>
        <v>999006</v>
      </c>
      <c r="M14" s="11">
        <v>2494800</v>
      </c>
      <c r="N14" s="11">
        <v>0</v>
      </c>
      <c r="O14" s="11">
        <f t="shared" si="1"/>
        <v>3493806</v>
      </c>
    </row>
    <row r="15" spans="1:15" x14ac:dyDescent="0.2">
      <c r="A15" s="10">
        <v>43569</v>
      </c>
      <c r="B15" s="6" t="s">
        <v>16</v>
      </c>
      <c r="C15" s="11">
        <v>110424</v>
      </c>
      <c r="D15" s="11">
        <v>69786</v>
      </c>
      <c r="E15" s="11">
        <v>4460</v>
      </c>
      <c r="F15" s="11">
        <v>28066</v>
      </c>
      <c r="G15" s="11">
        <v>2201</v>
      </c>
      <c r="H15" s="11">
        <v>11416</v>
      </c>
      <c r="I15" s="11">
        <v>92652</v>
      </c>
      <c r="J15" s="11">
        <v>23460</v>
      </c>
      <c r="K15" s="11">
        <v>42513</v>
      </c>
      <c r="L15" s="11">
        <f t="shared" si="0"/>
        <v>384978</v>
      </c>
      <c r="M15" s="11">
        <v>2127000</v>
      </c>
      <c r="N15" s="11">
        <v>0</v>
      </c>
      <c r="O15" s="11">
        <f t="shared" si="1"/>
        <v>2511978</v>
      </c>
    </row>
    <row r="16" spans="1:15" x14ac:dyDescent="0.2">
      <c r="A16" s="10">
        <v>43570</v>
      </c>
      <c r="B16" s="6" t="s">
        <v>15</v>
      </c>
      <c r="C16" s="11">
        <v>140265</v>
      </c>
      <c r="D16" s="11">
        <v>101192</v>
      </c>
      <c r="E16" s="11">
        <v>5346</v>
      </c>
      <c r="F16" s="11">
        <v>63417</v>
      </c>
      <c r="G16" s="11">
        <v>4749</v>
      </c>
      <c r="H16" s="11">
        <v>37392</v>
      </c>
      <c r="I16" s="11">
        <v>132946</v>
      </c>
      <c r="J16" s="11">
        <v>53570</v>
      </c>
      <c r="K16" s="11">
        <v>56185</v>
      </c>
      <c r="L16" s="11">
        <f t="shared" si="0"/>
        <v>595062</v>
      </c>
      <c r="M16" s="11">
        <v>2252441</v>
      </c>
      <c r="N16" s="11">
        <v>104700</v>
      </c>
      <c r="O16" s="11">
        <f t="shared" si="1"/>
        <v>2952203</v>
      </c>
    </row>
    <row r="17" spans="1:15" x14ac:dyDescent="0.2">
      <c r="A17" s="10">
        <v>43571</v>
      </c>
      <c r="B17" s="6" t="s">
        <v>14</v>
      </c>
      <c r="C17" s="11">
        <v>186744</v>
      </c>
      <c r="D17" s="11">
        <v>124329</v>
      </c>
      <c r="E17" s="11">
        <v>6817</v>
      </c>
      <c r="F17" s="11">
        <v>63177</v>
      </c>
      <c r="G17" s="11">
        <v>5733</v>
      </c>
      <c r="H17" s="11">
        <v>35381</v>
      </c>
      <c r="I17" s="11">
        <v>244289</v>
      </c>
      <c r="J17" s="11">
        <v>55542</v>
      </c>
      <c r="K17" s="11">
        <v>58853</v>
      </c>
      <c r="L17" s="11">
        <f t="shared" si="0"/>
        <v>780865</v>
      </c>
      <c r="M17" s="11">
        <v>2183304</v>
      </c>
      <c r="N17" s="11">
        <v>26208</v>
      </c>
      <c r="O17" s="11">
        <f t="shared" si="1"/>
        <v>2990377</v>
      </c>
    </row>
    <row r="18" spans="1:15" x14ac:dyDescent="0.2">
      <c r="A18" s="10">
        <v>43572</v>
      </c>
      <c r="B18" s="6" t="s">
        <v>20</v>
      </c>
      <c r="C18" s="11">
        <v>303952</v>
      </c>
      <c r="D18" s="11">
        <v>248285</v>
      </c>
      <c r="E18" s="11">
        <v>13478</v>
      </c>
      <c r="F18" s="11">
        <v>35742</v>
      </c>
      <c r="G18" s="11">
        <v>3958</v>
      </c>
      <c r="H18" s="11">
        <v>37916</v>
      </c>
      <c r="I18" s="11">
        <v>104061</v>
      </c>
      <c r="J18" s="11">
        <v>59814</v>
      </c>
      <c r="K18" s="11">
        <v>60985</v>
      </c>
      <c r="L18" s="11">
        <f t="shared" si="0"/>
        <v>868191</v>
      </c>
      <c r="M18" s="11">
        <v>2243988</v>
      </c>
      <c r="N18" s="11">
        <v>53520</v>
      </c>
      <c r="O18" s="11">
        <f t="shared" si="1"/>
        <v>3165699</v>
      </c>
    </row>
    <row r="19" spans="1:15" x14ac:dyDescent="0.2">
      <c r="A19" s="10">
        <v>43573</v>
      </c>
      <c r="B19" s="6" t="s">
        <v>19</v>
      </c>
      <c r="C19" s="11">
        <v>157080</v>
      </c>
      <c r="D19" s="11">
        <v>105642</v>
      </c>
      <c r="E19" s="11">
        <v>6912</v>
      </c>
      <c r="F19" s="11">
        <v>34037</v>
      </c>
      <c r="G19" s="11">
        <v>3909</v>
      </c>
      <c r="H19" s="11">
        <v>37917</v>
      </c>
      <c r="I19" s="11">
        <v>145557</v>
      </c>
      <c r="J19" s="11">
        <v>56274</v>
      </c>
      <c r="K19" s="11">
        <v>57804</v>
      </c>
      <c r="L19" s="11">
        <f t="shared" si="0"/>
        <v>605132</v>
      </c>
      <c r="M19" s="11">
        <v>2216626</v>
      </c>
      <c r="N19" s="11">
        <v>30900</v>
      </c>
      <c r="O19" s="11">
        <f t="shared" si="1"/>
        <v>2852658</v>
      </c>
    </row>
    <row r="20" spans="1:15" x14ac:dyDescent="0.2">
      <c r="A20" s="10">
        <v>43574</v>
      </c>
      <c r="B20" s="6" t="s">
        <v>18</v>
      </c>
      <c r="C20" s="11">
        <v>249314</v>
      </c>
      <c r="D20" s="11">
        <v>160394</v>
      </c>
      <c r="E20" s="11">
        <v>9656</v>
      </c>
      <c r="F20" s="11">
        <v>35119</v>
      </c>
      <c r="G20" s="11">
        <v>4387</v>
      </c>
      <c r="H20" s="11">
        <v>41487</v>
      </c>
      <c r="I20" s="11">
        <v>295876</v>
      </c>
      <c r="J20" s="11">
        <v>63148</v>
      </c>
      <c r="K20" s="11">
        <v>63306</v>
      </c>
      <c r="L20" s="11">
        <f t="shared" si="0"/>
        <v>922687</v>
      </c>
      <c r="M20" s="11">
        <v>2592442</v>
      </c>
      <c r="N20" s="11">
        <v>27408</v>
      </c>
      <c r="O20" s="11">
        <f t="shared" si="1"/>
        <v>3542537</v>
      </c>
    </row>
    <row r="21" spans="1:15" x14ac:dyDescent="0.2">
      <c r="A21" s="10">
        <v>43575</v>
      </c>
      <c r="B21" s="6" t="s">
        <v>17</v>
      </c>
      <c r="C21" s="11">
        <v>382352</v>
      </c>
      <c r="D21" s="11">
        <v>273161</v>
      </c>
      <c r="E21" s="11">
        <v>15134</v>
      </c>
      <c r="F21" s="11">
        <v>37811</v>
      </c>
      <c r="G21" s="11">
        <v>4071</v>
      </c>
      <c r="H21" s="11">
        <v>39570</v>
      </c>
      <c r="I21" s="11">
        <v>118005</v>
      </c>
      <c r="J21" s="11">
        <v>62574</v>
      </c>
      <c r="K21" s="11">
        <v>57652</v>
      </c>
      <c r="L21" s="11">
        <f t="shared" si="0"/>
        <v>990330</v>
      </c>
      <c r="M21" s="11">
        <v>2437500</v>
      </c>
      <c r="N21" s="11">
        <v>0</v>
      </c>
      <c r="O21" s="11">
        <f t="shared" si="1"/>
        <v>3427830</v>
      </c>
    </row>
    <row r="22" spans="1:15" x14ac:dyDescent="0.2">
      <c r="A22" s="11"/>
      <c r="B22" s="11"/>
      <c r="C22" s="11">
        <f t="shared" ref="C22:N22" si="2">SUM(C2:C21)</f>
        <v>4201577</v>
      </c>
      <c r="D22" s="11">
        <f t="shared" si="2"/>
        <v>3137410</v>
      </c>
      <c r="E22" s="11">
        <f t="shared" si="2"/>
        <v>179055</v>
      </c>
      <c r="F22" s="11">
        <f t="shared" si="2"/>
        <v>978349</v>
      </c>
      <c r="G22" s="11">
        <f t="shared" si="2"/>
        <v>92493</v>
      </c>
      <c r="H22" s="11">
        <f t="shared" si="2"/>
        <v>727666</v>
      </c>
      <c r="I22" s="11">
        <f t="shared" si="2"/>
        <v>3167483</v>
      </c>
      <c r="J22" s="11">
        <f t="shared" si="2"/>
        <v>1145384</v>
      </c>
      <c r="K22" s="11">
        <f t="shared" si="2"/>
        <v>1110120</v>
      </c>
      <c r="L22" s="11">
        <f t="shared" si="2"/>
        <v>14739537</v>
      </c>
      <c r="M22" s="11">
        <f t="shared" si="2"/>
        <v>45923093</v>
      </c>
      <c r="N22" s="11">
        <f t="shared" si="2"/>
        <v>657750</v>
      </c>
      <c r="O22" s="11">
        <f>SUM(O2:O21)</f>
        <v>61320380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C9EE-16B0-5148-98B6-EB901233F358}">
  <sheetPr>
    <tabColor theme="4"/>
  </sheetPr>
  <dimension ref="A1:O18"/>
  <sheetViews>
    <sheetView tabSelected="1" zoomScale="141" zoomScaleNormal="141" workbookViewId="0">
      <selection activeCell="C5" sqref="C5"/>
    </sheetView>
  </sheetViews>
  <sheetFormatPr baseColWidth="10" defaultRowHeight="15" x14ac:dyDescent="0.2"/>
  <cols>
    <col min="2" max="2" width="12.6640625" bestFit="1" customWidth="1"/>
    <col min="5" max="5" width="11.1640625" bestFit="1" customWidth="1"/>
    <col min="9" max="9" width="11.1640625" bestFit="1" customWidth="1"/>
    <col min="15" max="15" width="11.1640625" bestFit="1" customWidth="1"/>
  </cols>
  <sheetData>
    <row r="1" spans="1:15" x14ac:dyDescent="0.2">
      <c r="A1" t="s">
        <v>30</v>
      </c>
    </row>
    <row r="3" spans="1:15" x14ac:dyDescent="0.2">
      <c r="A3" t="s">
        <v>24</v>
      </c>
      <c r="D3" t="s">
        <v>25</v>
      </c>
      <c r="H3" t="s">
        <v>27</v>
      </c>
      <c r="K3" t="s">
        <v>28</v>
      </c>
      <c r="N3" t="s">
        <v>29</v>
      </c>
    </row>
    <row r="4" spans="1:15" x14ac:dyDescent="0.2">
      <c r="A4">
        <v>2019</v>
      </c>
      <c r="B4" s="14">
        <f>'2019_1_20'!O22</f>
        <v>61320380</v>
      </c>
      <c r="D4">
        <v>2019</v>
      </c>
      <c r="E4" s="14">
        <f>'2019_1_20'!O22-'2019_1_20'!I22-'2019_1_20'!C22</f>
        <v>53951320</v>
      </c>
      <c r="H4">
        <v>2019</v>
      </c>
      <c r="I4" s="14">
        <f>'2019_1_20'!M22</f>
        <v>45923093</v>
      </c>
      <c r="K4">
        <v>2019</v>
      </c>
      <c r="L4" s="14">
        <f>'2019_1_20'!N22</f>
        <v>657750</v>
      </c>
      <c r="N4">
        <v>2019</v>
      </c>
      <c r="O4" s="14">
        <f>'2019_1_20'!L22</f>
        <v>14739537</v>
      </c>
    </row>
    <row r="5" spans="1:15" x14ac:dyDescent="0.2">
      <c r="A5">
        <v>2020</v>
      </c>
      <c r="B5" s="14">
        <f>'2020_1_20'!O22</f>
        <v>57694929</v>
      </c>
      <c r="D5">
        <v>2020</v>
      </c>
      <c r="E5" s="14">
        <f>'2020_1_20'!O22-'2020_1_20'!I22-'2020_1_20'!C22</f>
        <v>52027338</v>
      </c>
      <c r="H5">
        <v>2020</v>
      </c>
      <c r="I5" s="14">
        <f>'2020_1_20'!M22</f>
        <v>45850002</v>
      </c>
      <c r="K5">
        <v>2020</v>
      </c>
      <c r="L5" s="14">
        <f>'2020_1_20'!N22</f>
        <v>76680</v>
      </c>
      <c r="N5">
        <v>2020</v>
      </c>
      <c r="O5" s="14">
        <f>'2020_1_20'!L22</f>
        <v>11768247</v>
      </c>
    </row>
    <row r="6" spans="1:15" x14ac:dyDescent="0.2">
      <c r="A6" t="s">
        <v>26</v>
      </c>
      <c r="B6" s="17">
        <f>(B5-B4)/B4</f>
        <v>-5.9123100672239803E-2</v>
      </c>
      <c r="D6" t="s">
        <v>26</v>
      </c>
      <c r="E6" s="13">
        <f>(E5-E4)/E4</f>
        <v>-3.5661444428051067E-2</v>
      </c>
      <c r="H6" t="s">
        <v>26</v>
      </c>
      <c r="I6" s="13">
        <f>(I5-I4)/I4</f>
        <v>-1.591595757716058E-3</v>
      </c>
      <c r="K6" t="s">
        <v>26</v>
      </c>
      <c r="L6" s="13">
        <f>(L5-L4)/L4</f>
        <v>-0.8834207525655644</v>
      </c>
      <c r="N6" t="s">
        <v>26</v>
      </c>
      <c r="O6" s="13">
        <f>(O5-O4)/O4</f>
        <v>-0.20158638632950276</v>
      </c>
    </row>
    <row r="8" spans="1:15" x14ac:dyDescent="0.2">
      <c r="A8" t="s">
        <v>31</v>
      </c>
    </row>
    <row r="9" spans="1:15" ht="16" x14ac:dyDescent="0.2">
      <c r="A9">
        <v>2019</v>
      </c>
      <c r="B9" s="16">
        <v>110087268</v>
      </c>
      <c r="C9" t="s">
        <v>33</v>
      </c>
    </row>
    <row r="10" spans="1:15" ht="16" x14ac:dyDescent="0.2">
      <c r="A10">
        <v>2020</v>
      </c>
      <c r="B10" s="16">
        <v>82588960</v>
      </c>
      <c r="C10" t="s">
        <v>33</v>
      </c>
    </row>
    <row r="11" spans="1:15" x14ac:dyDescent="0.2">
      <c r="A11" t="s">
        <v>32</v>
      </c>
      <c r="B11" s="17">
        <f>(B10-B9)/B9</f>
        <v>-0.24978645123612297</v>
      </c>
    </row>
    <row r="14" spans="1:15" x14ac:dyDescent="0.2">
      <c r="A14" t="s">
        <v>34</v>
      </c>
      <c r="D14" t="s">
        <v>35</v>
      </c>
    </row>
    <row r="15" spans="1:15" x14ac:dyDescent="0.2">
      <c r="A15">
        <v>2019</v>
      </c>
      <c r="B15" s="18">
        <f>B4+B9</f>
        <v>171407648</v>
      </c>
      <c r="D15">
        <v>2019</v>
      </c>
      <c r="E15" s="15">
        <f>B9+'2019_1_21'!O23</f>
        <v>173636286</v>
      </c>
    </row>
    <row r="16" spans="1:15" x14ac:dyDescent="0.2">
      <c r="A16">
        <v>2020</v>
      </c>
      <c r="B16" s="18">
        <f>B5+B10</f>
        <v>140283889</v>
      </c>
      <c r="D16">
        <v>2020</v>
      </c>
      <c r="E16" s="15">
        <f>B10+'2020'!O23</f>
        <v>149705082</v>
      </c>
    </row>
    <row r="17" spans="1:5" x14ac:dyDescent="0.2">
      <c r="A17" t="s">
        <v>26</v>
      </c>
      <c r="B17" s="17">
        <f>(B16-B15)/B15</f>
        <v>-0.18157742296306406</v>
      </c>
      <c r="D17" t="s">
        <v>26</v>
      </c>
      <c r="E17" s="17">
        <f>(E16-E15)/E15</f>
        <v>-0.13782374958192783</v>
      </c>
    </row>
    <row r="18" spans="1:5" x14ac:dyDescent="0.2">
      <c r="A18" t="s">
        <v>36</v>
      </c>
      <c r="B18" s="18">
        <f>B15-B16</f>
        <v>31123759</v>
      </c>
      <c r="D18" t="s">
        <v>36</v>
      </c>
      <c r="E18" s="15">
        <f>E15-E16</f>
        <v>23931204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A545-AB0A-FF40-9076-0A0019E02F8F}">
  <dimension ref="A1:O4"/>
  <sheetViews>
    <sheetView zoomScale="183" zoomScaleNormal="183" workbookViewId="0">
      <selection activeCell="G21" sqref="G21"/>
    </sheetView>
  </sheetViews>
  <sheetFormatPr baseColWidth="10" defaultRowHeight="15" x14ac:dyDescent="0.2"/>
  <cols>
    <col min="2" max="2" width="13.6640625" bestFit="1" customWidth="1"/>
    <col min="5" max="5" width="13.6640625" bestFit="1" customWidth="1"/>
  </cols>
  <sheetData>
    <row r="1" spans="1:15" x14ac:dyDescent="0.2">
      <c r="A1" t="s">
        <v>24</v>
      </c>
      <c r="D1" t="s">
        <v>25</v>
      </c>
      <c r="H1" t="s">
        <v>27</v>
      </c>
      <c r="K1" t="s">
        <v>28</v>
      </c>
      <c r="N1" t="s">
        <v>29</v>
      </c>
    </row>
    <row r="2" spans="1:15" x14ac:dyDescent="0.2">
      <c r="A2">
        <v>2019</v>
      </c>
      <c r="B2" s="14">
        <f>'2019_1_21'!O23</f>
        <v>63549018</v>
      </c>
      <c r="D2">
        <v>2019</v>
      </c>
      <c r="E2" s="14">
        <f>'2019_1_21'!O23-('2019_1_21'!C23+'2019_1_21'!I23)</f>
        <v>55991417</v>
      </c>
      <c r="H2">
        <v>2019</v>
      </c>
      <c r="I2" s="14">
        <f>'2019_1_21'!M23</f>
        <v>47800493</v>
      </c>
      <c r="K2">
        <v>2019</v>
      </c>
      <c r="L2" s="14">
        <f>'2019_1_21'!N23</f>
        <v>657750</v>
      </c>
      <c r="N2">
        <v>2019</v>
      </c>
      <c r="O2" s="14">
        <f>'2019_1_21'!L23</f>
        <v>15090775</v>
      </c>
    </row>
    <row r="3" spans="1:15" x14ac:dyDescent="0.2">
      <c r="A3">
        <v>2020</v>
      </c>
      <c r="B3" s="14">
        <f>'2020'!O23</f>
        <v>67116122</v>
      </c>
      <c r="D3">
        <v>2020</v>
      </c>
      <c r="E3" s="14">
        <f>'2020'!O23-('2020'!C23+'2020'!I23)</f>
        <v>61063830</v>
      </c>
      <c r="H3">
        <v>2020</v>
      </c>
      <c r="I3" s="14">
        <f>'2020'!M23</f>
        <v>54595177</v>
      </c>
      <c r="K3">
        <v>2020</v>
      </c>
      <c r="L3" s="14">
        <f>'2020'!N23</f>
        <v>76680</v>
      </c>
      <c r="N3">
        <v>2020</v>
      </c>
      <c r="O3" s="14">
        <f>'2020'!L23</f>
        <v>12444265</v>
      </c>
    </row>
    <row r="4" spans="1:15" x14ac:dyDescent="0.2">
      <c r="A4" t="s">
        <v>26</v>
      </c>
      <c r="B4" s="13">
        <f>(B3-B2)/B2</f>
        <v>5.6131536131683417E-2</v>
      </c>
      <c r="D4" t="s">
        <v>26</v>
      </c>
      <c r="E4" s="13">
        <f>(E3-E2)/E2</f>
        <v>9.0592688518670639E-2</v>
      </c>
      <c r="H4" t="s">
        <v>26</v>
      </c>
      <c r="I4" s="13">
        <f>(I3-I2)/I2</f>
        <v>0.14214673476275652</v>
      </c>
      <c r="K4" t="s">
        <v>26</v>
      </c>
      <c r="L4" s="13">
        <f>(L3-L2)/L2</f>
        <v>-0.8834207525655644</v>
      </c>
      <c r="N4" t="s">
        <v>26</v>
      </c>
      <c r="O4" s="13">
        <f>(O3-O2)/O2</f>
        <v>-0.17537270285985976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2020</vt:lpstr>
      <vt:lpstr>2019</vt:lpstr>
      <vt:lpstr>2019_1_21</vt:lpstr>
      <vt:lpstr>2020_1_20</vt:lpstr>
      <vt:lpstr>2019_1_20</vt:lpstr>
      <vt:lpstr>my work - comparing April 1_20</vt:lpstr>
      <vt:lpstr> my work - comparing April 1_21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Incheol Jeong</dc:creator>
  <cp:lastModifiedBy>Microsoft Office User</cp:lastModifiedBy>
  <dcterms:created xsi:type="dcterms:W3CDTF">2020-04-22T14:22:37Z</dcterms:created>
  <dcterms:modified xsi:type="dcterms:W3CDTF">2020-04-24T17:59:05Z</dcterms:modified>
</cp:coreProperties>
</file>