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tarinaserrano/lapr3-2020-g019/database/"/>
    </mc:Choice>
  </mc:AlternateContent>
  <xr:revisionPtr revIDLastSave="0" documentId="13_ncr:1_{5B445935-9588-B644-974B-187967105B15}" xr6:coauthVersionLast="46" xr6:coauthVersionMax="46" xr10:uidLastSave="{00000000-0000-0000-0000-000000000000}"/>
  <bookViews>
    <workbookView xWindow="0" yWindow="500" windowWidth="28800" windowHeight="16300" xr2:uid="{F6DEB05B-6C19-4506-949A-0F8AC26BFD8C}"/>
  </bookViews>
  <sheets>
    <sheet name="USER_ROL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43" i="1" l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42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06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62" i="1"/>
  <c r="K63" i="1"/>
  <c r="K64" i="1"/>
  <c r="K65" i="1"/>
  <c r="K66" i="1"/>
  <c r="K67" i="1"/>
  <c r="K68" i="1"/>
  <c r="K69" i="1"/>
  <c r="K58" i="1"/>
  <c r="K59" i="1"/>
  <c r="K60" i="1"/>
  <c r="K61" i="1"/>
  <c r="K57" i="1"/>
  <c r="K38" i="1"/>
  <c r="K290" i="1"/>
  <c r="K291" i="1"/>
  <c r="K292" i="1"/>
  <c r="K293" i="1"/>
  <c r="K294" i="1"/>
  <c r="K295" i="1"/>
  <c r="K296" i="1"/>
  <c r="K297" i="1"/>
  <c r="K298" i="1"/>
  <c r="K299" i="1"/>
  <c r="K300" i="1"/>
  <c r="K289" i="1"/>
  <c r="K307" i="1"/>
  <c r="K308" i="1"/>
  <c r="K309" i="1"/>
  <c r="K310" i="1"/>
  <c r="K311" i="1"/>
  <c r="K312" i="1"/>
  <c r="K313" i="1"/>
  <c r="K314" i="1"/>
  <c r="K315" i="1"/>
  <c r="K316" i="1"/>
  <c r="K317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69" i="1"/>
  <c r="K264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20" i="1"/>
  <c r="K192" i="1"/>
  <c r="K191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197" i="1"/>
  <c r="K170" i="1"/>
  <c r="K171" i="1"/>
  <c r="K169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41" i="1"/>
  <c r="K117" i="1"/>
  <c r="K118" i="1"/>
  <c r="K116" i="1"/>
  <c r="K129" i="1"/>
  <c r="K130" i="1"/>
  <c r="K131" i="1"/>
  <c r="K132" i="1"/>
  <c r="K133" i="1"/>
  <c r="K134" i="1"/>
  <c r="K135" i="1"/>
  <c r="K136" i="1"/>
  <c r="K124" i="1"/>
  <c r="K123" i="1"/>
  <c r="K90" i="1"/>
  <c r="K111" i="1"/>
  <c r="K106" i="1"/>
  <c r="K107" i="1"/>
  <c r="K108" i="1"/>
  <c r="K109" i="1"/>
  <c r="K110" i="1"/>
  <c r="K52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28" i="1"/>
  <c r="K29" i="1"/>
  <c r="K30" i="1"/>
  <c r="K31" i="1"/>
  <c r="K32" i="1"/>
  <c r="K33" i="1"/>
  <c r="K34" i="1"/>
  <c r="K13" i="1"/>
  <c r="K12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89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87" i="1"/>
  <c r="K186" i="1"/>
  <c r="K185" i="1"/>
  <c r="K184" i="1"/>
  <c r="K183" i="1"/>
  <c r="K128" i="1"/>
  <c r="K88" i="1"/>
  <c r="K11" i="1"/>
  <c r="K6" i="1"/>
  <c r="K5" i="1"/>
  <c r="K4" i="1"/>
  <c r="K3" i="1"/>
  <c r="K178" i="1"/>
  <c r="K177" i="1"/>
</calcChain>
</file>

<file path=xl/sharedStrings.xml><?xml version="1.0" encoding="utf-8"?>
<sst xmlns="http://schemas.openxmlformats.org/spreadsheetml/2006/main" count="459" uniqueCount="241">
  <si>
    <t>USER_ROLE</t>
  </si>
  <si>
    <t>ID_USER_ROLE</t>
  </si>
  <si>
    <t>DESCRIPTION</t>
  </si>
  <si>
    <t>Administrator</t>
  </si>
  <si>
    <t>Courier</t>
  </si>
  <si>
    <t>Client</t>
  </si>
  <si>
    <t>Disabled</t>
  </si>
  <si>
    <t>USER_ENTRY</t>
  </si>
  <si>
    <t>EMAIL</t>
  </si>
  <si>
    <t>PASSWORD</t>
  </si>
  <si>
    <t>FK_USER_ROLE_ID</t>
  </si>
  <si>
    <t>admin1</t>
  </si>
  <si>
    <t>admin2</t>
  </si>
  <si>
    <t>client1@isep.ipp.pt</t>
  </si>
  <si>
    <t>client2@isep.ipp.pt</t>
  </si>
  <si>
    <t>courier1@isep.ipp.pt</t>
  </si>
  <si>
    <t>courier2@isep.ipp.pt</t>
  </si>
  <si>
    <t>client1</t>
  </si>
  <si>
    <t>client2</t>
  </si>
  <si>
    <t>courier1</t>
  </si>
  <si>
    <t>courier2</t>
  </si>
  <si>
    <t>admin1@isep.ipp.pt</t>
  </si>
  <si>
    <t>admin2@isep.ipp.pt</t>
  </si>
  <si>
    <t>ADDRESS</t>
  </si>
  <si>
    <t>ID_ADDRESS</t>
  </si>
  <si>
    <t>LATITUDE</t>
  </si>
  <si>
    <t>LONGITUDE</t>
  </si>
  <si>
    <t>ZIP_CODE</t>
  </si>
  <si>
    <t>COURIER</t>
  </si>
  <si>
    <t>PERSON</t>
  </si>
  <si>
    <t>NIF</t>
  </si>
  <si>
    <t>NAME</t>
  </si>
  <si>
    <t>FK_PERSON_NIF</t>
  </si>
  <si>
    <t>FK_PHARMACY_ID</t>
  </si>
  <si>
    <t>WEIGHT</t>
  </si>
  <si>
    <t>ISWORKING</t>
  </si>
  <si>
    <t>PHARMACY</t>
  </si>
  <si>
    <t>ID_PHARMACY</t>
  </si>
  <si>
    <t>FK_ADDRESS_ID</t>
  </si>
  <si>
    <t>FK_ADMINISTRATOR_EMAIL</t>
  </si>
  <si>
    <t>Pharmacy1</t>
  </si>
  <si>
    <t>Pharmacy2</t>
  </si>
  <si>
    <t>true</t>
  </si>
  <si>
    <t>PARK</t>
  </si>
  <si>
    <t>CAPACITY</t>
  </si>
  <si>
    <t>BATTERY</t>
  </si>
  <si>
    <t>ID_BATTERY</t>
  </si>
  <si>
    <t>Charged</t>
  </si>
  <si>
    <t>Undocked</t>
  </si>
  <si>
    <t>Docked</t>
  </si>
  <si>
    <t>Charging</t>
  </si>
  <si>
    <t>Transiting</t>
  </si>
  <si>
    <t>FK_BATTERY_ID</t>
  </si>
  <si>
    <t>QRCODE</t>
  </si>
  <si>
    <t xml:space="preserve"> 41.154578</t>
  </si>
  <si>
    <t xml:space="preserve"> -8.631177</t>
  </si>
  <si>
    <t xml:space="preserve"> 41.151527</t>
  </si>
  <si>
    <t xml:space="preserve"> -8.629040</t>
  </si>
  <si>
    <t xml:space="preserve"> 41.152325</t>
  </si>
  <si>
    <t xml:space="preserve"> -8.626058</t>
  </si>
  <si>
    <t xml:space="preserve"> 41.148171</t>
  </si>
  <si>
    <t xml:space="preserve"> -8.624156</t>
  </si>
  <si>
    <t xml:space="preserve"> 41.150151</t>
  </si>
  <si>
    <t xml:space="preserve"> -8.631217</t>
  </si>
  <si>
    <t xml:space="preserve"> 41.152665</t>
  </si>
  <si>
    <t xml:space="preserve"> -8.620806</t>
  </si>
  <si>
    <t xml:space="preserve"> 41.150722</t>
  </si>
  <si>
    <t xml:space="preserve"> -8.617192</t>
  </si>
  <si>
    <t xml:space="preserve"> 41.152396</t>
  </si>
  <si>
    <t xml:space="preserve"> -8.615685</t>
  </si>
  <si>
    <t xml:space="preserve"> 41.151709</t>
  </si>
  <si>
    <t xml:space="preserve"> -8.613817</t>
  </si>
  <si>
    <t xml:space="preserve"> 41.156299</t>
  </si>
  <si>
    <t xml:space="preserve"> -8.619319</t>
  </si>
  <si>
    <t xml:space="preserve"> 41.156851</t>
  </si>
  <si>
    <t xml:space="preserve"> -8.616390</t>
  </si>
  <si>
    <t xml:space="preserve"> 41.155336</t>
  </si>
  <si>
    <t xml:space="preserve"> -8.613358</t>
  </si>
  <si>
    <t xml:space="preserve"> 41.152532</t>
  </si>
  <si>
    <t xml:space="preserve"> -8.618049</t>
  </si>
  <si>
    <t xml:space="preserve"> 41.153772</t>
  </si>
  <si>
    <t xml:space="preserve"> -8.613262</t>
  </si>
  <si>
    <t xml:space="preserve"> 41.154563</t>
  </si>
  <si>
    <t xml:space="preserve"> -8.615206</t>
  </si>
  <si>
    <t>Rua Goncalo Sampaio</t>
  </si>
  <si>
    <t>Rua da Piedade</t>
  </si>
  <si>
    <t>Rua Julio Dinis</t>
  </si>
  <si>
    <t>Rua Dom Manuel II</t>
  </si>
  <si>
    <t>Rua da Pena</t>
  </si>
  <si>
    <t>Rua da Torrinha</t>
  </si>
  <si>
    <t>Rua de Cedofeita</t>
  </si>
  <si>
    <t>Rua da Faculdade de Direito</t>
  </si>
  <si>
    <t>Rua dos Martires da Liberdade</t>
  </si>
  <si>
    <t>Rua da Boavista</t>
  </si>
  <si>
    <t>4450-136</t>
  </si>
  <si>
    <t>Rua da Manutencao</t>
  </si>
  <si>
    <t>4450-126</t>
  </si>
  <si>
    <t>Rua da Lapa</t>
  </si>
  <si>
    <t>4450-116</t>
  </si>
  <si>
    <t>Rua dos Bragas</t>
  </si>
  <si>
    <t>4450-133</t>
  </si>
  <si>
    <t>4450-100</t>
  </si>
  <si>
    <t>Rua Alvares Cabral</t>
  </si>
  <si>
    <t>4450-057</t>
  </si>
  <si>
    <t>4450-001</t>
  </si>
  <si>
    <t>4450-876</t>
  </si>
  <si>
    <t>4450-256</t>
  </si>
  <si>
    <t>4450-333</t>
  </si>
  <si>
    <t>4450-222</t>
  </si>
  <si>
    <t>4450-137</t>
  </si>
  <si>
    <t>Praça da Republica</t>
  </si>
  <si>
    <t>ELEVATION</t>
  </si>
  <si>
    <t>client3@isep.ipp.pt</t>
  </si>
  <si>
    <t>client4@isep.ipp.pt</t>
  </si>
  <si>
    <t>client5@isep.ipp.pt</t>
  </si>
  <si>
    <t>client6@isep.ipp.pt</t>
  </si>
  <si>
    <t>client7@isep.ipp.pt</t>
  </si>
  <si>
    <t>client8@isep.ipp.pt</t>
  </si>
  <si>
    <t>client9@isep.ipp.pt</t>
  </si>
  <si>
    <t>client10@isep.ipp.pt</t>
  </si>
  <si>
    <t>client11@isep.ipp.pt</t>
  </si>
  <si>
    <t>client12@isep.ipp.pt</t>
  </si>
  <si>
    <t>client3</t>
  </si>
  <si>
    <t>client4</t>
  </si>
  <si>
    <t>client5</t>
  </si>
  <si>
    <t>client6</t>
  </si>
  <si>
    <t>client7</t>
  </si>
  <si>
    <t>client8</t>
  </si>
  <si>
    <t>client9</t>
  </si>
  <si>
    <t>client10</t>
  </si>
  <si>
    <t>client11</t>
  </si>
  <si>
    <t>client12</t>
  </si>
  <si>
    <t>MAXIMUM_PAYLOAD</t>
  </si>
  <si>
    <t>ISACTIVE</t>
  </si>
  <si>
    <t>SCOOTER_CHARGERS_NUMBER</t>
  </si>
  <si>
    <t>DRONE_CHARGERS_NUMBER</t>
  </si>
  <si>
    <t>VEHICLE_TYPE_STATUS</t>
  </si>
  <si>
    <t>ID_VEHICLE_TYPE_STATUS</t>
  </si>
  <si>
    <t>VEHICLE</t>
  </si>
  <si>
    <t>ID_VEHICLE</t>
  </si>
  <si>
    <t>Pharmacy3</t>
  </si>
  <si>
    <t>admin3@isep.ipp.pt</t>
  </si>
  <si>
    <t>admin3</t>
  </si>
  <si>
    <t>courier3</t>
  </si>
  <si>
    <t>courier4</t>
  </si>
  <si>
    <t>courier5</t>
  </si>
  <si>
    <t>courier6</t>
  </si>
  <si>
    <t>courier7</t>
  </si>
  <si>
    <t>courier8</t>
  </si>
  <si>
    <t>courier9</t>
  </si>
  <si>
    <t>courier3@isep.ipp.pt</t>
  </si>
  <si>
    <t>courier4@isep.ipp.pt</t>
  </si>
  <si>
    <t>courier5@isep.ipp.pt</t>
  </si>
  <si>
    <t>courier6@isep.ipp.pt</t>
  </si>
  <si>
    <t>courier7@isep.ipp.pt</t>
  </si>
  <si>
    <t>courier8@isep.ipp.pt</t>
  </si>
  <si>
    <t>courier9@isep.ipp.pt</t>
  </si>
  <si>
    <t>COURIER_TYPE_STATUS</t>
  </si>
  <si>
    <t>ID_COURIER_TYPE_STATUS</t>
  </si>
  <si>
    <t>Free</t>
  </si>
  <si>
    <t>Busy</t>
  </si>
  <si>
    <t>MINIMUM_PAYLOAD</t>
  </si>
  <si>
    <t>COURIER_STATUS</t>
  </si>
  <si>
    <t>FK_COURIER_TYPE_STATUS_ID</t>
  </si>
  <si>
    <t>Date_Entry</t>
  </si>
  <si>
    <t>'2020-01-01'</t>
  </si>
  <si>
    <t>'2020-01-02'</t>
  </si>
  <si>
    <t>'2020-01-03'</t>
  </si>
  <si>
    <t>ID_COURIER_STATUS</t>
  </si>
  <si>
    <t>Scooter_Charger_Capacity</t>
  </si>
  <si>
    <t>DRONE_Charger_Capacity</t>
  </si>
  <si>
    <t>FK_VEHICLE_TYPE_ID</t>
  </si>
  <si>
    <t>ISAVAILABLE</t>
  </si>
  <si>
    <t>ID_VEHICLE_TYPE</t>
  </si>
  <si>
    <t>Scooter</t>
  </si>
  <si>
    <t>Drone</t>
  </si>
  <si>
    <t>VEHICLE_TYPE</t>
  </si>
  <si>
    <t>VEHICLE_STATUS</t>
  </si>
  <si>
    <t>ID_VEHICLE_STATUS</t>
  </si>
  <si>
    <t>FK_VEHICLE_ID</t>
  </si>
  <si>
    <t>FK_VEHICLE_TYPE_STATUS_ID</t>
  </si>
  <si>
    <t>DATE_ENTRY</t>
  </si>
  <si>
    <t>ACTUALCHARGE</t>
  </si>
  <si>
    <t>ID_TRANSACTION</t>
  </si>
  <si>
    <t>PHARMACY_PRODUCT</t>
  </si>
  <si>
    <t>FK_PRODUCT_ID</t>
  </si>
  <si>
    <t>QUANTITY</t>
  </si>
  <si>
    <t>CREDIT_CARD</t>
  </si>
  <si>
    <t>CCV</t>
  </si>
  <si>
    <t>VALID_THRU</t>
  </si>
  <si>
    <t>NUMERO</t>
  </si>
  <si>
    <t>Fk_Residential_Address_Id</t>
  </si>
  <si>
    <t>CLIENT</t>
  </si>
  <si>
    <t>ROAD</t>
  </si>
  <si>
    <t>ID_ROAD</t>
  </si>
  <si>
    <t>FK_ADDRESS_ID_START</t>
  </si>
  <si>
    <t>FK_ADDRESS_ID_END</t>
  </si>
  <si>
    <t>0.7</t>
  </si>
  <si>
    <t>0.9</t>
  </si>
  <si>
    <t>0.8</t>
  </si>
  <si>
    <t>0.75</t>
  </si>
  <si>
    <t>0.85</t>
  </si>
  <si>
    <t>KINETIC_COEFICIENT</t>
  </si>
  <si>
    <t>ID_AERIAL_RESTRICTION</t>
  </si>
  <si>
    <t>41.1604978;-8.643729;FarmaciaAvenida;4000-000;0</t>
  </si>
  <si>
    <t>41.2333905;-8.6215353;CentroComercialPlaza;4000-000;0</t>
  </si>
  <si>
    <t>41.1460067;-8.5949293;CentroComercialStop;4000-000;0</t>
  </si>
  <si>
    <t>41.15455;-8.6191472;CentroComercialdeCedofeita;4000-000;0</t>
  </si>
  <si>
    <t>41.167775;-8.6301726;CentroComercialdoCarvalhido;4000-000;0</t>
  </si>
  <si>
    <t>41.1823475;-8.6922944;CentroComercialNewCity;4000-000;0</t>
  </si>
  <si>
    <t>41.1845917;-8.6821122;centrocomercialparque;4000-000;0</t>
  </si>
  <si>
    <t>41.1534775;-8.6047492;TraditionalShoppingStreet;4000-000;0</t>
  </si>
  <si>
    <t>41.2090041;-8.68733;MARShoppingMatosinhos;4000-000;0</t>
  </si>
  <si>
    <t>41.1808164;-8.6545763;NorteShopping;4000-000;0</t>
  </si>
  <si>
    <t>41.1637391;-8.5841843;AlamedaShopSport;4000-000;0</t>
  </si>
  <si>
    <t>41.1479441;-8.6158318;Shop;4000-000;0</t>
  </si>
  <si>
    <t>41.1436585;-8.6033817;EspiralColossal;4000-000;0</t>
  </si>
  <si>
    <t>41.1330849;-8.6081726;PracetaSalvadorCaetano;4000-000;0</t>
  </si>
  <si>
    <t>41.1899926;-8.4975864;PostOfficeValongo;4000-000;0</t>
  </si>
  <si>
    <t>41.1925968;-8.5758935;PostoCorreiosForno;4000-000;0</t>
  </si>
  <si>
    <t>41.1711857;-8.5881815;PostodeCorreiosdeCondeFerreira;4000-000;0</t>
  </si>
  <si>
    <t>41.1714565;-8.6128568;CTT;4000-000;0</t>
  </si>
  <si>
    <t>41.1527558;-8.6310536;CorreiosCTTCampoAlegre;4000-000;0</t>
  </si>
  <si>
    <t>41.1539359;-8.5470428;TecofixPorto;4000-000;0</t>
  </si>
  <si>
    <t>41.1442816;-8.5752217;FISHISCOPesca,Lda.;4000-000;0</t>
  </si>
  <si>
    <t>41.161141;-8.5314053;FarmciadeFanzeres;4000-000;0</t>
  </si>
  <si>
    <t>41.1483509;-8.6079882;FarmciaSadaBandeira;4000-000;0</t>
  </si>
  <si>
    <t>41.1260143;-8.6059455;FarmaciaCouto;4000-000;0</t>
  </si>
  <si>
    <t>41.2196991;-8.5608657;FarmciaSousaTorres;4000-000;0</t>
  </si>
  <si>
    <t>41.197642;-8.4995863;FarmaciaMarquesdaCunha;4000-000;0</t>
  </si>
  <si>
    <t>41.189932;-8.497875;FarmaciaCentral(Valongo);4000-000;0</t>
  </si>
  <si>
    <t>41.1575628;-8.627837;ShoppingBrasilia-AssociaacaoComerciantes;4000-000;0</t>
  </si>
  <si>
    <t>41.1414625;-8.6364535;ArrabidaShopping;4000-000;0</t>
  </si>
  <si>
    <t>41.2026113;-8.5449672;CentrodeDistribuiacaodosCorreiosdeErmesinde;4000-000;0</t>
  </si>
  <si>
    <t>41.1724915;-8.6549371;PereiroPostOffice;4000-000;0</t>
  </si>
  <si>
    <t>41.2000276;-8.6661002;FarmaciaGuifoes;4000-000;0</t>
  </si>
  <si>
    <t>41.1670239;-8.6118334;FarmaciaSa·;4000-000;0</t>
  </si>
  <si>
    <t>TERRESTRIAL_RESTRICTION</t>
  </si>
  <si>
    <t>ID_TERRESTRIAL_RESTRICTION</t>
  </si>
  <si>
    <t>new addresses</t>
  </si>
  <si>
    <t>AERIAL_RESTRICITION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</si>
</sst>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 (corpo)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1"/>
    <xf numFmtId="0" fontId="3" fillId="0" borderId="0" xfId="0" applyFont="1"/>
    <xf numFmtId="0" fontId="0" fillId="0" borderId="0" xfId="0" quotePrefix="1"/>
    <xf numFmtId="1" fontId="0" fillId="0" borderId="0" xfId="0" applyNumberFormat="1"/>
    <xf numFmtId="0" fontId="0" fillId="0" borderId="0" xfId="0" applyAlignment="1">
      <alignment wrapText="1"/>
    </xf>
    <xf numFmtId="0" fontId="4" fillId="0" borderId="0" xfId="0" applyFont="1"/>
    <xf numFmtId="0" fontId="5" fillId="0" borderId="0" xfId="0" applyFont="1"/>
  </cellXfs>
  <cellStyles count="2">
    <cellStyle name="Hiperligaçã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client3@isep.ipp.pt" TargetMode="External"/><Relationship Id="rId18" Type="http://schemas.openxmlformats.org/officeDocument/2006/relationships/hyperlink" Target="mailto:client8@isep.ipp.pt" TargetMode="External"/><Relationship Id="rId26" Type="http://schemas.openxmlformats.org/officeDocument/2006/relationships/hyperlink" Target="mailto:client6@isep.ipp.pt" TargetMode="External"/><Relationship Id="rId39" Type="http://schemas.openxmlformats.org/officeDocument/2006/relationships/hyperlink" Target="mailto:courier5@isep.ipp.pt" TargetMode="External"/><Relationship Id="rId21" Type="http://schemas.openxmlformats.org/officeDocument/2006/relationships/hyperlink" Target="mailto:client10@isep.ipp.pt" TargetMode="External"/><Relationship Id="rId34" Type="http://schemas.openxmlformats.org/officeDocument/2006/relationships/hyperlink" Target="mailto:admin3@isep.ipp.pt" TargetMode="External"/><Relationship Id="rId42" Type="http://schemas.openxmlformats.org/officeDocument/2006/relationships/hyperlink" Target="mailto:courier7@isep.ipp.pt" TargetMode="External"/><Relationship Id="rId47" Type="http://schemas.openxmlformats.org/officeDocument/2006/relationships/printerSettings" Target="../printerSettings/printerSettings1.bin"/><Relationship Id="rId7" Type="http://schemas.openxmlformats.org/officeDocument/2006/relationships/hyperlink" Target="mailto:user2@isep.ipp.pt" TargetMode="External"/><Relationship Id="rId2" Type="http://schemas.openxmlformats.org/officeDocument/2006/relationships/hyperlink" Target="mailto:courier1@isep.ipp.pt" TargetMode="External"/><Relationship Id="rId16" Type="http://schemas.openxmlformats.org/officeDocument/2006/relationships/hyperlink" Target="mailto:client6@isep.ipp.pt" TargetMode="External"/><Relationship Id="rId29" Type="http://schemas.openxmlformats.org/officeDocument/2006/relationships/hyperlink" Target="mailto:client9@isep.ipp.pt" TargetMode="External"/><Relationship Id="rId1" Type="http://schemas.openxmlformats.org/officeDocument/2006/relationships/hyperlink" Target="mailto:client1@isep.ipp.pt" TargetMode="External"/><Relationship Id="rId6" Type="http://schemas.openxmlformats.org/officeDocument/2006/relationships/hyperlink" Target="mailto:client1@isep.ipp.pt" TargetMode="External"/><Relationship Id="rId11" Type="http://schemas.openxmlformats.org/officeDocument/2006/relationships/hyperlink" Target="mailto:admin2@isep.ipp.pt" TargetMode="External"/><Relationship Id="rId24" Type="http://schemas.openxmlformats.org/officeDocument/2006/relationships/hyperlink" Target="mailto:client4@isep.ipp.pt" TargetMode="External"/><Relationship Id="rId32" Type="http://schemas.openxmlformats.org/officeDocument/2006/relationships/hyperlink" Target="mailto:client11@isep.ipp.pt" TargetMode="External"/><Relationship Id="rId37" Type="http://schemas.openxmlformats.org/officeDocument/2006/relationships/hyperlink" Target="mailto:courier2@isep.ipp.pt" TargetMode="External"/><Relationship Id="rId40" Type="http://schemas.openxmlformats.org/officeDocument/2006/relationships/hyperlink" Target="mailto:courier4@isep.ipp.pt" TargetMode="External"/><Relationship Id="rId45" Type="http://schemas.openxmlformats.org/officeDocument/2006/relationships/hyperlink" Target="mailto:admin3@isep.ipp.pt" TargetMode="External"/><Relationship Id="rId5" Type="http://schemas.openxmlformats.org/officeDocument/2006/relationships/hyperlink" Target="mailto:admin2@isep.ipp.pt" TargetMode="External"/><Relationship Id="rId15" Type="http://schemas.openxmlformats.org/officeDocument/2006/relationships/hyperlink" Target="mailto:client5@isep.ipp.pt" TargetMode="External"/><Relationship Id="rId23" Type="http://schemas.openxmlformats.org/officeDocument/2006/relationships/hyperlink" Target="mailto:client3@isep.ipp.pt" TargetMode="External"/><Relationship Id="rId28" Type="http://schemas.openxmlformats.org/officeDocument/2006/relationships/hyperlink" Target="mailto:client8@isep.ipp.pt" TargetMode="External"/><Relationship Id="rId36" Type="http://schemas.openxmlformats.org/officeDocument/2006/relationships/hyperlink" Target="mailto:admin3@isep.ipp.pt" TargetMode="External"/><Relationship Id="rId10" Type="http://schemas.openxmlformats.org/officeDocument/2006/relationships/hyperlink" Target="mailto:admin1@isep.ipp.pt" TargetMode="External"/><Relationship Id="rId19" Type="http://schemas.openxmlformats.org/officeDocument/2006/relationships/hyperlink" Target="mailto:client9@isep.ipp.pt" TargetMode="External"/><Relationship Id="rId31" Type="http://schemas.openxmlformats.org/officeDocument/2006/relationships/hyperlink" Target="mailto:client10@isep.ipp.pt" TargetMode="External"/><Relationship Id="rId44" Type="http://schemas.openxmlformats.org/officeDocument/2006/relationships/hyperlink" Target="mailto:courier9@isep.ipp.pt" TargetMode="External"/><Relationship Id="rId4" Type="http://schemas.openxmlformats.org/officeDocument/2006/relationships/hyperlink" Target="mailto:admin1@isep.ipp.pt" TargetMode="External"/><Relationship Id="rId9" Type="http://schemas.openxmlformats.org/officeDocument/2006/relationships/hyperlink" Target="mailto:admin2@isep.ipp.pt" TargetMode="External"/><Relationship Id="rId14" Type="http://schemas.openxmlformats.org/officeDocument/2006/relationships/hyperlink" Target="mailto:client4@isep.ipp.pt" TargetMode="External"/><Relationship Id="rId22" Type="http://schemas.openxmlformats.org/officeDocument/2006/relationships/hyperlink" Target="mailto:client12@isep.ipp.pt" TargetMode="External"/><Relationship Id="rId27" Type="http://schemas.openxmlformats.org/officeDocument/2006/relationships/hyperlink" Target="mailto:client7@isep.ipp.pt" TargetMode="External"/><Relationship Id="rId30" Type="http://schemas.openxmlformats.org/officeDocument/2006/relationships/hyperlink" Target="mailto:client10@isep.ipp.pt" TargetMode="External"/><Relationship Id="rId35" Type="http://schemas.openxmlformats.org/officeDocument/2006/relationships/hyperlink" Target="mailto:client11@isep.ipp.pt" TargetMode="External"/><Relationship Id="rId43" Type="http://schemas.openxmlformats.org/officeDocument/2006/relationships/hyperlink" Target="mailto:courier8@isep.ipp.pt" TargetMode="External"/><Relationship Id="rId8" Type="http://schemas.openxmlformats.org/officeDocument/2006/relationships/hyperlink" Target="mailto:admin1@isep.ipp.pt" TargetMode="External"/><Relationship Id="rId3" Type="http://schemas.openxmlformats.org/officeDocument/2006/relationships/hyperlink" Target="mailto:courier2@isep.ipp.pt" TargetMode="External"/><Relationship Id="rId12" Type="http://schemas.openxmlformats.org/officeDocument/2006/relationships/hyperlink" Target="mailto:client2@isep.ipp.pt" TargetMode="External"/><Relationship Id="rId17" Type="http://schemas.openxmlformats.org/officeDocument/2006/relationships/hyperlink" Target="mailto:client7@isep.ipp.pt" TargetMode="External"/><Relationship Id="rId25" Type="http://schemas.openxmlformats.org/officeDocument/2006/relationships/hyperlink" Target="mailto:client5@isep.ipp.pt" TargetMode="External"/><Relationship Id="rId33" Type="http://schemas.openxmlformats.org/officeDocument/2006/relationships/hyperlink" Target="mailto:client12@isep.ipp.pt" TargetMode="External"/><Relationship Id="rId38" Type="http://schemas.openxmlformats.org/officeDocument/2006/relationships/hyperlink" Target="mailto:courier3@isep.ipp.pt" TargetMode="External"/><Relationship Id="rId46" Type="http://schemas.openxmlformats.org/officeDocument/2006/relationships/hyperlink" Target="mailto:courier9@isep.ipp.pt" TargetMode="External"/><Relationship Id="rId20" Type="http://schemas.openxmlformats.org/officeDocument/2006/relationships/hyperlink" Target="mailto:client10@isep.ipp.pt" TargetMode="External"/><Relationship Id="rId41" Type="http://schemas.openxmlformats.org/officeDocument/2006/relationships/hyperlink" Target="mailto:courier6@isep.ipp.p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54EA3-96DA-4E7B-8C80-A53B8CEBA559}">
  <dimension ref="A1:K396"/>
  <sheetViews>
    <sheetView tabSelected="1" topLeftCell="A328" workbookViewId="0">
      <selection activeCell="D361" sqref="D361"/>
    </sheetView>
  </sheetViews>
  <sheetFormatPr baseColWidth="10" defaultColWidth="8.83203125" defaultRowHeight="15" x14ac:dyDescent="0.2"/>
  <cols>
    <col min="1" max="1" width="29.33203125" customWidth="1"/>
    <col min="2" max="2" width="24.1640625" customWidth="1"/>
    <col min="3" max="3" width="23.6640625" customWidth="1"/>
    <col min="4" max="4" width="31.5" customWidth="1"/>
  </cols>
  <sheetData>
    <row r="1" spans="1:11" x14ac:dyDescent="0.2">
      <c r="A1" t="s">
        <v>0</v>
      </c>
    </row>
    <row r="2" spans="1:11" x14ac:dyDescent="0.2">
      <c r="A2" t="s">
        <v>1</v>
      </c>
      <c r="B2" t="s">
        <v>2</v>
      </c>
    </row>
    <row r="3" spans="1:11" x14ac:dyDescent="0.2">
      <c r="A3">
        <v>1</v>
      </c>
      <c r="B3" t="s">
        <v>3</v>
      </c>
      <c r="K3" t="str">
        <f>"INSERT INTO "&amp;$A$1&amp;" ("&amp;$A$2&amp;", "&amp;$B$2&amp;") VALUES("&amp;A3&amp;", '"&amp;B3&amp;"');"</f>
        <v>INSERT INTO USER_ROLE (ID_USER_ROLE, DESCRIPTION) VALUES(1, 'Administrator');</v>
      </c>
    </row>
    <row r="4" spans="1:11" x14ac:dyDescent="0.2">
      <c r="A4">
        <v>2</v>
      </c>
      <c r="B4" t="s">
        <v>4</v>
      </c>
      <c r="K4" t="str">
        <f>"INSERT INTO "&amp;$A$1&amp;" ("&amp;$A$2&amp;", "&amp;$B$2&amp;") VALUES("&amp;A4&amp;", '"&amp;B4&amp;"');"</f>
        <v>INSERT INTO USER_ROLE (ID_USER_ROLE, DESCRIPTION) VALUES(2, 'Courier');</v>
      </c>
    </row>
    <row r="5" spans="1:11" x14ac:dyDescent="0.2">
      <c r="A5">
        <v>3</v>
      </c>
      <c r="B5" t="s">
        <v>5</v>
      </c>
      <c r="K5" t="str">
        <f>"INSERT INTO "&amp;$A$1&amp;" ("&amp;$A$2&amp;", "&amp;$B$2&amp;") VALUES("&amp;A5&amp;", '"&amp;B5&amp;"');"</f>
        <v>INSERT INTO USER_ROLE (ID_USER_ROLE, DESCRIPTION) VALUES(3, 'Client');</v>
      </c>
    </row>
    <row r="6" spans="1:11" x14ac:dyDescent="0.2">
      <c r="A6">
        <v>4</v>
      </c>
      <c r="B6" t="s">
        <v>6</v>
      </c>
      <c r="K6" t="str">
        <f>"INSERT INTO "&amp;$A$1&amp;" ("&amp;$A$2&amp;", "&amp;$B$2&amp;") VALUES("&amp;A6&amp;", '"&amp;B6&amp;"');"</f>
        <v>INSERT INTO USER_ROLE (ID_USER_ROLE, DESCRIPTION) VALUES(4, 'Disabled');</v>
      </c>
    </row>
    <row r="9" spans="1:11" x14ac:dyDescent="0.2">
      <c r="A9" t="s">
        <v>7</v>
      </c>
    </row>
    <row r="10" spans="1:11" x14ac:dyDescent="0.2">
      <c r="A10" t="s">
        <v>8</v>
      </c>
      <c r="B10" t="s">
        <v>9</v>
      </c>
      <c r="C10" t="s">
        <v>10</v>
      </c>
    </row>
    <row r="11" spans="1:11" x14ac:dyDescent="0.2">
      <c r="A11" s="1" t="s">
        <v>21</v>
      </c>
      <c r="B11" t="s">
        <v>11</v>
      </c>
      <c r="C11">
        <v>1</v>
      </c>
      <c r="K11" t="str">
        <f>"INSERT INTO "&amp;$A$9&amp;" ("&amp;$A$10&amp;", "&amp;$B$10&amp;", "&amp;$C$10&amp;") VALUES('"&amp;A11&amp;"', '"&amp;B11&amp;"',"&amp;C11&amp;");"</f>
        <v>INSERT INTO USER_ENTRY (EMAIL, PASSWORD, FK_USER_ROLE_ID) VALUES('admin1@isep.ipp.pt', 'admin1',1);</v>
      </c>
    </row>
    <row r="12" spans="1:11" x14ac:dyDescent="0.2">
      <c r="A12" s="1" t="s">
        <v>22</v>
      </c>
      <c r="B12" t="s">
        <v>12</v>
      </c>
      <c r="C12">
        <v>1</v>
      </c>
      <c r="K12" t="str">
        <f t="shared" ref="K12:K34" si="0">"INSERT INTO "&amp;$A$9&amp;" ("&amp;$A$10&amp;", "&amp;$B$10&amp;", "&amp;$C$10&amp;") VALUES('"&amp;A12&amp;"', '"&amp;B12&amp;"',"&amp;C12&amp;");"</f>
        <v>INSERT INTO USER_ENTRY (EMAIL, PASSWORD, FK_USER_ROLE_ID) VALUES('admin2@isep.ipp.pt', 'admin2',1);</v>
      </c>
    </row>
    <row r="13" spans="1:11" x14ac:dyDescent="0.2">
      <c r="A13" s="1" t="s">
        <v>141</v>
      </c>
      <c r="B13" t="s">
        <v>142</v>
      </c>
      <c r="C13">
        <v>1</v>
      </c>
      <c r="K13" t="str">
        <f t="shared" si="0"/>
        <v>INSERT INTO USER_ENTRY (EMAIL, PASSWORD, FK_USER_ROLE_ID) VALUES('admin3@isep.ipp.pt', 'admin3',1);</v>
      </c>
    </row>
    <row r="14" spans="1:11" x14ac:dyDescent="0.2">
      <c r="A14" s="1" t="s">
        <v>13</v>
      </c>
      <c r="B14" t="s">
        <v>17</v>
      </c>
      <c r="C14">
        <v>3</v>
      </c>
      <c r="K14" t="str">
        <f t="shared" si="0"/>
        <v>INSERT INTO USER_ENTRY (EMAIL, PASSWORD, FK_USER_ROLE_ID) VALUES('client1@isep.ipp.pt', 'client1',3);</v>
      </c>
    </row>
    <row r="15" spans="1:11" x14ac:dyDescent="0.2">
      <c r="A15" s="1" t="s">
        <v>14</v>
      </c>
      <c r="B15" t="s">
        <v>18</v>
      </c>
      <c r="C15">
        <v>3</v>
      </c>
      <c r="K15" t="str">
        <f t="shared" si="0"/>
        <v>INSERT INTO USER_ENTRY (EMAIL, PASSWORD, FK_USER_ROLE_ID) VALUES('client2@isep.ipp.pt', 'client2',3);</v>
      </c>
    </row>
    <row r="16" spans="1:11" x14ac:dyDescent="0.2">
      <c r="A16" s="1" t="s">
        <v>112</v>
      </c>
      <c r="B16" t="s">
        <v>122</v>
      </c>
      <c r="C16">
        <v>3</v>
      </c>
      <c r="K16" t="str">
        <f t="shared" si="0"/>
        <v>INSERT INTO USER_ENTRY (EMAIL, PASSWORD, FK_USER_ROLE_ID) VALUES('client3@isep.ipp.pt', 'client3',3);</v>
      </c>
    </row>
    <row r="17" spans="1:11" x14ac:dyDescent="0.2">
      <c r="A17" s="1" t="s">
        <v>113</v>
      </c>
      <c r="B17" t="s">
        <v>123</v>
      </c>
      <c r="C17">
        <v>3</v>
      </c>
      <c r="K17" t="str">
        <f t="shared" si="0"/>
        <v>INSERT INTO USER_ENTRY (EMAIL, PASSWORD, FK_USER_ROLE_ID) VALUES('client4@isep.ipp.pt', 'client4',3);</v>
      </c>
    </row>
    <row r="18" spans="1:11" x14ac:dyDescent="0.2">
      <c r="A18" s="1" t="s">
        <v>114</v>
      </c>
      <c r="B18" t="s">
        <v>124</v>
      </c>
      <c r="C18">
        <v>3</v>
      </c>
      <c r="K18" t="str">
        <f t="shared" si="0"/>
        <v>INSERT INTO USER_ENTRY (EMAIL, PASSWORD, FK_USER_ROLE_ID) VALUES('client5@isep.ipp.pt', 'client5',3);</v>
      </c>
    </row>
    <row r="19" spans="1:11" x14ac:dyDescent="0.2">
      <c r="A19" s="1" t="s">
        <v>115</v>
      </c>
      <c r="B19" t="s">
        <v>125</v>
      </c>
      <c r="C19">
        <v>3</v>
      </c>
      <c r="K19" t="str">
        <f t="shared" si="0"/>
        <v>INSERT INTO USER_ENTRY (EMAIL, PASSWORD, FK_USER_ROLE_ID) VALUES('client6@isep.ipp.pt', 'client6',3);</v>
      </c>
    </row>
    <row r="20" spans="1:11" x14ac:dyDescent="0.2">
      <c r="A20" s="1" t="s">
        <v>116</v>
      </c>
      <c r="B20" t="s">
        <v>126</v>
      </c>
      <c r="C20">
        <v>3</v>
      </c>
      <c r="K20" t="str">
        <f t="shared" si="0"/>
        <v>INSERT INTO USER_ENTRY (EMAIL, PASSWORD, FK_USER_ROLE_ID) VALUES('client7@isep.ipp.pt', 'client7',3);</v>
      </c>
    </row>
    <row r="21" spans="1:11" x14ac:dyDescent="0.2">
      <c r="A21" s="1" t="s">
        <v>117</v>
      </c>
      <c r="B21" t="s">
        <v>127</v>
      </c>
      <c r="C21">
        <v>3</v>
      </c>
      <c r="K21" t="str">
        <f t="shared" si="0"/>
        <v>INSERT INTO USER_ENTRY (EMAIL, PASSWORD, FK_USER_ROLE_ID) VALUES('client8@isep.ipp.pt', 'client8',3);</v>
      </c>
    </row>
    <row r="22" spans="1:11" x14ac:dyDescent="0.2">
      <c r="A22" s="1" t="s">
        <v>118</v>
      </c>
      <c r="B22" t="s">
        <v>128</v>
      </c>
      <c r="C22">
        <v>3</v>
      </c>
      <c r="K22" t="str">
        <f t="shared" si="0"/>
        <v>INSERT INTO USER_ENTRY (EMAIL, PASSWORD, FK_USER_ROLE_ID) VALUES('client9@isep.ipp.pt', 'client9',3);</v>
      </c>
    </row>
    <row r="23" spans="1:11" x14ac:dyDescent="0.2">
      <c r="A23" s="1" t="s">
        <v>119</v>
      </c>
      <c r="B23" t="s">
        <v>129</v>
      </c>
      <c r="C23">
        <v>3</v>
      </c>
      <c r="K23" t="str">
        <f t="shared" si="0"/>
        <v>INSERT INTO USER_ENTRY (EMAIL, PASSWORD, FK_USER_ROLE_ID) VALUES('client10@isep.ipp.pt', 'client10',3);</v>
      </c>
    </row>
    <row r="24" spans="1:11" x14ac:dyDescent="0.2">
      <c r="A24" s="1" t="s">
        <v>120</v>
      </c>
      <c r="B24" t="s">
        <v>130</v>
      </c>
      <c r="C24">
        <v>3</v>
      </c>
      <c r="K24" t="str">
        <f t="shared" si="0"/>
        <v>INSERT INTO USER_ENTRY (EMAIL, PASSWORD, FK_USER_ROLE_ID) VALUES('client11@isep.ipp.pt', 'client11',3);</v>
      </c>
    </row>
    <row r="25" spans="1:11" x14ac:dyDescent="0.2">
      <c r="A25" s="1" t="s">
        <v>121</v>
      </c>
      <c r="B25" t="s">
        <v>131</v>
      </c>
      <c r="C25">
        <v>3</v>
      </c>
      <c r="K25" t="str">
        <f t="shared" si="0"/>
        <v>INSERT INTO USER_ENTRY (EMAIL, PASSWORD, FK_USER_ROLE_ID) VALUES('client12@isep.ipp.pt', 'client12',3);</v>
      </c>
    </row>
    <row r="26" spans="1:11" x14ac:dyDescent="0.2">
      <c r="A26" s="1" t="s">
        <v>15</v>
      </c>
      <c r="B26" t="s">
        <v>19</v>
      </c>
      <c r="C26">
        <v>2</v>
      </c>
      <c r="K26" t="str">
        <f t="shared" si="0"/>
        <v>INSERT INTO USER_ENTRY (EMAIL, PASSWORD, FK_USER_ROLE_ID) VALUES('courier1@isep.ipp.pt', 'courier1',2);</v>
      </c>
    </row>
    <row r="27" spans="1:11" x14ac:dyDescent="0.2">
      <c r="A27" s="1" t="s">
        <v>16</v>
      </c>
      <c r="B27" t="s">
        <v>20</v>
      </c>
      <c r="C27">
        <v>2</v>
      </c>
      <c r="K27" t="str">
        <f t="shared" si="0"/>
        <v>INSERT INTO USER_ENTRY (EMAIL, PASSWORD, FK_USER_ROLE_ID) VALUES('courier2@isep.ipp.pt', 'courier2',2);</v>
      </c>
    </row>
    <row r="28" spans="1:11" x14ac:dyDescent="0.2">
      <c r="A28" s="1" t="s">
        <v>150</v>
      </c>
      <c r="B28" t="s">
        <v>143</v>
      </c>
      <c r="C28">
        <v>2</v>
      </c>
      <c r="K28" t="str">
        <f t="shared" si="0"/>
        <v>INSERT INTO USER_ENTRY (EMAIL, PASSWORD, FK_USER_ROLE_ID) VALUES('courier3@isep.ipp.pt', 'courier3',2);</v>
      </c>
    </row>
    <row r="29" spans="1:11" x14ac:dyDescent="0.2">
      <c r="A29" s="1" t="s">
        <v>151</v>
      </c>
      <c r="B29" t="s">
        <v>144</v>
      </c>
      <c r="C29">
        <v>2</v>
      </c>
      <c r="K29" t="str">
        <f t="shared" si="0"/>
        <v>INSERT INTO USER_ENTRY (EMAIL, PASSWORD, FK_USER_ROLE_ID) VALUES('courier4@isep.ipp.pt', 'courier4',2);</v>
      </c>
    </row>
    <row r="30" spans="1:11" x14ac:dyDescent="0.2">
      <c r="A30" s="1" t="s">
        <v>152</v>
      </c>
      <c r="B30" t="s">
        <v>145</v>
      </c>
      <c r="C30">
        <v>2</v>
      </c>
      <c r="K30" t="str">
        <f t="shared" si="0"/>
        <v>INSERT INTO USER_ENTRY (EMAIL, PASSWORD, FK_USER_ROLE_ID) VALUES('courier5@isep.ipp.pt', 'courier5',2);</v>
      </c>
    </row>
    <row r="31" spans="1:11" x14ac:dyDescent="0.2">
      <c r="A31" s="1" t="s">
        <v>153</v>
      </c>
      <c r="B31" t="s">
        <v>146</v>
      </c>
      <c r="C31">
        <v>2</v>
      </c>
      <c r="K31" t="str">
        <f t="shared" si="0"/>
        <v>INSERT INTO USER_ENTRY (EMAIL, PASSWORD, FK_USER_ROLE_ID) VALUES('courier6@isep.ipp.pt', 'courier6',2);</v>
      </c>
    </row>
    <row r="32" spans="1:11" x14ac:dyDescent="0.2">
      <c r="A32" s="1" t="s">
        <v>154</v>
      </c>
      <c r="B32" t="s">
        <v>147</v>
      </c>
      <c r="C32">
        <v>2</v>
      </c>
      <c r="K32" t="str">
        <f t="shared" si="0"/>
        <v>INSERT INTO USER_ENTRY (EMAIL, PASSWORD, FK_USER_ROLE_ID) VALUES('courier7@isep.ipp.pt', 'courier7',2);</v>
      </c>
    </row>
    <row r="33" spans="1:11" x14ac:dyDescent="0.2">
      <c r="A33" s="1" t="s">
        <v>155</v>
      </c>
      <c r="B33" t="s">
        <v>148</v>
      </c>
      <c r="C33">
        <v>2</v>
      </c>
      <c r="K33" t="str">
        <f t="shared" si="0"/>
        <v>INSERT INTO USER_ENTRY (EMAIL, PASSWORD, FK_USER_ROLE_ID) VALUES('courier8@isep.ipp.pt', 'courier8',2);</v>
      </c>
    </row>
    <row r="34" spans="1:11" x14ac:dyDescent="0.2">
      <c r="A34" s="1" t="s">
        <v>156</v>
      </c>
      <c r="B34" t="s">
        <v>149</v>
      </c>
      <c r="C34">
        <v>2</v>
      </c>
      <c r="K34" t="str">
        <f t="shared" si="0"/>
        <v>INSERT INTO USER_ENTRY (EMAIL, PASSWORD, FK_USER_ROLE_ID) VALUES('courier9@isep.ipp.pt', 'courier9',2);</v>
      </c>
    </row>
    <row r="36" spans="1:11" x14ac:dyDescent="0.2">
      <c r="A36" t="s">
        <v>23</v>
      </c>
    </row>
    <row r="37" spans="1:11" x14ac:dyDescent="0.2">
      <c r="A37" t="s">
        <v>24</v>
      </c>
      <c r="B37" t="s">
        <v>25</v>
      </c>
      <c r="C37" t="s">
        <v>26</v>
      </c>
      <c r="D37" t="s">
        <v>23</v>
      </c>
      <c r="E37" t="s">
        <v>27</v>
      </c>
      <c r="F37" t="s">
        <v>111</v>
      </c>
    </row>
    <row r="38" spans="1:11" x14ac:dyDescent="0.2">
      <c r="A38">
        <v>1</v>
      </c>
      <c r="B38" t="s">
        <v>54</v>
      </c>
      <c r="C38" t="s">
        <v>55</v>
      </c>
      <c r="D38" t="s">
        <v>84</v>
      </c>
      <c r="E38" t="s">
        <v>94</v>
      </c>
      <c r="F38">
        <v>81</v>
      </c>
      <c r="K38" t="str">
        <f>"INSERT INTO "&amp;$A$36&amp;" ("&amp;$A$37&amp;", "&amp;$B$37&amp;", "&amp;$C$37&amp;", "&amp;$D$37&amp;", "&amp;$E$37&amp;", "&amp;$F$37&amp;") VALUES("&amp;A38&amp;", "&amp;B38&amp;","&amp;C38&amp;",'"&amp;D38&amp;"','"&amp;E38&amp;"',"&amp;F38&amp;");"</f>
        <v>INSERT INTO ADDRESS (ID_ADDRESS, LATITUDE, LONGITUDE, ADDRESS, ZIP_CODE, ELEVATION) VALUES(1,  41.154578, -8.631177,'Rua Goncalo Sampaio','4450-136',81);</v>
      </c>
    </row>
    <row r="39" spans="1:11" x14ac:dyDescent="0.2">
      <c r="A39">
        <v>2</v>
      </c>
      <c r="B39" t="s">
        <v>56</v>
      </c>
      <c r="C39" t="s">
        <v>57</v>
      </c>
      <c r="D39" t="s">
        <v>85</v>
      </c>
      <c r="E39" t="s">
        <v>96</v>
      </c>
      <c r="F39">
        <v>57</v>
      </c>
      <c r="K39" t="str">
        <f t="shared" ref="K39:K51" si="1">"INSERT INTO "&amp;$A$36&amp;" ("&amp;$A$37&amp;", "&amp;$B$37&amp;", "&amp;$C$37&amp;", "&amp;$D$37&amp;", "&amp;$E$37&amp;", "&amp;$F$37&amp;") VALUES("&amp;A39&amp;", "&amp;B39&amp;","&amp;C39&amp;",'"&amp;D39&amp;"','"&amp;E39&amp;"',"&amp;F39&amp;");"</f>
        <v>INSERT INTO ADDRESS (ID_ADDRESS, LATITUDE, LONGITUDE, ADDRESS, ZIP_CODE, ELEVATION) VALUES(2,  41.151527, -8.629040,'Rua da Piedade','4450-126',57);</v>
      </c>
    </row>
    <row r="40" spans="1:11" x14ac:dyDescent="0.2">
      <c r="A40">
        <v>3</v>
      </c>
      <c r="B40" t="s">
        <v>58</v>
      </c>
      <c r="C40" t="s">
        <v>59</v>
      </c>
      <c r="D40" t="s">
        <v>86</v>
      </c>
      <c r="E40" t="s">
        <v>98</v>
      </c>
      <c r="F40">
        <v>72</v>
      </c>
      <c r="K40" t="str">
        <f t="shared" si="1"/>
        <v>INSERT INTO ADDRESS (ID_ADDRESS, LATITUDE, LONGITUDE, ADDRESS, ZIP_CODE, ELEVATION) VALUES(3,  41.152325, -8.626058,'Rua Julio Dinis','4450-116',72);</v>
      </c>
    </row>
    <row r="41" spans="1:11" x14ac:dyDescent="0.2">
      <c r="A41">
        <v>4</v>
      </c>
      <c r="B41" t="s">
        <v>60</v>
      </c>
      <c r="C41" t="s">
        <v>61</v>
      </c>
      <c r="D41" t="s">
        <v>87</v>
      </c>
      <c r="E41" t="s">
        <v>100</v>
      </c>
      <c r="F41">
        <v>77</v>
      </c>
      <c r="K41" t="str">
        <f t="shared" si="1"/>
        <v>INSERT INTO ADDRESS (ID_ADDRESS, LATITUDE, LONGITUDE, ADDRESS, ZIP_CODE, ELEVATION) VALUES(4,  41.148171, -8.624156,'Rua Dom Manuel II','4450-133',77);</v>
      </c>
    </row>
    <row r="42" spans="1:11" x14ac:dyDescent="0.2">
      <c r="A42">
        <v>5</v>
      </c>
      <c r="B42" t="s">
        <v>62</v>
      </c>
      <c r="C42" t="s">
        <v>63</v>
      </c>
      <c r="D42" t="s">
        <v>88</v>
      </c>
      <c r="E42" t="s">
        <v>101</v>
      </c>
      <c r="F42">
        <v>69</v>
      </c>
      <c r="K42" t="str">
        <f t="shared" si="1"/>
        <v>INSERT INTO ADDRESS (ID_ADDRESS, LATITUDE, LONGITUDE, ADDRESS, ZIP_CODE, ELEVATION) VALUES(5,  41.150151, -8.631217,'Rua da Pena','4450-100',69);</v>
      </c>
    </row>
    <row r="43" spans="1:11" x14ac:dyDescent="0.2">
      <c r="A43">
        <v>6</v>
      </c>
      <c r="B43" t="s">
        <v>64</v>
      </c>
      <c r="C43" t="s">
        <v>65</v>
      </c>
      <c r="D43" t="s">
        <v>89</v>
      </c>
      <c r="E43" t="s">
        <v>103</v>
      </c>
      <c r="F43">
        <v>87</v>
      </c>
      <c r="K43" t="str">
        <f t="shared" si="1"/>
        <v>INSERT INTO ADDRESS (ID_ADDRESS, LATITUDE, LONGITUDE, ADDRESS, ZIP_CODE, ELEVATION) VALUES(6,  41.152665, -8.620806,'Rua da Torrinha','4450-057',87);</v>
      </c>
    </row>
    <row r="44" spans="1:11" x14ac:dyDescent="0.2">
      <c r="A44">
        <v>7</v>
      </c>
      <c r="B44" t="s">
        <v>66</v>
      </c>
      <c r="C44" t="s">
        <v>67</v>
      </c>
      <c r="D44" t="s">
        <v>90</v>
      </c>
      <c r="E44" t="s">
        <v>104</v>
      </c>
      <c r="F44">
        <v>98</v>
      </c>
      <c r="K44" t="str">
        <f t="shared" si="1"/>
        <v>INSERT INTO ADDRESS (ID_ADDRESS, LATITUDE, LONGITUDE, ADDRESS, ZIP_CODE, ELEVATION) VALUES(7,  41.150722, -8.617192,'Rua de Cedofeita','4450-001',98);</v>
      </c>
    </row>
    <row r="45" spans="1:11" x14ac:dyDescent="0.2">
      <c r="A45">
        <v>8</v>
      </c>
      <c r="B45" t="s">
        <v>68</v>
      </c>
      <c r="C45" t="s">
        <v>69</v>
      </c>
      <c r="D45" t="s">
        <v>91</v>
      </c>
      <c r="E45" t="s">
        <v>105</v>
      </c>
      <c r="F45">
        <v>112</v>
      </c>
      <c r="K45" t="str">
        <f t="shared" si="1"/>
        <v>INSERT INTO ADDRESS (ID_ADDRESS, LATITUDE, LONGITUDE, ADDRESS, ZIP_CODE, ELEVATION) VALUES(8,  41.152396, -8.615685,'Rua da Faculdade de Direito','4450-876',112);</v>
      </c>
    </row>
    <row r="46" spans="1:11" x14ac:dyDescent="0.2">
      <c r="A46">
        <v>9</v>
      </c>
      <c r="B46" t="s">
        <v>70</v>
      </c>
      <c r="C46" t="s">
        <v>71</v>
      </c>
      <c r="D46" t="s">
        <v>92</v>
      </c>
      <c r="E46" t="s">
        <v>106</v>
      </c>
      <c r="F46">
        <v>117</v>
      </c>
      <c r="K46" t="str">
        <f t="shared" si="1"/>
        <v>INSERT INTO ADDRESS (ID_ADDRESS, LATITUDE, LONGITUDE, ADDRESS, ZIP_CODE, ELEVATION) VALUES(9,  41.151709, -8.613817,'Rua dos Martires da Liberdade','4450-256',117);</v>
      </c>
    </row>
    <row r="47" spans="1:11" x14ac:dyDescent="0.2">
      <c r="A47">
        <v>10</v>
      </c>
      <c r="B47" t="s">
        <v>72</v>
      </c>
      <c r="C47" t="s">
        <v>73</v>
      </c>
      <c r="D47" t="s">
        <v>93</v>
      </c>
      <c r="E47" t="s">
        <v>107</v>
      </c>
      <c r="F47">
        <v>85</v>
      </c>
      <c r="K47" t="str">
        <f t="shared" si="1"/>
        <v>INSERT INTO ADDRESS (ID_ADDRESS, LATITUDE, LONGITUDE, ADDRESS, ZIP_CODE, ELEVATION) VALUES(10,  41.156299, -8.619319,'Rua da Boavista','4450-333',85);</v>
      </c>
    </row>
    <row r="48" spans="1:11" x14ac:dyDescent="0.2">
      <c r="A48">
        <v>11</v>
      </c>
      <c r="B48" t="s">
        <v>74</v>
      </c>
      <c r="C48" t="s">
        <v>75</v>
      </c>
      <c r="D48" t="s">
        <v>95</v>
      </c>
      <c r="E48" t="s">
        <v>108</v>
      </c>
      <c r="F48">
        <v>98</v>
      </c>
      <c r="K48" t="str">
        <f t="shared" si="1"/>
        <v>INSERT INTO ADDRESS (ID_ADDRESS, LATITUDE, LONGITUDE, ADDRESS, ZIP_CODE, ELEVATION) VALUES(11,  41.156851, -8.616390,'Rua da Manutencao','4450-222',98);</v>
      </c>
    </row>
    <row r="49" spans="1:11" x14ac:dyDescent="0.2">
      <c r="A49">
        <v>12</v>
      </c>
      <c r="B49" t="s">
        <v>76</v>
      </c>
      <c r="C49" t="s">
        <v>77</v>
      </c>
      <c r="D49" t="s">
        <v>97</v>
      </c>
      <c r="E49" t="s">
        <v>94</v>
      </c>
      <c r="F49">
        <v>114</v>
      </c>
      <c r="K49" t="str">
        <f t="shared" si="1"/>
        <v>INSERT INTO ADDRESS (ID_ADDRESS, LATITUDE, LONGITUDE, ADDRESS, ZIP_CODE, ELEVATION) VALUES(12,  41.155336, -8.613358,'Rua da Lapa','4450-136',114);</v>
      </c>
    </row>
    <row r="50" spans="1:11" x14ac:dyDescent="0.2">
      <c r="A50">
        <v>13</v>
      </c>
      <c r="B50" t="s">
        <v>78</v>
      </c>
      <c r="C50" t="s">
        <v>79</v>
      </c>
      <c r="D50" t="s">
        <v>99</v>
      </c>
      <c r="E50" t="s">
        <v>109</v>
      </c>
      <c r="F50">
        <v>102</v>
      </c>
      <c r="K50" t="str">
        <f t="shared" si="1"/>
        <v>INSERT INTO ADDRESS (ID_ADDRESS, LATITUDE, LONGITUDE, ADDRESS, ZIP_CODE, ELEVATION) VALUES(13,  41.152532, -8.618049,'Rua dos Bragas','4450-137',102);</v>
      </c>
    </row>
    <row r="51" spans="1:11" x14ac:dyDescent="0.2">
      <c r="A51">
        <v>14</v>
      </c>
      <c r="B51" t="s">
        <v>80</v>
      </c>
      <c r="C51" t="s">
        <v>81</v>
      </c>
      <c r="D51" s="3" t="s">
        <v>110</v>
      </c>
      <c r="E51" t="s">
        <v>109</v>
      </c>
      <c r="F51">
        <v>111</v>
      </c>
      <c r="K51" t="str">
        <f t="shared" si="1"/>
        <v>INSERT INTO ADDRESS (ID_ADDRESS, LATITUDE, LONGITUDE, ADDRESS, ZIP_CODE, ELEVATION) VALUES(14,  41.153772, -8.613262,'Praça da Republica','4450-137',111);</v>
      </c>
    </row>
    <row r="52" spans="1:11" x14ac:dyDescent="0.2">
      <c r="A52">
        <v>15</v>
      </c>
      <c r="B52" t="s">
        <v>82</v>
      </c>
      <c r="C52" t="s">
        <v>83</v>
      </c>
      <c r="D52" t="s">
        <v>102</v>
      </c>
      <c r="E52" t="s">
        <v>109</v>
      </c>
      <c r="F52">
        <v>117</v>
      </c>
      <c r="K52" t="str">
        <f>"INSERT INTO "&amp;$A$36&amp;" ("&amp;$A$37&amp;", "&amp;$B$37&amp;", "&amp;$C$37&amp;", "&amp;$D$37&amp;", "&amp;$E$37&amp;", "&amp;$F$37&amp;") VALUES("&amp;A52&amp;", "&amp;B52&amp;","&amp;C52&amp;",'"&amp;D52&amp;"','"&amp;E52&amp;"',"&amp;F52&amp;");"</f>
        <v>INSERT INTO ADDRESS (ID_ADDRESS, LATITUDE, LONGITUDE, ADDRESS, ZIP_CODE, ELEVATION) VALUES(15,  41.154563, -8.615206,'Rua Alvares Cabral','4450-137',117);</v>
      </c>
    </row>
    <row r="55" spans="1:11" x14ac:dyDescent="0.2">
      <c r="A55" t="s">
        <v>193</v>
      </c>
    </row>
    <row r="56" spans="1:11" ht="16" x14ac:dyDescent="0.2">
      <c r="A56" t="s">
        <v>194</v>
      </c>
      <c r="B56" t="s">
        <v>195</v>
      </c>
      <c r="C56" t="s">
        <v>196</v>
      </c>
      <c r="D56" s="5" t="s">
        <v>202</v>
      </c>
    </row>
    <row r="57" spans="1:11" x14ac:dyDescent="0.2">
      <c r="A57">
        <v>1</v>
      </c>
      <c r="B57">
        <v>1</v>
      </c>
      <c r="C57">
        <v>2</v>
      </c>
      <c r="D57" t="s">
        <v>197</v>
      </c>
      <c r="K57" t="str">
        <f>"INSERT INTO "&amp;$A$55&amp;" ("&amp;$A$56&amp;", "&amp;$B$56&amp;", "&amp;$C$56&amp;", "&amp;$D$56&amp;") VALUES("&amp;A57&amp;", "&amp;B57&amp;","&amp;C57&amp;","&amp;D57&amp;");"</f>
        <v>INSERT INTO ROAD (ID_ROAD, FK_ADDRESS_ID_START, FK_ADDRESS_ID_END, KINETIC_COEFICIENT) VALUES(1, 1,2,0.7);</v>
      </c>
    </row>
    <row r="58" spans="1:11" x14ac:dyDescent="0.2">
      <c r="A58">
        <v>2</v>
      </c>
      <c r="B58">
        <v>1</v>
      </c>
      <c r="C58">
        <v>3</v>
      </c>
      <c r="D58" t="s">
        <v>197</v>
      </c>
      <c r="K58" t="str">
        <f t="shared" ref="K58:K84" si="2">"INSERT INTO "&amp;$A$55&amp;" ("&amp;$A$56&amp;", "&amp;$B$56&amp;", "&amp;$C$56&amp;", "&amp;$D$56&amp;") VALUES("&amp;A58&amp;", "&amp;B58&amp;","&amp;C58&amp;","&amp;D58&amp;");"</f>
        <v>INSERT INTO ROAD (ID_ROAD, FK_ADDRESS_ID_START, FK_ADDRESS_ID_END, KINETIC_COEFICIENT) VALUES(2, 1,3,0.7);</v>
      </c>
    </row>
    <row r="59" spans="1:11" x14ac:dyDescent="0.2">
      <c r="A59">
        <v>3</v>
      </c>
      <c r="B59">
        <v>5</v>
      </c>
      <c r="C59">
        <v>1</v>
      </c>
      <c r="D59" t="s">
        <v>197</v>
      </c>
      <c r="K59" t="str">
        <f t="shared" si="2"/>
        <v>INSERT INTO ROAD (ID_ROAD, FK_ADDRESS_ID_START, FK_ADDRESS_ID_END, KINETIC_COEFICIENT) VALUES(3, 5,1,0.7);</v>
      </c>
    </row>
    <row r="60" spans="1:11" x14ac:dyDescent="0.2">
      <c r="A60">
        <v>4</v>
      </c>
      <c r="B60">
        <v>6</v>
      </c>
      <c r="C60">
        <v>1</v>
      </c>
      <c r="D60" t="s">
        <v>200</v>
      </c>
      <c r="K60" t="str">
        <f t="shared" si="2"/>
        <v>INSERT INTO ROAD (ID_ROAD, FK_ADDRESS_ID_START, FK_ADDRESS_ID_END, KINETIC_COEFICIENT) VALUES(4, 6,1,0.75);</v>
      </c>
    </row>
    <row r="61" spans="1:11" x14ac:dyDescent="0.2">
      <c r="A61">
        <v>5</v>
      </c>
      <c r="B61">
        <v>6</v>
      </c>
      <c r="C61">
        <v>10</v>
      </c>
      <c r="D61" t="s">
        <v>197</v>
      </c>
      <c r="K61" t="str">
        <f t="shared" si="2"/>
        <v>INSERT INTO ROAD (ID_ROAD, FK_ADDRESS_ID_START, FK_ADDRESS_ID_END, KINETIC_COEFICIENT) VALUES(5, 6,10,0.7);</v>
      </c>
    </row>
    <row r="62" spans="1:11" x14ac:dyDescent="0.2">
      <c r="A62">
        <v>6</v>
      </c>
      <c r="B62">
        <v>2</v>
      </c>
      <c r="C62">
        <v>4</v>
      </c>
      <c r="D62" t="s">
        <v>197</v>
      </c>
      <c r="K62" t="str">
        <f t="shared" si="2"/>
        <v>INSERT INTO ROAD (ID_ROAD, FK_ADDRESS_ID_START, FK_ADDRESS_ID_END, KINETIC_COEFICIENT) VALUES(6, 2,4,0.7);</v>
      </c>
    </row>
    <row r="63" spans="1:11" x14ac:dyDescent="0.2">
      <c r="A63">
        <v>7</v>
      </c>
      <c r="B63">
        <v>3</v>
      </c>
      <c r="C63">
        <v>4</v>
      </c>
      <c r="D63" t="s">
        <v>197</v>
      </c>
      <c r="K63" t="str">
        <f t="shared" si="2"/>
        <v>INSERT INTO ROAD (ID_ROAD, FK_ADDRESS_ID_START, FK_ADDRESS_ID_END, KINETIC_COEFICIENT) VALUES(7, 3,4,0.7);</v>
      </c>
    </row>
    <row r="64" spans="1:11" x14ac:dyDescent="0.2">
      <c r="A64">
        <v>8</v>
      </c>
      <c r="B64">
        <v>4</v>
      </c>
      <c r="C64">
        <v>5</v>
      </c>
      <c r="D64" t="s">
        <v>197</v>
      </c>
      <c r="K64" t="str">
        <f t="shared" si="2"/>
        <v>INSERT INTO ROAD (ID_ROAD, FK_ADDRESS_ID_START, FK_ADDRESS_ID_END, KINETIC_COEFICIENT) VALUES(8, 4,5,0.7);</v>
      </c>
    </row>
    <row r="65" spans="1:11" x14ac:dyDescent="0.2">
      <c r="A65">
        <v>9</v>
      </c>
      <c r="B65">
        <v>4</v>
      </c>
      <c r="C65">
        <v>6</v>
      </c>
      <c r="D65" t="s">
        <v>197</v>
      </c>
      <c r="K65" t="str">
        <f t="shared" si="2"/>
        <v>INSERT INTO ROAD (ID_ROAD, FK_ADDRESS_ID_START, FK_ADDRESS_ID_END, KINETIC_COEFICIENT) VALUES(9, 4,6,0.7);</v>
      </c>
    </row>
    <row r="66" spans="1:11" x14ac:dyDescent="0.2">
      <c r="A66">
        <v>10</v>
      </c>
      <c r="B66">
        <v>10</v>
      </c>
      <c r="C66">
        <v>11</v>
      </c>
      <c r="D66" t="s">
        <v>198</v>
      </c>
      <c r="K66" t="str">
        <f t="shared" si="2"/>
        <v>INSERT INTO ROAD (ID_ROAD, FK_ADDRESS_ID_START, FK_ADDRESS_ID_END, KINETIC_COEFICIENT) VALUES(10, 10,11,0.9);</v>
      </c>
    </row>
    <row r="67" spans="1:11" x14ac:dyDescent="0.2">
      <c r="A67">
        <v>11</v>
      </c>
      <c r="B67">
        <v>11</v>
      </c>
      <c r="C67">
        <v>10</v>
      </c>
      <c r="D67" t="s">
        <v>198</v>
      </c>
      <c r="K67" t="str">
        <f t="shared" si="2"/>
        <v>INSERT INTO ROAD (ID_ROAD, FK_ADDRESS_ID_START, FK_ADDRESS_ID_END, KINETIC_COEFICIENT) VALUES(11, 11,10,0.9);</v>
      </c>
    </row>
    <row r="68" spans="1:11" x14ac:dyDescent="0.2">
      <c r="A68">
        <v>12</v>
      </c>
      <c r="B68">
        <v>10</v>
      </c>
      <c r="C68">
        <v>12</v>
      </c>
      <c r="D68" t="s">
        <v>197</v>
      </c>
      <c r="K68" t="str">
        <f t="shared" si="2"/>
        <v>INSERT INTO ROAD (ID_ROAD, FK_ADDRESS_ID_START, FK_ADDRESS_ID_END, KINETIC_COEFICIENT) VALUES(12, 10,12,0.7);</v>
      </c>
    </row>
    <row r="69" spans="1:11" x14ac:dyDescent="0.2">
      <c r="A69">
        <v>13</v>
      </c>
      <c r="B69">
        <v>12</v>
      </c>
      <c r="C69">
        <v>10</v>
      </c>
      <c r="D69" t="s">
        <v>197</v>
      </c>
      <c r="K69" t="str">
        <f t="shared" si="2"/>
        <v>INSERT INTO ROAD (ID_ROAD, FK_ADDRESS_ID_START, FK_ADDRESS_ID_END, KINETIC_COEFICIENT) VALUES(13, 12,10,0.7);</v>
      </c>
    </row>
    <row r="70" spans="1:11" x14ac:dyDescent="0.2">
      <c r="A70">
        <v>14</v>
      </c>
      <c r="B70">
        <v>7</v>
      </c>
      <c r="C70">
        <v>6</v>
      </c>
      <c r="D70" t="s">
        <v>199</v>
      </c>
      <c r="K70" t="str">
        <f t="shared" si="2"/>
        <v>INSERT INTO ROAD (ID_ROAD, FK_ADDRESS_ID_START, FK_ADDRESS_ID_END, KINETIC_COEFICIENT) VALUES(14, 7,6,0.8);</v>
      </c>
    </row>
    <row r="71" spans="1:11" x14ac:dyDescent="0.2">
      <c r="A71">
        <v>15</v>
      </c>
      <c r="B71">
        <v>10</v>
      </c>
      <c r="C71">
        <v>13</v>
      </c>
      <c r="D71" t="s">
        <v>197</v>
      </c>
      <c r="K71" t="str">
        <f t="shared" si="2"/>
        <v>INSERT INTO ROAD (ID_ROAD, FK_ADDRESS_ID_START, FK_ADDRESS_ID_END, KINETIC_COEFICIENT) VALUES(15, 10,13,0.7);</v>
      </c>
    </row>
    <row r="72" spans="1:11" x14ac:dyDescent="0.2">
      <c r="A72">
        <v>16</v>
      </c>
      <c r="B72">
        <v>13</v>
      </c>
      <c r="C72">
        <v>7</v>
      </c>
      <c r="D72" t="s">
        <v>197</v>
      </c>
      <c r="K72" t="str">
        <f t="shared" si="2"/>
        <v>INSERT INTO ROAD (ID_ROAD, FK_ADDRESS_ID_START, FK_ADDRESS_ID_END, KINETIC_COEFICIENT) VALUES(16, 13,7,0.7);</v>
      </c>
    </row>
    <row r="73" spans="1:11" x14ac:dyDescent="0.2">
      <c r="A73">
        <v>17</v>
      </c>
      <c r="B73">
        <v>7</v>
      </c>
      <c r="C73">
        <v>8</v>
      </c>
      <c r="D73" t="s">
        <v>201</v>
      </c>
      <c r="K73" t="str">
        <f t="shared" si="2"/>
        <v>INSERT INTO ROAD (ID_ROAD, FK_ADDRESS_ID_START, FK_ADDRESS_ID_END, KINETIC_COEFICIENT) VALUES(17, 7,8,0.85);</v>
      </c>
    </row>
    <row r="74" spans="1:11" x14ac:dyDescent="0.2">
      <c r="A74">
        <v>18</v>
      </c>
      <c r="B74">
        <v>8</v>
      </c>
      <c r="C74">
        <v>7</v>
      </c>
      <c r="D74" t="s">
        <v>201</v>
      </c>
      <c r="K74" t="str">
        <f t="shared" si="2"/>
        <v>INSERT INTO ROAD (ID_ROAD, FK_ADDRESS_ID_START, FK_ADDRESS_ID_END, KINETIC_COEFICIENT) VALUES(18, 8,7,0.85);</v>
      </c>
    </row>
    <row r="75" spans="1:11" x14ac:dyDescent="0.2">
      <c r="A75">
        <v>19</v>
      </c>
      <c r="B75">
        <v>7</v>
      </c>
      <c r="C75">
        <v>9</v>
      </c>
      <c r="D75" t="s">
        <v>197</v>
      </c>
      <c r="K75" t="str">
        <f t="shared" si="2"/>
        <v>INSERT INTO ROAD (ID_ROAD, FK_ADDRESS_ID_START, FK_ADDRESS_ID_END, KINETIC_COEFICIENT) VALUES(19, 7,9,0.7);</v>
      </c>
    </row>
    <row r="76" spans="1:11" x14ac:dyDescent="0.2">
      <c r="A76">
        <v>20</v>
      </c>
      <c r="B76">
        <v>9</v>
      </c>
      <c r="C76">
        <v>7</v>
      </c>
      <c r="D76" t="s">
        <v>197</v>
      </c>
      <c r="K76" t="str">
        <f t="shared" si="2"/>
        <v>INSERT INTO ROAD (ID_ROAD, FK_ADDRESS_ID_START, FK_ADDRESS_ID_END, KINETIC_COEFICIENT) VALUES(20, 9,7,0.7);</v>
      </c>
    </row>
    <row r="77" spans="1:11" x14ac:dyDescent="0.2">
      <c r="A77">
        <v>21</v>
      </c>
      <c r="B77">
        <v>8</v>
      </c>
      <c r="C77">
        <v>9</v>
      </c>
      <c r="D77" t="s">
        <v>198</v>
      </c>
      <c r="K77" t="str">
        <f t="shared" si="2"/>
        <v>INSERT INTO ROAD (ID_ROAD, FK_ADDRESS_ID_START, FK_ADDRESS_ID_END, KINETIC_COEFICIENT) VALUES(21, 8,9,0.9);</v>
      </c>
    </row>
    <row r="78" spans="1:11" x14ac:dyDescent="0.2">
      <c r="A78">
        <v>22</v>
      </c>
      <c r="B78">
        <v>9</v>
      </c>
      <c r="C78">
        <v>8</v>
      </c>
      <c r="D78" t="s">
        <v>198</v>
      </c>
      <c r="K78" t="str">
        <f t="shared" si="2"/>
        <v>INSERT INTO ROAD (ID_ROAD, FK_ADDRESS_ID_START, FK_ADDRESS_ID_END, KINETIC_COEFICIENT) VALUES(22, 9,8,0.9);</v>
      </c>
    </row>
    <row r="79" spans="1:11" x14ac:dyDescent="0.2">
      <c r="A79">
        <v>23</v>
      </c>
      <c r="B79">
        <v>8</v>
      </c>
      <c r="C79">
        <v>15</v>
      </c>
      <c r="D79" t="s">
        <v>197</v>
      </c>
      <c r="K79" t="str">
        <f t="shared" si="2"/>
        <v>INSERT INTO ROAD (ID_ROAD, FK_ADDRESS_ID_START, FK_ADDRESS_ID_END, KINETIC_COEFICIENT) VALUES(23, 8,15,0.7);</v>
      </c>
    </row>
    <row r="80" spans="1:11" x14ac:dyDescent="0.2">
      <c r="A80">
        <v>24</v>
      </c>
      <c r="B80">
        <v>15</v>
      </c>
      <c r="C80">
        <v>12</v>
      </c>
      <c r="D80" t="s">
        <v>197</v>
      </c>
      <c r="K80" t="str">
        <f t="shared" si="2"/>
        <v>INSERT INTO ROAD (ID_ROAD, FK_ADDRESS_ID_START, FK_ADDRESS_ID_END, KINETIC_COEFICIENT) VALUES(24, 15,12,0.7);</v>
      </c>
    </row>
    <row r="81" spans="1:11" x14ac:dyDescent="0.2">
      <c r="A81">
        <v>25</v>
      </c>
      <c r="B81">
        <v>12</v>
      </c>
      <c r="C81">
        <v>14</v>
      </c>
      <c r="D81" t="s">
        <v>197</v>
      </c>
      <c r="K81" t="str">
        <f t="shared" si="2"/>
        <v>INSERT INTO ROAD (ID_ROAD, FK_ADDRESS_ID_START, FK_ADDRESS_ID_END, KINETIC_COEFICIENT) VALUES(25, 12,14,0.7);</v>
      </c>
    </row>
    <row r="82" spans="1:11" x14ac:dyDescent="0.2">
      <c r="A82">
        <v>26</v>
      </c>
      <c r="B82">
        <v>14</v>
      </c>
      <c r="C82">
        <v>9</v>
      </c>
      <c r="D82" t="s">
        <v>197</v>
      </c>
      <c r="K82" t="str">
        <f t="shared" si="2"/>
        <v>INSERT INTO ROAD (ID_ROAD, FK_ADDRESS_ID_START, FK_ADDRESS_ID_END, KINETIC_COEFICIENT) VALUES(26, 14,9,0.7);</v>
      </c>
    </row>
    <row r="83" spans="1:11" x14ac:dyDescent="0.2">
      <c r="A83">
        <v>27</v>
      </c>
      <c r="B83">
        <v>11</v>
      </c>
      <c r="C83">
        <v>12</v>
      </c>
      <c r="D83" t="s">
        <v>198</v>
      </c>
      <c r="K83" t="str">
        <f t="shared" si="2"/>
        <v>INSERT INTO ROAD (ID_ROAD, FK_ADDRESS_ID_START, FK_ADDRESS_ID_END, KINETIC_COEFICIENT) VALUES(27, 11,12,0.9);</v>
      </c>
    </row>
    <row r="84" spans="1:11" x14ac:dyDescent="0.2">
      <c r="A84">
        <v>28</v>
      </c>
      <c r="B84">
        <v>12</v>
      </c>
      <c r="C84">
        <v>11</v>
      </c>
      <c r="D84" t="s">
        <v>198</v>
      </c>
      <c r="K84" t="str">
        <f t="shared" si="2"/>
        <v>INSERT INTO ROAD (ID_ROAD, FK_ADDRESS_ID_START, FK_ADDRESS_ID_END, KINETIC_COEFICIENT) VALUES(28, 12,11,0.9);</v>
      </c>
    </row>
    <row r="86" spans="1:11" x14ac:dyDescent="0.2">
      <c r="A86" t="s">
        <v>29</v>
      </c>
    </row>
    <row r="87" spans="1:11" x14ac:dyDescent="0.2">
      <c r="A87" t="s">
        <v>30</v>
      </c>
      <c r="B87" t="s">
        <v>31</v>
      </c>
      <c r="C87" t="s">
        <v>8</v>
      </c>
    </row>
    <row r="88" spans="1:11" x14ac:dyDescent="0.2">
      <c r="A88">
        <v>260486306</v>
      </c>
      <c r="B88" t="s">
        <v>11</v>
      </c>
      <c r="C88" s="1" t="s">
        <v>21</v>
      </c>
      <c r="K88" t="str">
        <f>"INSERT INTO "&amp;$A$86&amp;" ("&amp;$A$87&amp;", "&amp;$B$87&amp;", "&amp;$C$87&amp;") VALUES("&amp;A88&amp;", '"&amp;B88&amp;"','"&amp;C88&amp;"');"</f>
        <v>INSERT INTO PERSON (NIF, NAME, EMAIL) VALUES(260486306, 'admin1','admin1@isep.ipp.pt');</v>
      </c>
    </row>
    <row r="89" spans="1:11" x14ac:dyDescent="0.2">
      <c r="A89">
        <v>212038467</v>
      </c>
      <c r="B89" t="s">
        <v>12</v>
      </c>
      <c r="C89" s="1" t="s">
        <v>22</v>
      </c>
      <c r="K89" t="str">
        <f t="shared" ref="K89:K111" si="3">"INSERT INTO "&amp;$A$86&amp;" ("&amp;$A$87&amp;", "&amp;$B$87&amp;", "&amp;$C$87&amp;") VALUES("&amp;A89&amp;", '"&amp;B89&amp;"','"&amp;C89&amp;"');"</f>
        <v>INSERT INTO PERSON (NIF, NAME, EMAIL) VALUES(212038467, 'admin2','admin2@isep.ipp.pt');</v>
      </c>
    </row>
    <row r="90" spans="1:11" x14ac:dyDescent="0.2">
      <c r="A90">
        <v>132451352</v>
      </c>
      <c r="B90" t="s">
        <v>142</v>
      </c>
      <c r="C90" s="1" t="s">
        <v>141</v>
      </c>
      <c r="K90" t="str">
        <f t="shared" si="3"/>
        <v>INSERT INTO PERSON (NIF, NAME, EMAIL) VALUES(132451352, 'admin3','admin3@isep.ipp.pt');</v>
      </c>
    </row>
    <row r="91" spans="1:11" x14ac:dyDescent="0.2">
      <c r="A91">
        <v>223153497</v>
      </c>
      <c r="B91" t="s">
        <v>17</v>
      </c>
      <c r="C91" s="1" t="s">
        <v>13</v>
      </c>
      <c r="K91" t="str">
        <f t="shared" si="3"/>
        <v>INSERT INTO PERSON (NIF, NAME, EMAIL) VALUES(223153497, 'client1','client1@isep.ipp.pt');</v>
      </c>
    </row>
    <row r="92" spans="1:11" x14ac:dyDescent="0.2">
      <c r="A92">
        <v>240410727</v>
      </c>
      <c r="B92" t="s">
        <v>18</v>
      </c>
      <c r="C92" s="1" t="s">
        <v>14</v>
      </c>
      <c r="K92" t="str">
        <f t="shared" si="3"/>
        <v>INSERT INTO PERSON (NIF, NAME, EMAIL) VALUES(240410727, 'client2','client2@isep.ipp.pt');</v>
      </c>
    </row>
    <row r="93" spans="1:11" x14ac:dyDescent="0.2">
      <c r="A93">
        <v>216466039</v>
      </c>
      <c r="B93" t="s">
        <v>122</v>
      </c>
      <c r="C93" s="1" t="s">
        <v>112</v>
      </c>
      <c r="K93" t="str">
        <f t="shared" si="3"/>
        <v>INSERT INTO PERSON (NIF, NAME, EMAIL) VALUES(216466039, 'client3','client3@isep.ipp.pt');</v>
      </c>
    </row>
    <row r="94" spans="1:11" x14ac:dyDescent="0.2">
      <c r="A94">
        <v>221414079</v>
      </c>
      <c r="B94" t="s">
        <v>123</v>
      </c>
      <c r="C94" s="1" t="s">
        <v>113</v>
      </c>
      <c r="K94" t="str">
        <f t="shared" si="3"/>
        <v>INSERT INTO PERSON (NIF, NAME, EMAIL) VALUES(221414079, 'client4','client4@isep.ipp.pt');</v>
      </c>
    </row>
    <row r="95" spans="1:11" x14ac:dyDescent="0.2">
      <c r="A95">
        <v>262779086</v>
      </c>
      <c r="B95" t="s">
        <v>124</v>
      </c>
      <c r="C95" s="1" t="s">
        <v>114</v>
      </c>
      <c r="K95" t="str">
        <f t="shared" si="3"/>
        <v>INSERT INTO PERSON (NIF, NAME, EMAIL) VALUES(262779086, 'client5','client5@isep.ipp.pt');</v>
      </c>
    </row>
    <row r="96" spans="1:11" x14ac:dyDescent="0.2">
      <c r="A96">
        <v>208019513</v>
      </c>
      <c r="B96" t="s">
        <v>125</v>
      </c>
      <c r="C96" s="1" t="s">
        <v>115</v>
      </c>
      <c r="K96" t="str">
        <f t="shared" si="3"/>
        <v>INSERT INTO PERSON (NIF, NAME, EMAIL) VALUES(208019513, 'client6','client6@isep.ipp.pt');</v>
      </c>
    </row>
    <row r="97" spans="1:11" x14ac:dyDescent="0.2">
      <c r="A97">
        <v>254240337</v>
      </c>
      <c r="B97" t="s">
        <v>126</v>
      </c>
      <c r="C97" s="1" t="s">
        <v>116</v>
      </c>
      <c r="K97" t="str">
        <f t="shared" si="3"/>
        <v>INSERT INTO PERSON (NIF, NAME, EMAIL) VALUES(254240337, 'client7','client7@isep.ipp.pt');</v>
      </c>
    </row>
    <row r="98" spans="1:11" x14ac:dyDescent="0.2">
      <c r="A98">
        <v>293057872</v>
      </c>
      <c r="B98" t="s">
        <v>127</v>
      </c>
      <c r="C98" s="1" t="s">
        <v>117</v>
      </c>
      <c r="K98" t="str">
        <f t="shared" si="3"/>
        <v>INSERT INTO PERSON (NIF, NAME, EMAIL) VALUES(293057872, 'client8','client8@isep.ipp.pt');</v>
      </c>
    </row>
    <row r="99" spans="1:11" x14ac:dyDescent="0.2">
      <c r="A99">
        <v>251682962</v>
      </c>
      <c r="B99" t="s">
        <v>128</v>
      </c>
      <c r="C99" s="1" t="s">
        <v>118</v>
      </c>
      <c r="K99" t="str">
        <f t="shared" si="3"/>
        <v>INSERT INTO PERSON (NIF, NAME, EMAIL) VALUES(251682962, 'client9','client9@isep.ipp.pt');</v>
      </c>
    </row>
    <row r="100" spans="1:11" x14ac:dyDescent="0.2">
      <c r="A100">
        <v>273248196</v>
      </c>
      <c r="B100" t="s">
        <v>129</v>
      </c>
      <c r="C100" s="1" t="s">
        <v>119</v>
      </c>
      <c r="K100" t="str">
        <f t="shared" si="3"/>
        <v>INSERT INTO PERSON (NIF, NAME, EMAIL) VALUES(273248196, 'client10','client10@isep.ipp.pt');</v>
      </c>
    </row>
    <row r="101" spans="1:11" x14ac:dyDescent="0.2">
      <c r="A101">
        <v>194362136</v>
      </c>
      <c r="B101" t="s">
        <v>130</v>
      </c>
      <c r="C101" s="1" t="s">
        <v>120</v>
      </c>
      <c r="K101" t="str">
        <f t="shared" si="3"/>
        <v>INSERT INTO PERSON (NIF, NAME, EMAIL) VALUES(194362136, 'client11','client11@isep.ipp.pt');</v>
      </c>
    </row>
    <row r="102" spans="1:11" x14ac:dyDescent="0.2">
      <c r="A102">
        <v>208952980</v>
      </c>
      <c r="B102" t="s">
        <v>131</v>
      </c>
      <c r="C102" s="1" t="s">
        <v>121</v>
      </c>
      <c r="K102" t="str">
        <f t="shared" si="3"/>
        <v>INSERT INTO PERSON (NIF, NAME, EMAIL) VALUES(208952980, 'client12','client12@isep.ipp.pt');</v>
      </c>
    </row>
    <row r="103" spans="1:11" x14ac:dyDescent="0.2">
      <c r="A103">
        <v>113444253</v>
      </c>
      <c r="B103" t="s">
        <v>19</v>
      </c>
      <c r="C103" s="1" t="s">
        <v>15</v>
      </c>
      <c r="K103" t="str">
        <f t="shared" si="3"/>
        <v>INSERT INTO PERSON (NIF, NAME, EMAIL) VALUES(113444253, 'courier1','courier1@isep.ipp.pt');</v>
      </c>
    </row>
    <row r="104" spans="1:11" x14ac:dyDescent="0.2">
      <c r="A104">
        <v>148395616</v>
      </c>
      <c r="B104" t="s">
        <v>20</v>
      </c>
      <c r="C104" s="1" t="s">
        <v>16</v>
      </c>
      <c r="D104" s="2"/>
      <c r="K104" t="str">
        <f t="shared" si="3"/>
        <v>INSERT INTO PERSON (NIF, NAME, EMAIL) VALUES(148395616, 'courier2','courier2@isep.ipp.pt');</v>
      </c>
    </row>
    <row r="105" spans="1:11" x14ac:dyDescent="0.2">
      <c r="A105">
        <v>112809681</v>
      </c>
      <c r="B105" t="s">
        <v>143</v>
      </c>
      <c r="C105" s="1" t="s">
        <v>150</v>
      </c>
      <c r="K105" t="str">
        <f t="shared" si="3"/>
        <v>INSERT INTO PERSON (NIF, NAME, EMAIL) VALUES(112809681, 'courier3','courier3@isep.ipp.pt');</v>
      </c>
    </row>
    <row r="106" spans="1:11" x14ac:dyDescent="0.2">
      <c r="A106">
        <v>169385432</v>
      </c>
      <c r="B106" t="s">
        <v>144</v>
      </c>
      <c r="C106" s="1" t="s">
        <v>151</v>
      </c>
      <c r="K106" t="str">
        <f t="shared" si="3"/>
        <v>INSERT INTO PERSON (NIF, NAME, EMAIL) VALUES(169385432, 'courier4','courier4@isep.ipp.pt');</v>
      </c>
    </row>
    <row r="107" spans="1:11" x14ac:dyDescent="0.2">
      <c r="A107">
        <v>184658989</v>
      </c>
      <c r="B107" t="s">
        <v>145</v>
      </c>
      <c r="C107" s="1" t="s">
        <v>152</v>
      </c>
      <c r="K107" t="str">
        <f t="shared" si="3"/>
        <v>INSERT INTO PERSON (NIF, NAME, EMAIL) VALUES(184658989, 'courier5','courier5@isep.ipp.pt');</v>
      </c>
    </row>
    <row r="108" spans="1:11" x14ac:dyDescent="0.2">
      <c r="A108">
        <v>221231244</v>
      </c>
      <c r="B108" t="s">
        <v>146</v>
      </c>
      <c r="C108" s="1" t="s">
        <v>153</v>
      </c>
      <c r="K108" t="str">
        <f t="shared" si="3"/>
        <v>INSERT INTO PERSON (NIF, NAME, EMAIL) VALUES(221231244, 'courier6','courier6@isep.ipp.pt');</v>
      </c>
    </row>
    <row r="109" spans="1:11" x14ac:dyDescent="0.2">
      <c r="A109">
        <v>124125464</v>
      </c>
      <c r="B109" t="s">
        <v>147</v>
      </c>
      <c r="C109" s="1" t="s">
        <v>154</v>
      </c>
      <c r="K109" t="str">
        <f t="shared" si="3"/>
        <v>INSERT INTO PERSON (NIF, NAME, EMAIL) VALUES(124125464, 'courier7','courier7@isep.ipp.pt');</v>
      </c>
    </row>
    <row r="110" spans="1:11" x14ac:dyDescent="0.2">
      <c r="A110">
        <v>132514123</v>
      </c>
      <c r="B110" t="s">
        <v>148</v>
      </c>
      <c r="C110" s="1" t="s">
        <v>155</v>
      </c>
      <c r="K110" t="str">
        <f t="shared" si="3"/>
        <v>INSERT INTO PERSON (NIF, NAME, EMAIL) VALUES(132514123, 'courier8','courier8@isep.ipp.pt');</v>
      </c>
    </row>
    <row r="111" spans="1:11" x14ac:dyDescent="0.2">
      <c r="A111">
        <v>144535723</v>
      </c>
      <c r="B111" t="s">
        <v>149</v>
      </c>
      <c r="C111" s="1" t="s">
        <v>156</v>
      </c>
      <c r="K111" t="str">
        <f t="shared" si="3"/>
        <v>INSERT INTO PERSON (NIF, NAME, EMAIL) VALUES(144535723, 'courier9','courier9@isep.ipp.pt');</v>
      </c>
    </row>
    <row r="112" spans="1:11" x14ac:dyDescent="0.2">
      <c r="C112" s="1"/>
    </row>
    <row r="113" spans="1:11" x14ac:dyDescent="0.2">
      <c r="C113" s="1"/>
    </row>
    <row r="114" spans="1:11" x14ac:dyDescent="0.2">
      <c r="A114" t="s">
        <v>36</v>
      </c>
    </row>
    <row r="115" spans="1:11" x14ac:dyDescent="0.2">
      <c r="A115" t="s">
        <v>37</v>
      </c>
      <c r="B115" t="s">
        <v>31</v>
      </c>
      <c r="C115" t="s">
        <v>132</v>
      </c>
      <c r="D115" t="s">
        <v>161</v>
      </c>
      <c r="E115" t="s">
        <v>38</v>
      </c>
      <c r="F115" t="s">
        <v>39</v>
      </c>
      <c r="G115" t="s">
        <v>133</v>
      </c>
    </row>
    <row r="116" spans="1:11" x14ac:dyDescent="0.2">
      <c r="A116">
        <v>1</v>
      </c>
      <c r="B116" t="s">
        <v>40</v>
      </c>
      <c r="C116">
        <v>9</v>
      </c>
      <c r="D116">
        <v>3</v>
      </c>
      <c r="E116">
        <v>3</v>
      </c>
      <c r="F116" s="1" t="s">
        <v>21</v>
      </c>
      <c r="G116" s="3" t="s">
        <v>42</v>
      </c>
      <c r="K116" t="str">
        <f>"INSERT INTO "&amp;$A$114&amp;" ("&amp;$A$115&amp;", "&amp;$B$115&amp;", "&amp;$C$115&amp;", "&amp;$D$115&amp;", "&amp;$E$115&amp;", "&amp;$F$115&amp;","&amp;$G$115&amp;") VALUES("&amp;A116&amp;", '"&amp;B116&amp;"',"&amp;C116&amp;","&amp;D116&amp;","&amp;E116&amp;",'"&amp;F116&amp;"','"&amp;G116&amp;"');"</f>
        <v>INSERT INTO PHARMACY (ID_PHARMACY, NAME, MAXIMUM_PAYLOAD, MINIMUM_PAYLOAD, FK_ADDRESS_ID, FK_ADMINISTRATOR_EMAIL,ISACTIVE) VALUES(1, 'Pharmacy1',9,3,3,'admin1@isep.ipp.pt','true');</v>
      </c>
    </row>
    <row r="117" spans="1:11" x14ac:dyDescent="0.2">
      <c r="A117">
        <v>2</v>
      </c>
      <c r="B117" t="s">
        <v>41</v>
      </c>
      <c r="C117">
        <v>10</v>
      </c>
      <c r="D117">
        <v>4</v>
      </c>
      <c r="E117">
        <v>13</v>
      </c>
      <c r="F117" s="1" t="s">
        <v>22</v>
      </c>
      <c r="G117" t="s">
        <v>42</v>
      </c>
      <c r="K117" t="str">
        <f t="shared" ref="K117:K118" si="4">"INSERT INTO "&amp;$A$114&amp;" ("&amp;$A$115&amp;", "&amp;$B$115&amp;", "&amp;$C$115&amp;", "&amp;$D$115&amp;", "&amp;$E$115&amp;", "&amp;$F$115&amp;","&amp;$G$115&amp;") VALUES("&amp;A117&amp;", '"&amp;B117&amp;"',"&amp;C117&amp;","&amp;D117&amp;","&amp;E117&amp;",'"&amp;F117&amp;"','"&amp;G117&amp;"');"</f>
        <v>INSERT INTO PHARMACY (ID_PHARMACY, NAME, MAXIMUM_PAYLOAD, MINIMUM_PAYLOAD, FK_ADDRESS_ID, FK_ADMINISTRATOR_EMAIL,ISACTIVE) VALUES(2, 'Pharmacy2',10,4,13,'admin2@isep.ipp.pt','true');</v>
      </c>
    </row>
    <row r="118" spans="1:11" x14ac:dyDescent="0.2">
      <c r="A118">
        <v>3</v>
      </c>
      <c r="B118" t="s">
        <v>140</v>
      </c>
      <c r="C118">
        <v>11</v>
      </c>
      <c r="D118">
        <v>5</v>
      </c>
      <c r="E118">
        <v>9</v>
      </c>
      <c r="F118" s="1" t="s">
        <v>141</v>
      </c>
      <c r="G118" t="s">
        <v>42</v>
      </c>
      <c r="K118" t="str">
        <f t="shared" si="4"/>
        <v>INSERT INTO PHARMACY (ID_PHARMACY, NAME, MAXIMUM_PAYLOAD, MINIMUM_PAYLOAD, FK_ADDRESS_ID, FK_ADMINISTRATOR_EMAIL,ISACTIVE) VALUES(3, 'Pharmacy3',11,5,9,'admin3@isep.ipp.pt','true');</v>
      </c>
    </row>
    <row r="119" spans="1:11" x14ac:dyDescent="0.2">
      <c r="F119" s="1"/>
    </row>
    <row r="120" spans="1:11" x14ac:dyDescent="0.2">
      <c r="F120" s="1"/>
    </row>
    <row r="121" spans="1:11" x14ac:dyDescent="0.2">
      <c r="A121" t="s">
        <v>157</v>
      </c>
      <c r="F121" s="1"/>
    </row>
    <row r="122" spans="1:11" x14ac:dyDescent="0.2">
      <c r="A122" t="s">
        <v>158</v>
      </c>
      <c r="B122" t="s">
        <v>2</v>
      </c>
      <c r="F122" s="1"/>
    </row>
    <row r="123" spans="1:11" x14ac:dyDescent="0.2">
      <c r="A123">
        <v>1</v>
      </c>
      <c r="B123" t="s">
        <v>159</v>
      </c>
      <c r="F123" s="1"/>
      <c r="K123" t="str">
        <f>"INSERT INTO "&amp;$A$121&amp;" ("&amp;$A$122&amp;", "&amp;$B$122&amp;") VALUES("&amp;A123&amp;", '"&amp;B123&amp;"');"</f>
        <v>INSERT INTO COURIER_TYPE_STATUS (ID_COURIER_TYPE_STATUS, DESCRIPTION) VALUES(1, 'Free');</v>
      </c>
    </row>
    <row r="124" spans="1:11" x14ac:dyDescent="0.2">
      <c r="A124">
        <v>2</v>
      </c>
      <c r="B124" t="s">
        <v>160</v>
      </c>
      <c r="F124" s="1"/>
      <c r="K124" t="str">
        <f>"INSERT INTO "&amp;$A$121&amp;" ("&amp;$A$122&amp;", "&amp;$B$122&amp;") VALUES("&amp;A124&amp;", '"&amp;B124&amp;"');"</f>
        <v>INSERT INTO COURIER_TYPE_STATUS (ID_COURIER_TYPE_STATUS, DESCRIPTION) VALUES(2, 'Busy');</v>
      </c>
    </row>
    <row r="125" spans="1:11" x14ac:dyDescent="0.2">
      <c r="F125" s="1"/>
    </row>
    <row r="126" spans="1:11" x14ac:dyDescent="0.2">
      <c r="A126" t="s">
        <v>28</v>
      </c>
    </row>
    <row r="127" spans="1:11" x14ac:dyDescent="0.2">
      <c r="A127" t="s">
        <v>32</v>
      </c>
      <c r="B127" t="s">
        <v>33</v>
      </c>
      <c r="C127" t="s">
        <v>34</v>
      </c>
      <c r="D127" t="s">
        <v>35</v>
      </c>
    </row>
    <row r="128" spans="1:11" x14ac:dyDescent="0.2">
      <c r="A128">
        <v>113444253</v>
      </c>
      <c r="B128">
        <v>1</v>
      </c>
      <c r="C128">
        <v>70</v>
      </c>
      <c r="D128" t="s">
        <v>42</v>
      </c>
      <c r="K128" t="str">
        <f>"INSERT INTO "&amp;$A$126&amp;" ("&amp;$A$127&amp;", "&amp;$B$127&amp;", "&amp;$C$127&amp;", "&amp;$D$127&amp;" ) VALUES("&amp;A128&amp;", "&amp;B128&amp;","&amp;C128&amp;",'"&amp;D128&amp;"');"</f>
        <v>INSERT INTO COURIER (FK_PERSON_NIF, FK_PHARMACY_ID, WEIGHT, ISWORKING ) VALUES(113444253, 1,70,'true');</v>
      </c>
    </row>
    <row r="129" spans="1:11" x14ac:dyDescent="0.2">
      <c r="A129">
        <v>148395616</v>
      </c>
      <c r="B129">
        <v>1</v>
      </c>
      <c r="C129">
        <v>80</v>
      </c>
      <c r="D129" t="s">
        <v>42</v>
      </c>
      <c r="K129" t="str">
        <f t="shared" ref="K129:K136" si="5">"INSERT INTO "&amp;$A$126&amp;" ("&amp;$A$127&amp;", "&amp;$B$127&amp;", "&amp;$C$127&amp;", "&amp;$D$127&amp;" ) VALUES("&amp;A129&amp;", "&amp;B129&amp;","&amp;C129&amp;",'"&amp;D129&amp;"');"</f>
        <v>INSERT INTO COURIER (FK_PERSON_NIF, FK_PHARMACY_ID, WEIGHT, ISWORKING ) VALUES(148395616, 1,80,'true');</v>
      </c>
    </row>
    <row r="130" spans="1:11" x14ac:dyDescent="0.2">
      <c r="A130">
        <v>112809681</v>
      </c>
      <c r="B130">
        <v>1</v>
      </c>
      <c r="C130">
        <v>85</v>
      </c>
      <c r="D130" t="s">
        <v>42</v>
      </c>
      <c r="K130" t="str">
        <f t="shared" si="5"/>
        <v>INSERT INTO COURIER (FK_PERSON_NIF, FK_PHARMACY_ID, WEIGHT, ISWORKING ) VALUES(112809681, 1,85,'true');</v>
      </c>
    </row>
    <row r="131" spans="1:11" x14ac:dyDescent="0.2">
      <c r="A131">
        <v>169385432</v>
      </c>
      <c r="B131">
        <v>2</v>
      </c>
      <c r="C131">
        <v>90</v>
      </c>
      <c r="D131" t="s">
        <v>42</v>
      </c>
      <c r="K131" t="str">
        <f t="shared" si="5"/>
        <v>INSERT INTO COURIER (FK_PERSON_NIF, FK_PHARMACY_ID, WEIGHT, ISWORKING ) VALUES(169385432, 2,90,'true');</v>
      </c>
    </row>
    <row r="132" spans="1:11" x14ac:dyDescent="0.2">
      <c r="A132">
        <v>184658989</v>
      </c>
      <c r="B132">
        <v>2</v>
      </c>
      <c r="C132">
        <v>65</v>
      </c>
      <c r="D132" t="s">
        <v>42</v>
      </c>
      <c r="K132" t="str">
        <f t="shared" si="5"/>
        <v>INSERT INTO COURIER (FK_PERSON_NIF, FK_PHARMACY_ID, WEIGHT, ISWORKING ) VALUES(184658989, 2,65,'true');</v>
      </c>
    </row>
    <row r="133" spans="1:11" x14ac:dyDescent="0.2">
      <c r="A133">
        <v>221231244</v>
      </c>
      <c r="B133">
        <v>2</v>
      </c>
      <c r="C133">
        <v>95</v>
      </c>
      <c r="D133" t="s">
        <v>42</v>
      </c>
      <c r="K133" t="str">
        <f t="shared" si="5"/>
        <v>INSERT INTO COURIER (FK_PERSON_NIF, FK_PHARMACY_ID, WEIGHT, ISWORKING ) VALUES(221231244, 2,95,'true');</v>
      </c>
    </row>
    <row r="134" spans="1:11" x14ac:dyDescent="0.2">
      <c r="A134">
        <v>124125464</v>
      </c>
      <c r="B134">
        <v>3</v>
      </c>
      <c r="C134">
        <v>100</v>
      </c>
      <c r="D134" t="s">
        <v>42</v>
      </c>
      <c r="K134" t="str">
        <f t="shared" si="5"/>
        <v>INSERT INTO COURIER (FK_PERSON_NIF, FK_PHARMACY_ID, WEIGHT, ISWORKING ) VALUES(124125464, 3,100,'true');</v>
      </c>
    </row>
    <row r="135" spans="1:11" x14ac:dyDescent="0.2">
      <c r="A135">
        <v>132514123</v>
      </c>
      <c r="B135">
        <v>3</v>
      </c>
      <c r="C135">
        <v>60</v>
      </c>
      <c r="D135" t="s">
        <v>42</v>
      </c>
      <c r="K135" t="str">
        <f t="shared" si="5"/>
        <v>INSERT INTO COURIER (FK_PERSON_NIF, FK_PHARMACY_ID, WEIGHT, ISWORKING ) VALUES(132514123, 3,60,'true');</v>
      </c>
    </row>
    <row r="136" spans="1:11" x14ac:dyDescent="0.2">
      <c r="A136">
        <v>144535723</v>
      </c>
      <c r="B136">
        <v>3</v>
      </c>
      <c r="C136">
        <v>50</v>
      </c>
      <c r="D136" t="s">
        <v>42</v>
      </c>
      <c r="K136" t="str">
        <f t="shared" si="5"/>
        <v>INSERT INTO COURIER (FK_PERSON_NIF, FK_PHARMACY_ID, WEIGHT, ISWORKING ) VALUES(144535723, 3,50,'true');</v>
      </c>
    </row>
    <row r="139" spans="1:11" x14ac:dyDescent="0.2">
      <c r="A139" t="s">
        <v>162</v>
      </c>
    </row>
    <row r="140" spans="1:11" x14ac:dyDescent="0.2">
      <c r="A140" t="s">
        <v>32</v>
      </c>
      <c r="B140" t="s">
        <v>163</v>
      </c>
      <c r="C140" t="s">
        <v>164</v>
      </c>
      <c r="D140" t="s">
        <v>168</v>
      </c>
    </row>
    <row r="141" spans="1:11" x14ac:dyDescent="0.2">
      <c r="A141">
        <v>113444253</v>
      </c>
      <c r="B141">
        <v>1</v>
      </c>
      <c r="C141" s="3" t="s">
        <v>165</v>
      </c>
      <c r="D141">
        <v>1</v>
      </c>
      <c r="K141" t="str">
        <f>"INSERT INTO "&amp;$A$139&amp;" ("&amp;$A$140&amp;", "&amp;$B$140&amp;","&amp;$C$140&amp;","&amp;$D$140&amp;") VALUES("&amp;A141&amp;", "&amp;B141&amp;",to_date("&amp;C141&amp;",'yyyy-mm-dd HH24:mi:ss'),"&amp;D141&amp;");"</f>
        <v>INSERT INTO COURIER_STATUS (FK_PERSON_NIF, FK_COURIER_TYPE_STATUS_ID,Date_Entry,ID_COURIER_STATUS) VALUES(113444253, 1,to_date('2020-01-01','yyyy-mm-dd HH24:mi:ss'),1);</v>
      </c>
    </row>
    <row r="142" spans="1:11" x14ac:dyDescent="0.2">
      <c r="A142">
        <v>148395616</v>
      </c>
      <c r="B142">
        <v>1</v>
      </c>
      <c r="C142" s="3" t="s">
        <v>165</v>
      </c>
      <c r="D142">
        <v>2</v>
      </c>
      <c r="K142" t="str">
        <f t="shared" ref="K142:K164" si="6">"INSERT INTO "&amp;$A$139&amp;" ("&amp;$A$140&amp;", "&amp;$B$140&amp;","&amp;$C$140&amp;","&amp;$D$140&amp;") VALUES("&amp;A142&amp;", "&amp;B142&amp;",to_date("&amp;C142&amp;",'yyyy-mm-dd HH24:mi:ss'),"&amp;D142&amp;");"</f>
        <v>INSERT INTO COURIER_STATUS (FK_PERSON_NIF, FK_COURIER_TYPE_STATUS_ID,Date_Entry,ID_COURIER_STATUS) VALUES(148395616, 1,to_date('2020-01-01','yyyy-mm-dd HH24:mi:ss'),2);</v>
      </c>
    </row>
    <row r="143" spans="1:11" x14ac:dyDescent="0.2">
      <c r="A143">
        <v>112809681</v>
      </c>
      <c r="B143">
        <v>1</v>
      </c>
      <c r="C143" s="3" t="s">
        <v>165</v>
      </c>
      <c r="D143">
        <v>3</v>
      </c>
      <c r="K143" t="str">
        <f t="shared" si="6"/>
        <v>INSERT INTO COURIER_STATUS (FK_PERSON_NIF, FK_COURIER_TYPE_STATUS_ID,Date_Entry,ID_COURIER_STATUS) VALUES(112809681, 1,to_date('2020-01-01','yyyy-mm-dd HH24:mi:ss'),3);</v>
      </c>
    </row>
    <row r="144" spans="1:11" x14ac:dyDescent="0.2">
      <c r="A144">
        <v>169385432</v>
      </c>
      <c r="B144">
        <v>1</v>
      </c>
      <c r="C144" s="3" t="s">
        <v>165</v>
      </c>
      <c r="D144">
        <v>4</v>
      </c>
      <c r="K144" t="str">
        <f t="shared" si="6"/>
        <v>INSERT INTO COURIER_STATUS (FK_PERSON_NIF, FK_COURIER_TYPE_STATUS_ID,Date_Entry,ID_COURIER_STATUS) VALUES(169385432, 1,to_date('2020-01-01','yyyy-mm-dd HH24:mi:ss'),4);</v>
      </c>
    </row>
    <row r="145" spans="1:11" x14ac:dyDescent="0.2">
      <c r="A145">
        <v>184658989</v>
      </c>
      <c r="B145">
        <v>1</v>
      </c>
      <c r="C145" s="3" t="s">
        <v>165</v>
      </c>
      <c r="D145">
        <v>5</v>
      </c>
      <c r="K145" t="str">
        <f t="shared" si="6"/>
        <v>INSERT INTO COURIER_STATUS (FK_PERSON_NIF, FK_COURIER_TYPE_STATUS_ID,Date_Entry,ID_COURIER_STATUS) VALUES(184658989, 1,to_date('2020-01-01','yyyy-mm-dd HH24:mi:ss'),5);</v>
      </c>
    </row>
    <row r="146" spans="1:11" x14ac:dyDescent="0.2">
      <c r="A146">
        <v>221231244</v>
      </c>
      <c r="B146">
        <v>1</v>
      </c>
      <c r="C146" s="3" t="s">
        <v>165</v>
      </c>
      <c r="D146">
        <v>6</v>
      </c>
      <c r="K146" t="str">
        <f t="shared" si="6"/>
        <v>INSERT INTO COURIER_STATUS (FK_PERSON_NIF, FK_COURIER_TYPE_STATUS_ID,Date_Entry,ID_COURIER_STATUS) VALUES(221231244, 1,to_date('2020-01-01','yyyy-mm-dd HH24:mi:ss'),6);</v>
      </c>
    </row>
    <row r="147" spans="1:11" x14ac:dyDescent="0.2">
      <c r="A147">
        <v>124125464</v>
      </c>
      <c r="B147">
        <v>1</v>
      </c>
      <c r="C147" s="3" t="s">
        <v>165</v>
      </c>
      <c r="D147">
        <v>7</v>
      </c>
      <c r="K147" t="str">
        <f t="shared" si="6"/>
        <v>INSERT INTO COURIER_STATUS (FK_PERSON_NIF, FK_COURIER_TYPE_STATUS_ID,Date_Entry,ID_COURIER_STATUS) VALUES(124125464, 1,to_date('2020-01-01','yyyy-mm-dd HH24:mi:ss'),7);</v>
      </c>
    </row>
    <row r="148" spans="1:11" x14ac:dyDescent="0.2">
      <c r="A148">
        <v>132514123</v>
      </c>
      <c r="B148">
        <v>1</v>
      </c>
      <c r="C148" s="3" t="s">
        <v>165</v>
      </c>
      <c r="D148">
        <v>8</v>
      </c>
      <c r="K148" t="str">
        <f t="shared" si="6"/>
        <v>INSERT INTO COURIER_STATUS (FK_PERSON_NIF, FK_COURIER_TYPE_STATUS_ID,Date_Entry,ID_COURIER_STATUS) VALUES(132514123, 1,to_date('2020-01-01','yyyy-mm-dd HH24:mi:ss'),8);</v>
      </c>
    </row>
    <row r="149" spans="1:11" x14ac:dyDescent="0.2">
      <c r="A149">
        <v>144535723</v>
      </c>
      <c r="B149">
        <v>1</v>
      </c>
      <c r="C149" s="3" t="s">
        <v>165</v>
      </c>
      <c r="D149">
        <v>9</v>
      </c>
      <c r="K149" t="str">
        <f t="shared" si="6"/>
        <v>INSERT INTO COURIER_STATUS (FK_PERSON_NIF, FK_COURIER_TYPE_STATUS_ID,Date_Entry,ID_COURIER_STATUS) VALUES(144535723, 1,to_date('2020-01-01','yyyy-mm-dd HH24:mi:ss'),9);</v>
      </c>
    </row>
    <row r="150" spans="1:11" x14ac:dyDescent="0.2">
      <c r="A150">
        <v>113444253</v>
      </c>
      <c r="B150">
        <v>2</v>
      </c>
      <c r="C150" s="3" t="s">
        <v>166</v>
      </c>
      <c r="D150">
        <v>10</v>
      </c>
      <c r="K150" t="str">
        <f t="shared" si="6"/>
        <v>INSERT INTO COURIER_STATUS (FK_PERSON_NIF, FK_COURIER_TYPE_STATUS_ID,Date_Entry,ID_COURIER_STATUS) VALUES(113444253, 2,to_date('2020-01-02','yyyy-mm-dd HH24:mi:ss'),10);</v>
      </c>
    </row>
    <row r="151" spans="1:11" x14ac:dyDescent="0.2">
      <c r="A151">
        <v>148395616</v>
      </c>
      <c r="B151">
        <v>2</v>
      </c>
      <c r="C151" s="3" t="s">
        <v>166</v>
      </c>
      <c r="D151">
        <v>11</v>
      </c>
      <c r="K151" t="str">
        <f t="shared" si="6"/>
        <v>INSERT INTO COURIER_STATUS (FK_PERSON_NIF, FK_COURIER_TYPE_STATUS_ID,Date_Entry,ID_COURIER_STATUS) VALUES(148395616, 2,to_date('2020-01-02','yyyy-mm-dd HH24:mi:ss'),11);</v>
      </c>
    </row>
    <row r="152" spans="1:11" x14ac:dyDescent="0.2">
      <c r="A152">
        <v>112809681</v>
      </c>
      <c r="B152">
        <v>2</v>
      </c>
      <c r="C152" s="3" t="s">
        <v>166</v>
      </c>
      <c r="D152">
        <v>12</v>
      </c>
      <c r="K152" t="str">
        <f t="shared" si="6"/>
        <v>INSERT INTO COURIER_STATUS (FK_PERSON_NIF, FK_COURIER_TYPE_STATUS_ID,Date_Entry,ID_COURIER_STATUS) VALUES(112809681, 2,to_date('2020-01-02','yyyy-mm-dd HH24:mi:ss'),12);</v>
      </c>
    </row>
    <row r="153" spans="1:11" x14ac:dyDescent="0.2">
      <c r="A153">
        <v>169385432</v>
      </c>
      <c r="B153">
        <v>2</v>
      </c>
      <c r="C153" s="3" t="s">
        <v>166</v>
      </c>
      <c r="D153">
        <v>13</v>
      </c>
      <c r="K153" t="str">
        <f t="shared" si="6"/>
        <v>INSERT INTO COURIER_STATUS (FK_PERSON_NIF, FK_COURIER_TYPE_STATUS_ID,Date_Entry,ID_COURIER_STATUS) VALUES(169385432, 2,to_date('2020-01-02','yyyy-mm-dd HH24:mi:ss'),13);</v>
      </c>
    </row>
    <row r="154" spans="1:11" x14ac:dyDescent="0.2">
      <c r="A154">
        <v>184658989</v>
      </c>
      <c r="B154">
        <v>2</v>
      </c>
      <c r="C154" s="3" t="s">
        <v>166</v>
      </c>
      <c r="D154">
        <v>14</v>
      </c>
      <c r="K154" t="str">
        <f t="shared" si="6"/>
        <v>INSERT INTO COURIER_STATUS (FK_PERSON_NIF, FK_COURIER_TYPE_STATUS_ID,Date_Entry,ID_COURIER_STATUS) VALUES(184658989, 2,to_date('2020-01-02','yyyy-mm-dd HH24:mi:ss'),14);</v>
      </c>
    </row>
    <row r="155" spans="1:11" x14ac:dyDescent="0.2">
      <c r="A155">
        <v>221231244</v>
      </c>
      <c r="B155">
        <v>2</v>
      </c>
      <c r="C155" s="3" t="s">
        <v>166</v>
      </c>
      <c r="D155">
        <v>15</v>
      </c>
      <c r="K155" t="str">
        <f t="shared" si="6"/>
        <v>INSERT INTO COURIER_STATUS (FK_PERSON_NIF, FK_COURIER_TYPE_STATUS_ID,Date_Entry,ID_COURIER_STATUS) VALUES(221231244, 2,to_date('2020-01-02','yyyy-mm-dd HH24:mi:ss'),15);</v>
      </c>
    </row>
    <row r="156" spans="1:11" x14ac:dyDescent="0.2">
      <c r="A156">
        <v>124125464</v>
      </c>
      <c r="B156">
        <v>2</v>
      </c>
      <c r="C156" s="3" t="s">
        <v>166</v>
      </c>
      <c r="D156">
        <v>16</v>
      </c>
      <c r="K156" t="str">
        <f t="shared" si="6"/>
        <v>INSERT INTO COURIER_STATUS (FK_PERSON_NIF, FK_COURIER_TYPE_STATUS_ID,Date_Entry,ID_COURIER_STATUS) VALUES(124125464, 2,to_date('2020-01-02','yyyy-mm-dd HH24:mi:ss'),16);</v>
      </c>
    </row>
    <row r="157" spans="1:11" x14ac:dyDescent="0.2">
      <c r="A157">
        <v>132514123</v>
      </c>
      <c r="B157">
        <v>2</v>
      </c>
      <c r="C157" s="3" t="s">
        <v>166</v>
      </c>
      <c r="D157">
        <v>17</v>
      </c>
      <c r="K157" t="str">
        <f t="shared" si="6"/>
        <v>INSERT INTO COURIER_STATUS (FK_PERSON_NIF, FK_COURIER_TYPE_STATUS_ID,Date_Entry,ID_COURIER_STATUS) VALUES(132514123, 2,to_date('2020-01-02','yyyy-mm-dd HH24:mi:ss'),17);</v>
      </c>
    </row>
    <row r="158" spans="1:11" x14ac:dyDescent="0.2">
      <c r="A158">
        <v>144535723</v>
      </c>
      <c r="B158">
        <v>2</v>
      </c>
      <c r="C158" s="3" t="s">
        <v>166</v>
      </c>
      <c r="D158">
        <v>18</v>
      </c>
      <c r="K158" t="str">
        <f t="shared" si="6"/>
        <v>INSERT INTO COURIER_STATUS (FK_PERSON_NIF, FK_COURIER_TYPE_STATUS_ID,Date_Entry,ID_COURIER_STATUS) VALUES(144535723, 2,to_date('2020-01-02','yyyy-mm-dd HH24:mi:ss'),18);</v>
      </c>
    </row>
    <row r="159" spans="1:11" x14ac:dyDescent="0.2">
      <c r="A159">
        <v>113444253</v>
      </c>
      <c r="B159">
        <v>1</v>
      </c>
      <c r="C159" s="3" t="s">
        <v>167</v>
      </c>
      <c r="D159">
        <v>19</v>
      </c>
      <c r="K159" t="str">
        <f t="shared" si="6"/>
        <v>INSERT INTO COURIER_STATUS (FK_PERSON_NIF, FK_COURIER_TYPE_STATUS_ID,Date_Entry,ID_COURIER_STATUS) VALUES(113444253, 1,to_date('2020-01-03','yyyy-mm-dd HH24:mi:ss'),19);</v>
      </c>
    </row>
    <row r="160" spans="1:11" x14ac:dyDescent="0.2">
      <c r="A160">
        <v>112809681</v>
      </c>
      <c r="B160">
        <v>1</v>
      </c>
      <c r="C160" s="3" t="s">
        <v>167</v>
      </c>
      <c r="D160">
        <v>20</v>
      </c>
      <c r="K160" t="str">
        <f t="shared" si="6"/>
        <v>INSERT INTO COURIER_STATUS (FK_PERSON_NIF, FK_COURIER_TYPE_STATUS_ID,Date_Entry,ID_COURIER_STATUS) VALUES(112809681, 1,to_date('2020-01-03','yyyy-mm-dd HH24:mi:ss'),20);</v>
      </c>
    </row>
    <row r="161" spans="1:11" x14ac:dyDescent="0.2">
      <c r="A161">
        <v>169385432</v>
      </c>
      <c r="B161">
        <v>1</v>
      </c>
      <c r="C161" s="3" t="s">
        <v>167</v>
      </c>
      <c r="D161">
        <v>21</v>
      </c>
      <c r="K161" t="str">
        <f t="shared" si="6"/>
        <v>INSERT INTO COURIER_STATUS (FK_PERSON_NIF, FK_COURIER_TYPE_STATUS_ID,Date_Entry,ID_COURIER_STATUS) VALUES(169385432, 1,to_date('2020-01-03','yyyy-mm-dd HH24:mi:ss'),21);</v>
      </c>
    </row>
    <row r="162" spans="1:11" x14ac:dyDescent="0.2">
      <c r="A162">
        <v>221231244</v>
      </c>
      <c r="B162">
        <v>1</v>
      </c>
      <c r="C162" s="3" t="s">
        <v>167</v>
      </c>
      <c r="D162">
        <v>22</v>
      </c>
      <c r="K162" t="str">
        <f t="shared" si="6"/>
        <v>INSERT INTO COURIER_STATUS (FK_PERSON_NIF, FK_COURIER_TYPE_STATUS_ID,Date_Entry,ID_COURIER_STATUS) VALUES(221231244, 1,to_date('2020-01-03','yyyy-mm-dd HH24:mi:ss'),22);</v>
      </c>
    </row>
    <row r="163" spans="1:11" x14ac:dyDescent="0.2">
      <c r="A163">
        <v>124125464</v>
      </c>
      <c r="B163">
        <v>1</v>
      </c>
      <c r="C163" s="3" t="s">
        <v>167</v>
      </c>
      <c r="D163">
        <v>23</v>
      </c>
      <c r="K163" t="str">
        <f t="shared" si="6"/>
        <v>INSERT INTO COURIER_STATUS (FK_PERSON_NIF, FK_COURIER_TYPE_STATUS_ID,Date_Entry,ID_COURIER_STATUS) VALUES(124125464, 1,to_date('2020-01-03','yyyy-mm-dd HH24:mi:ss'),23);</v>
      </c>
    </row>
    <row r="164" spans="1:11" x14ac:dyDescent="0.2">
      <c r="A164">
        <v>144535723</v>
      </c>
      <c r="B164">
        <v>1</v>
      </c>
      <c r="C164" s="3" t="s">
        <v>167</v>
      </c>
      <c r="D164">
        <v>24</v>
      </c>
      <c r="K164" t="str">
        <f t="shared" si="6"/>
        <v>INSERT INTO COURIER_STATUS (FK_PERSON_NIF, FK_COURIER_TYPE_STATUS_ID,Date_Entry,ID_COURIER_STATUS) VALUES(144535723, 1,to_date('2020-01-03','yyyy-mm-dd HH24:mi:ss'),24);</v>
      </c>
    </row>
    <row r="167" spans="1:11" x14ac:dyDescent="0.2">
      <c r="A167" t="s">
        <v>43</v>
      </c>
    </row>
    <row r="168" spans="1:11" x14ac:dyDescent="0.2">
      <c r="A168" t="s">
        <v>33</v>
      </c>
      <c r="B168" t="s">
        <v>134</v>
      </c>
      <c r="C168" t="s">
        <v>135</v>
      </c>
      <c r="D168" t="s">
        <v>169</v>
      </c>
      <c r="E168" t="s">
        <v>170</v>
      </c>
    </row>
    <row r="169" spans="1:11" x14ac:dyDescent="0.2">
      <c r="A169">
        <v>1</v>
      </c>
      <c r="B169">
        <v>10</v>
      </c>
      <c r="C169">
        <v>6</v>
      </c>
      <c r="D169">
        <v>100</v>
      </c>
      <c r="E169">
        <v>60</v>
      </c>
      <c r="K169" t="str">
        <f>"INSERT INTO "&amp;$A$167&amp;" ("&amp;$A$168&amp;", "&amp;$B$168&amp;", "&amp;$C$168&amp;", "&amp;$D$168&amp;", "&amp;$E$168&amp;") VALUES("&amp;A169&amp;", "&amp;B169&amp;", "&amp;C169&amp;", "&amp;D169&amp;", "&amp;E169&amp;");"</f>
        <v>INSERT INTO PARK (FK_PHARMACY_ID, SCOOTER_CHARGERS_NUMBER, DRONE_CHARGERS_NUMBER, Scooter_Charger_Capacity, DRONE_Charger_Capacity) VALUES(1, 10, 6, 100, 60);</v>
      </c>
    </row>
    <row r="170" spans="1:11" x14ac:dyDescent="0.2">
      <c r="A170">
        <v>2</v>
      </c>
      <c r="B170">
        <v>13</v>
      </c>
      <c r="C170">
        <v>7</v>
      </c>
      <c r="D170">
        <v>100</v>
      </c>
      <c r="E170">
        <v>60</v>
      </c>
      <c r="K170" t="str">
        <f t="shared" ref="K170:K171" si="7">"INSERT INTO "&amp;$A$167&amp;" ("&amp;$A$168&amp;", "&amp;$B$168&amp;", "&amp;$C$168&amp;", "&amp;$D$168&amp;", "&amp;$E$168&amp;") VALUES("&amp;A170&amp;", "&amp;B170&amp;", "&amp;C170&amp;", "&amp;D170&amp;", "&amp;E170&amp;");"</f>
        <v>INSERT INTO PARK (FK_PHARMACY_ID, SCOOTER_CHARGERS_NUMBER, DRONE_CHARGERS_NUMBER, Scooter_Charger_Capacity, DRONE_Charger_Capacity) VALUES(2, 13, 7, 100, 60);</v>
      </c>
    </row>
    <row r="171" spans="1:11" x14ac:dyDescent="0.2">
      <c r="A171">
        <v>3</v>
      </c>
      <c r="B171">
        <v>16</v>
      </c>
      <c r="C171">
        <v>10</v>
      </c>
      <c r="D171">
        <v>100</v>
      </c>
      <c r="E171">
        <v>60</v>
      </c>
      <c r="K171" t="str">
        <f t="shared" si="7"/>
        <v>INSERT INTO PARK (FK_PHARMACY_ID, SCOOTER_CHARGERS_NUMBER, DRONE_CHARGERS_NUMBER, Scooter_Charger_Capacity, DRONE_Charger_Capacity) VALUES(3, 16, 10, 100, 60);</v>
      </c>
    </row>
    <row r="175" spans="1:11" x14ac:dyDescent="0.2">
      <c r="A175" t="s">
        <v>45</v>
      </c>
    </row>
    <row r="176" spans="1:11" x14ac:dyDescent="0.2">
      <c r="A176" t="s">
        <v>46</v>
      </c>
      <c r="B176" t="s">
        <v>44</v>
      </c>
    </row>
    <row r="177" spans="1:11" x14ac:dyDescent="0.2">
      <c r="A177">
        <v>1</v>
      </c>
      <c r="B177">
        <v>45</v>
      </c>
      <c r="K177" t="str">
        <f>"INSERT INTO "&amp;$A$175&amp;" ("&amp;$A$176&amp;", "&amp;$B$176&amp;") VALUES("&amp;A177&amp;", "&amp;B177&amp;");"</f>
        <v>INSERT INTO BATTERY (ID_BATTERY, CAPACITY) VALUES(1, 45);</v>
      </c>
    </row>
    <row r="178" spans="1:11" x14ac:dyDescent="0.2">
      <c r="A178">
        <v>2</v>
      </c>
      <c r="B178">
        <v>45</v>
      </c>
      <c r="K178" t="str">
        <f>"INSERT INTO "&amp;$A$175&amp;" ("&amp;$A$176&amp;", "&amp;$B$176&amp;") VALUES("&amp;A178&amp;", "&amp;B178&amp;");"</f>
        <v>INSERT INTO BATTERY (ID_BATTERY, CAPACITY) VALUES(2, 45);</v>
      </c>
    </row>
    <row r="181" spans="1:11" x14ac:dyDescent="0.2">
      <c r="A181" t="s">
        <v>136</v>
      </c>
    </row>
    <row r="182" spans="1:11" x14ac:dyDescent="0.2">
      <c r="A182" t="s">
        <v>137</v>
      </c>
      <c r="B182" t="s">
        <v>2</v>
      </c>
    </row>
    <row r="183" spans="1:11" x14ac:dyDescent="0.2">
      <c r="A183">
        <v>1</v>
      </c>
      <c r="B183" t="s">
        <v>47</v>
      </c>
      <c r="K183" t="str">
        <f>"INSERT INTO "&amp;$A$181&amp;" ("&amp;$A$182&amp;", "&amp;$B$182&amp;") VALUES("&amp;A183&amp;", '"&amp;B183&amp;"');"</f>
        <v>INSERT INTO VEHICLE_TYPE_STATUS (ID_VEHICLE_TYPE_STATUS, DESCRIPTION) VALUES(1, 'Charged');</v>
      </c>
    </row>
    <row r="184" spans="1:11" x14ac:dyDescent="0.2">
      <c r="A184">
        <v>2</v>
      </c>
      <c r="B184" t="s">
        <v>50</v>
      </c>
      <c r="K184" t="str">
        <f t="shared" ref="K184:K185" si="8">"INSERT INTO "&amp;$A$181&amp;" ("&amp;$A$182&amp;", "&amp;$B$182&amp;") VALUES("&amp;A184&amp;", '"&amp;B184&amp;"');"</f>
        <v>INSERT INTO VEHICLE_TYPE_STATUS (ID_VEHICLE_TYPE_STATUS, DESCRIPTION) VALUES(2, 'Charging');</v>
      </c>
    </row>
    <row r="185" spans="1:11" x14ac:dyDescent="0.2">
      <c r="A185">
        <v>3</v>
      </c>
      <c r="B185" t="s">
        <v>48</v>
      </c>
      <c r="K185" t="str">
        <f t="shared" si="8"/>
        <v>INSERT INTO VEHICLE_TYPE_STATUS (ID_VEHICLE_TYPE_STATUS, DESCRIPTION) VALUES(3, 'Undocked');</v>
      </c>
    </row>
    <row r="186" spans="1:11" x14ac:dyDescent="0.2">
      <c r="A186">
        <v>4</v>
      </c>
      <c r="B186" t="s">
        <v>49</v>
      </c>
      <c r="K186" t="str">
        <f t="shared" ref="K186" si="9">"INSERT INTO "&amp;$A$181&amp;" ("&amp;$A$182&amp;", "&amp;$B$182&amp;") VALUES("&amp;A186&amp;", '"&amp;B186&amp;"');"</f>
        <v>INSERT INTO VEHICLE_TYPE_STATUS (ID_VEHICLE_TYPE_STATUS, DESCRIPTION) VALUES(4, 'Docked');</v>
      </c>
    </row>
    <row r="187" spans="1:11" x14ac:dyDescent="0.2">
      <c r="A187">
        <v>5</v>
      </c>
      <c r="B187" t="s">
        <v>51</v>
      </c>
      <c r="K187" t="str">
        <f t="shared" ref="K187" si="10">"INSERT INTO "&amp;$A$181&amp;" ("&amp;$A$182&amp;", "&amp;$B$182&amp;") VALUES("&amp;A187&amp;", '"&amp;B187&amp;"');"</f>
        <v>INSERT INTO VEHICLE_TYPE_STATUS (ID_VEHICLE_TYPE_STATUS, DESCRIPTION) VALUES(5, 'Transiting');</v>
      </c>
    </row>
    <row r="189" spans="1:11" x14ac:dyDescent="0.2">
      <c r="A189" t="s">
        <v>176</v>
      </c>
    </row>
    <row r="190" spans="1:11" x14ac:dyDescent="0.2">
      <c r="A190" t="s">
        <v>173</v>
      </c>
      <c r="B190" t="s">
        <v>2</v>
      </c>
    </row>
    <row r="191" spans="1:11" x14ac:dyDescent="0.2">
      <c r="A191">
        <v>1</v>
      </c>
      <c r="B191" t="s">
        <v>174</v>
      </c>
      <c r="K191" t="str">
        <f>"INSERT INTO "&amp;$A$189&amp;" ("&amp;$A$190&amp;", "&amp;$B$190&amp;") VALUES("&amp;A191&amp;", '"&amp;B191&amp;"');"</f>
        <v>INSERT INTO VEHICLE_TYPE (ID_VEHICLE_TYPE, DESCRIPTION) VALUES(1, 'Scooter');</v>
      </c>
    </row>
    <row r="192" spans="1:11" x14ac:dyDescent="0.2">
      <c r="A192">
        <v>2</v>
      </c>
      <c r="B192" t="s">
        <v>175</v>
      </c>
      <c r="K192" t="str">
        <f>"INSERT INTO "&amp;$A$189&amp;" ("&amp;$A$190&amp;", "&amp;$B$190&amp;") VALUES("&amp;A192&amp;", '"&amp;B192&amp;"');"</f>
        <v>INSERT INTO VEHICLE_TYPE (ID_VEHICLE_TYPE, DESCRIPTION) VALUES(2, 'Drone');</v>
      </c>
    </row>
    <row r="195" spans="1:11" x14ac:dyDescent="0.2">
      <c r="A195" t="s">
        <v>138</v>
      </c>
    </row>
    <row r="196" spans="1:11" x14ac:dyDescent="0.2">
      <c r="A196" t="s">
        <v>139</v>
      </c>
      <c r="B196" t="s">
        <v>33</v>
      </c>
      <c r="C196" t="s">
        <v>52</v>
      </c>
      <c r="D196" t="s">
        <v>53</v>
      </c>
      <c r="E196" t="s">
        <v>34</v>
      </c>
      <c r="F196" t="s">
        <v>171</v>
      </c>
      <c r="G196" t="s">
        <v>172</v>
      </c>
    </row>
    <row r="197" spans="1:11" x14ac:dyDescent="0.2">
      <c r="A197">
        <v>1</v>
      </c>
      <c r="B197">
        <v>1</v>
      </c>
      <c r="C197">
        <v>1</v>
      </c>
      <c r="D197">
        <v>1</v>
      </c>
      <c r="E197">
        <v>140</v>
      </c>
      <c r="F197">
        <v>1</v>
      </c>
      <c r="G197" t="s">
        <v>42</v>
      </c>
      <c r="K197" t="str">
        <f>"INSERT INTO "&amp;$A$195&amp;" ("&amp;$A$196&amp;", "&amp;$B$196&amp;", "&amp;$C$196&amp;", "&amp;$D$196&amp;", "&amp;$E$196&amp;", "&amp;$F$196&amp;", "&amp;$G$196&amp;") VALUES("&amp;A197&amp;", "&amp;B197&amp;","&amp;C197&amp;","&amp;D197&amp;","&amp;E197&amp;","&amp;F197&amp;",'"&amp;G197&amp;"');"</f>
        <v>INSERT INTO VEHICLE (ID_VEHICLE, FK_PHARMACY_ID, FK_BATTERY_ID, QRCODE, WEIGHT, FK_VEHICLE_TYPE_ID, ISAVAILABLE) VALUES(1, 1,1,1,140,1,'true');</v>
      </c>
    </row>
    <row r="198" spans="1:11" x14ac:dyDescent="0.2">
      <c r="A198">
        <v>2</v>
      </c>
      <c r="B198">
        <v>1</v>
      </c>
      <c r="C198">
        <v>2</v>
      </c>
      <c r="D198">
        <v>2</v>
      </c>
      <c r="E198">
        <v>100</v>
      </c>
      <c r="F198">
        <v>1</v>
      </c>
      <c r="G198" t="s">
        <v>42</v>
      </c>
      <c r="K198" t="str">
        <f t="shared" ref="K198:K214" si="11">"INSERT INTO "&amp;$A$195&amp;" ("&amp;$A$196&amp;", "&amp;$B$196&amp;", "&amp;$C$196&amp;", "&amp;$D$196&amp;", "&amp;$E$196&amp;", "&amp;$F$196&amp;", "&amp;$G$196&amp;") VALUES("&amp;A198&amp;", "&amp;B198&amp;","&amp;C198&amp;","&amp;D198&amp;","&amp;E198&amp;","&amp;F198&amp;",'"&amp;G198&amp;"');"</f>
        <v>INSERT INTO VEHICLE (ID_VEHICLE, FK_PHARMACY_ID, FK_BATTERY_ID, QRCODE, WEIGHT, FK_VEHICLE_TYPE_ID, ISAVAILABLE) VALUES(2, 1,2,2,100,1,'true');</v>
      </c>
    </row>
    <row r="199" spans="1:11" x14ac:dyDescent="0.2">
      <c r="A199">
        <v>3</v>
      </c>
      <c r="B199">
        <v>1</v>
      </c>
      <c r="C199">
        <v>1</v>
      </c>
      <c r="D199">
        <v>3</v>
      </c>
      <c r="E199">
        <v>140</v>
      </c>
      <c r="F199">
        <v>1</v>
      </c>
      <c r="G199" t="s">
        <v>42</v>
      </c>
      <c r="K199" t="str">
        <f t="shared" si="11"/>
        <v>INSERT INTO VEHICLE (ID_VEHICLE, FK_PHARMACY_ID, FK_BATTERY_ID, QRCODE, WEIGHT, FK_VEHICLE_TYPE_ID, ISAVAILABLE) VALUES(3, 1,1,3,140,1,'true');</v>
      </c>
    </row>
    <row r="200" spans="1:11" x14ac:dyDescent="0.2">
      <c r="A200">
        <v>4</v>
      </c>
      <c r="B200">
        <v>2</v>
      </c>
      <c r="C200">
        <v>2</v>
      </c>
      <c r="D200">
        <v>4</v>
      </c>
      <c r="E200">
        <v>100</v>
      </c>
      <c r="F200">
        <v>1</v>
      </c>
      <c r="G200" t="s">
        <v>42</v>
      </c>
      <c r="K200" t="str">
        <f t="shared" si="11"/>
        <v>INSERT INTO VEHICLE (ID_VEHICLE, FK_PHARMACY_ID, FK_BATTERY_ID, QRCODE, WEIGHT, FK_VEHICLE_TYPE_ID, ISAVAILABLE) VALUES(4, 2,2,4,100,1,'true');</v>
      </c>
    </row>
    <row r="201" spans="1:11" x14ac:dyDescent="0.2">
      <c r="A201">
        <v>5</v>
      </c>
      <c r="B201">
        <v>2</v>
      </c>
      <c r="C201">
        <v>1</v>
      </c>
      <c r="D201">
        <v>5</v>
      </c>
      <c r="E201">
        <v>140</v>
      </c>
      <c r="F201">
        <v>1</v>
      </c>
      <c r="G201" t="s">
        <v>42</v>
      </c>
      <c r="K201" t="str">
        <f t="shared" si="11"/>
        <v>INSERT INTO VEHICLE (ID_VEHICLE, FK_PHARMACY_ID, FK_BATTERY_ID, QRCODE, WEIGHT, FK_VEHICLE_TYPE_ID, ISAVAILABLE) VALUES(5, 2,1,5,140,1,'true');</v>
      </c>
    </row>
    <row r="202" spans="1:11" x14ac:dyDescent="0.2">
      <c r="A202">
        <v>6</v>
      </c>
      <c r="B202">
        <v>2</v>
      </c>
      <c r="C202">
        <v>2</v>
      </c>
      <c r="D202">
        <v>6</v>
      </c>
      <c r="E202">
        <v>100</v>
      </c>
      <c r="F202">
        <v>1</v>
      </c>
      <c r="G202" t="s">
        <v>42</v>
      </c>
      <c r="K202" t="str">
        <f t="shared" si="11"/>
        <v>INSERT INTO VEHICLE (ID_VEHICLE, FK_PHARMACY_ID, FK_BATTERY_ID, QRCODE, WEIGHT, FK_VEHICLE_TYPE_ID, ISAVAILABLE) VALUES(6, 2,2,6,100,1,'true');</v>
      </c>
    </row>
    <row r="203" spans="1:11" x14ac:dyDescent="0.2">
      <c r="A203">
        <v>7</v>
      </c>
      <c r="B203">
        <v>3</v>
      </c>
      <c r="C203">
        <v>1</v>
      </c>
      <c r="D203">
        <v>7</v>
      </c>
      <c r="E203">
        <v>140</v>
      </c>
      <c r="F203">
        <v>1</v>
      </c>
      <c r="G203" t="s">
        <v>42</v>
      </c>
      <c r="K203" t="str">
        <f t="shared" si="11"/>
        <v>INSERT INTO VEHICLE (ID_VEHICLE, FK_PHARMACY_ID, FK_BATTERY_ID, QRCODE, WEIGHT, FK_VEHICLE_TYPE_ID, ISAVAILABLE) VALUES(7, 3,1,7,140,1,'true');</v>
      </c>
    </row>
    <row r="204" spans="1:11" x14ac:dyDescent="0.2">
      <c r="A204">
        <v>8</v>
      </c>
      <c r="B204">
        <v>3</v>
      </c>
      <c r="C204">
        <v>2</v>
      </c>
      <c r="D204">
        <v>8</v>
      </c>
      <c r="E204">
        <v>100</v>
      </c>
      <c r="F204">
        <v>1</v>
      </c>
      <c r="G204" t="s">
        <v>42</v>
      </c>
      <c r="K204" t="str">
        <f t="shared" si="11"/>
        <v>INSERT INTO VEHICLE (ID_VEHICLE, FK_PHARMACY_ID, FK_BATTERY_ID, QRCODE, WEIGHT, FK_VEHICLE_TYPE_ID, ISAVAILABLE) VALUES(8, 3,2,8,100,1,'true');</v>
      </c>
    </row>
    <row r="205" spans="1:11" x14ac:dyDescent="0.2">
      <c r="A205">
        <v>9</v>
      </c>
      <c r="B205">
        <v>3</v>
      </c>
      <c r="C205">
        <v>1</v>
      </c>
      <c r="D205">
        <v>9</v>
      </c>
      <c r="E205">
        <v>140</v>
      </c>
      <c r="F205">
        <v>1</v>
      </c>
      <c r="G205" t="s">
        <v>42</v>
      </c>
      <c r="K205" t="str">
        <f t="shared" si="11"/>
        <v>INSERT INTO VEHICLE (ID_VEHICLE, FK_PHARMACY_ID, FK_BATTERY_ID, QRCODE, WEIGHT, FK_VEHICLE_TYPE_ID, ISAVAILABLE) VALUES(9, 3,1,9,140,1,'true');</v>
      </c>
    </row>
    <row r="206" spans="1:11" x14ac:dyDescent="0.2">
      <c r="A206">
        <v>10</v>
      </c>
      <c r="B206">
        <v>1</v>
      </c>
      <c r="C206">
        <v>1</v>
      </c>
      <c r="D206">
        <v>1</v>
      </c>
      <c r="E206">
        <v>20</v>
      </c>
      <c r="F206">
        <v>2</v>
      </c>
      <c r="G206" t="s">
        <v>42</v>
      </c>
      <c r="K206" t="str">
        <f t="shared" si="11"/>
        <v>INSERT INTO VEHICLE (ID_VEHICLE, FK_PHARMACY_ID, FK_BATTERY_ID, QRCODE, WEIGHT, FK_VEHICLE_TYPE_ID, ISAVAILABLE) VALUES(10, 1,1,1,20,2,'true');</v>
      </c>
    </row>
    <row r="207" spans="1:11" x14ac:dyDescent="0.2">
      <c r="A207">
        <v>11</v>
      </c>
      <c r="B207">
        <v>1</v>
      </c>
      <c r="C207">
        <v>2</v>
      </c>
      <c r="D207">
        <v>2</v>
      </c>
      <c r="E207">
        <v>30</v>
      </c>
      <c r="F207">
        <v>2</v>
      </c>
      <c r="G207" t="s">
        <v>42</v>
      </c>
      <c r="K207" t="str">
        <f t="shared" si="11"/>
        <v>INSERT INTO VEHICLE (ID_VEHICLE, FK_PHARMACY_ID, FK_BATTERY_ID, QRCODE, WEIGHT, FK_VEHICLE_TYPE_ID, ISAVAILABLE) VALUES(11, 1,2,2,30,2,'true');</v>
      </c>
    </row>
    <row r="208" spans="1:11" x14ac:dyDescent="0.2">
      <c r="A208">
        <v>12</v>
      </c>
      <c r="B208">
        <v>1</v>
      </c>
      <c r="C208">
        <v>1</v>
      </c>
      <c r="D208">
        <v>3</v>
      </c>
      <c r="E208">
        <v>20</v>
      </c>
      <c r="F208">
        <v>2</v>
      </c>
      <c r="G208" t="s">
        <v>42</v>
      </c>
      <c r="K208" t="str">
        <f t="shared" si="11"/>
        <v>INSERT INTO VEHICLE (ID_VEHICLE, FK_PHARMACY_ID, FK_BATTERY_ID, QRCODE, WEIGHT, FK_VEHICLE_TYPE_ID, ISAVAILABLE) VALUES(12, 1,1,3,20,2,'true');</v>
      </c>
    </row>
    <row r="209" spans="1:11" x14ac:dyDescent="0.2">
      <c r="A209">
        <v>13</v>
      </c>
      <c r="B209">
        <v>2</v>
      </c>
      <c r="C209">
        <v>2</v>
      </c>
      <c r="D209">
        <v>4</v>
      </c>
      <c r="E209">
        <v>30</v>
      </c>
      <c r="F209">
        <v>2</v>
      </c>
      <c r="G209" t="s">
        <v>42</v>
      </c>
      <c r="K209" t="str">
        <f t="shared" si="11"/>
        <v>INSERT INTO VEHICLE (ID_VEHICLE, FK_PHARMACY_ID, FK_BATTERY_ID, QRCODE, WEIGHT, FK_VEHICLE_TYPE_ID, ISAVAILABLE) VALUES(13, 2,2,4,30,2,'true');</v>
      </c>
    </row>
    <row r="210" spans="1:11" x14ac:dyDescent="0.2">
      <c r="A210">
        <v>14</v>
      </c>
      <c r="B210">
        <v>2</v>
      </c>
      <c r="C210">
        <v>1</v>
      </c>
      <c r="D210">
        <v>5</v>
      </c>
      <c r="E210">
        <v>20</v>
      </c>
      <c r="F210">
        <v>2</v>
      </c>
      <c r="G210" t="s">
        <v>42</v>
      </c>
      <c r="K210" t="str">
        <f t="shared" si="11"/>
        <v>INSERT INTO VEHICLE (ID_VEHICLE, FK_PHARMACY_ID, FK_BATTERY_ID, QRCODE, WEIGHT, FK_VEHICLE_TYPE_ID, ISAVAILABLE) VALUES(14, 2,1,5,20,2,'true');</v>
      </c>
    </row>
    <row r="211" spans="1:11" x14ac:dyDescent="0.2">
      <c r="A211">
        <v>15</v>
      </c>
      <c r="B211">
        <v>2</v>
      </c>
      <c r="C211">
        <v>2</v>
      </c>
      <c r="D211">
        <v>6</v>
      </c>
      <c r="E211">
        <v>30</v>
      </c>
      <c r="F211">
        <v>2</v>
      </c>
      <c r="G211" t="s">
        <v>42</v>
      </c>
      <c r="K211" t="str">
        <f t="shared" si="11"/>
        <v>INSERT INTO VEHICLE (ID_VEHICLE, FK_PHARMACY_ID, FK_BATTERY_ID, QRCODE, WEIGHT, FK_VEHICLE_TYPE_ID, ISAVAILABLE) VALUES(15, 2,2,6,30,2,'true');</v>
      </c>
    </row>
    <row r="212" spans="1:11" x14ac:dyDescent="0.2">
      <c r="A212">
        <v>16</v>
      </c>
      <c r="B212">
        <v>3</v>
      </c>
      <c r="C212">
        <v>1</v>
      </c>
      <c r="D212">
        <v>7</v>
      </c>
      <c r="E212">
        <v>20</v>
      </c>
      <c r="F212">
        <v>2</v>
      </c>
      <c r="G212" t="s">
        <v>42</v>
      </c>
      <c r="K212" t="str">
        <f t="shared" si="11"/>
        <v>INSERT INTO VEHICLE (ID_VEHICLE, FK_PHARMACY_ID, FK_BATTERY_ID, QRCODE, WEIGHT, FK_VEHICLE_TYPE_ID, ISAVAILABLE) VALUES(16, 3,1,7,20,2,'true');</v>
      </c>
    </row>
    <row r="213" spans="1:11" x14ac:dyDescent="0.2">
      <c r="A213">
        <v>17</v>
      </c>
      <c r="B213">
        <v>3</v>
      </c>
      <c r="C213">
        <v>2</v>
      </c>
      <c r="D213">
        <v>8</v>
      </c>
      <c r="E213">
        <v>30</v>
      </c>
      <c r="F213">
        <v>2</v>
      </c>
      <c r="G213" t="s">
        <v>42</v>
      </c>
      <c r="K213" t="str">
        <f t="shared" si="11"/>
        <v>INSERT INTO VEHICLE (ID_VEHICLE, FK_PHARMACY_ID, FK_BATTERY_ID, QRCODE, WEIGHT, FK_VEHICLE_TYPE_ID, ISAVAILABLE) VALUES(17, 3,2,8,30,2,'true');</v>
      </c>
    </row>
    <row r="214" spans="1:11" x14ac:dyDescent="0.2">
      <c r="A214">
        <v>18</v>
      </c>
      <c r="B214">
        <v>3</v>
      </c>
      <c r="C214">
        <v>1</v>
      </c>
      <c r="D214">
        <v>9</v>
      </c>
      <c r="E214">
        <v>20</v>
      </c>
      <c r="F214">
        <v>2</v>
      </c>
      <c r="G214" t="s">
        <v>42</v>
      </c>
      <c r="K214" t="str">
        <f t="shared" si="11"/>
        <v>INSERT INTO VEHICLE (ID_VEHICLE, FK_PHARMACY_ID, FK_BATTERY_ID, QRCODE, WEIGHT, FK_VEHICLE_TYPE_ID, ISAVAILABLE) VALUES(18, 3,1,9,20,2,'true');</v>
      </c>
    </row>
    <row r="218" spans="1:11" x14ac:dyDescent="0.2">
      <c r="A218" t="s">
        <v>177</v>
      </c>
    </row>
    <row r="219" spans="1:11" x14ac:dyDescent="0.2">
      <c r="A219" t="s">
        <v>178</v>
      </c>
      <c r="B219" t="s">
        <v>179</v>
      </c>
      <c r="C219" t="s">
        <v>180</v>
      </c>
      <c r="D219" t="s">
        <v>181</v>
      </c>
      <c r="E219" t="s">
        <v>182</v>
      </c>
    </row>
    <row r="220" spans="1:11" x14ac:dyDescent="0.2">
      <c r="A220">
        <v>1</v>
      </c>
      <c r="B220">
        <v>1</v>
      </c>
      <c r="C220">
        <v>1</v>
      </c>
      <c r="D220" s="3" t="s">
        <v>165</v>
      </c>
      <c r="E220">
        <v>100</v>
      </c>
      <c r="K220" t="str">
        <f>"INSERT INTO "&amp;$A$218&amp;" ("&amp;$A$219&amp;", "&amp;$B$219&amp;", "&amp;$C$219&amp;", "&amp;$D$219&amp;", "&amp;$E$219&amp;") VALUES("&amp;A220&amp;", "&amp;B220&amp;","&amp;C220&amp;",to_date("&amp;D220&amp;",'YYYY-MM-DD HH24:MI:SS'),"&amp;E220&amp;");"</f>
        <v>INSERT INTO VEHICLE_STATUS (ID_VEHICLE_STATUS, FK_VEHICLE_ID, FK_VEHICLE_TYPE_STATUS_ID, DATE_ENTRY, ACTUALCHARGE) VALUES(1, 1,1,to_date('2020-01-01','YYYY-MM-DD HH24:MI:SS'),100);</v>
      </c>
    </row>
    <row r="221" spans="1:11" x14ac:dyDescent="0.2">
      <c r="A221">
        <v>2</v>
      </c>
      <c r="B221">
        <v>2</v>
      </c>
      <c r="C221">
        <v>1</v>
      </c>
      <c r="D221" s="3" t="s">
        <v>165</v>
      </c>
      <c r="E221">
        <v>100</v>
      </c>
      <c r="K221" t="str">
        <f t="shared" ref="K221:K263" si="12">"INSERT INTO "&amp;$A$218&amp;" ("&amp;$A$219&amp;", "&amp;$B$219&amp;", "&amp;$C$219&amp;", "&amp;$D$219&amp;", "&amp;$E$219&amp;") VALUES("&amp;A221&amp;", "&amp;B221&amp;","&amp;C221&amp;",to_date("&amp;D221&amp;",'YYYY-MM-DD HH24:MI:SS'),"&amp;E221&amp;");"</f>
        <v>INSERT INTO VEHICLE_STATUS (ID_VEHICLE_STATUS, FK_VEHICLE_ID, FK_VEHICLE_TYPE_STATUS_ID, DATE_ENTRY, ACTUALCHARGE) VALUES(2, 2,1,to_date('2020-01-01','YYYY-MM-DD HH24:MI:SS'),100);</v>
      </c>
    </row>
    <row r="222" spans="1:11" x14ac:dyDescent="0.2">
      <c r="A222">
        <v>3</v>
      </c>
      <c r="B222">
        <v>3</v>
      </c>
      <c r="C222">
        <v>1</v>
      </c>
      <c r="D222" s="3" t="s">
        <v>165</v>
      </c>
      <c r="E222">
        <v>100</v>
      </c>
      <c r="K222" t="str">
        <f t="shared" si="12"/>
        <v>INSERT INTO VEHICLE_STATUS (ID_VEHICLE_STATUS, FK_VEHICLE_ID, FK_VEHICLE_TYPE_STATUS_ID, DATE_ENTRY, ACTUALCHARGE) VALUES(3, 3,1,to_date('2020-01-01','YYYY-MM-DD HH24:MI:SS'),100);</v>
      </c>
    </row>
    <row r="223" spans="1:11" x14ac:dyDescent="0.2">
      <c r="A223">
        <v>4</v>
      </c>
      <c r="B223">
        <v>4</v>
      </c>
      <c r="C223">
        <v>1</v>
      </c>
      <c r="D223" s="3" t="s">
        <v>165</v>
      </c>
      <c r="E223">
        <v>100</v>
      </c>
      <c r="K223" t="str">
        <f t="shared" si="12"/>
        <v>INSERT INTO VEHICLE_STATUS (ID_VEHICLE_STATUS, FK_VEHICLE_ID, FK_VEHICLE_TYPE_STATUS_ID, DATE_ENTRY, ACTUALCHARGE) VALUES(4, 4,1,to_date('2020-01-01','YYYY-MM-DD HH24:MI:SS'),100);</v>
      </c>
    </row>
    <row r="224" spans="1:11" x14ac:dyDescent="0.2">
      <c r="A224">
        <v>5</v>
      </c>
      <c r="B224">
        <v>5</v>
      </c>
      <c r="C224">
        <v>1</v>
      </c>
      <c r="D224" s="3" t="s">
        <v>165</v>
      </c>
      <c r="E224">
        <v>100</v>
      </c>
      <c r="K224" t="str">
        <f t="shared" si="12"/>
        <v>INSERT INTO VEHICLE_STATUS (ID_VEHICLE_STATUS, FK_VEHICLE_ID, FK_VEHICLE_TYPE_STATUS_ID, DATE_ENTRY, ACTUALCHARGE) VALUES(5, 5,1,to_date('2020-01-01','YYYY-MM-DD HH24:MI:SS'),100);</v>
      </c>
    </row>
    <row r="225" spans="1:11" x14ac:dyDescent="0.2">
      <c r="A225">
        <v>6</v>
      </c>
      <c r="B225">
        <v>6</v>
      </c>
      <c r="C225">
        <v>1</v>
      </c>
      <c r="D225" s="3" t="s">
        <v>165</v>
      </c>
      <c r="E225">
        <v>100</v>
      </c>
      <c r="K225" t="str">
        <f t="shared" si="12"/>
        <v>INSERT INTO VEHICLE_STATUS (ID_VEHICLE_STATUS, FK_VEHICLE_ID, FK_VEHICLE_TYPE_STATUS_ID, DATE_ENTRY, ACTUALCHARGE) VALUES(6, 6,1,to_date('2020-01-01','YYYY-MM-DD HH24:MI:SS'),100);</v>
      </c>
    </row>
    <row r="226" spans="1:11" x14ac:dyDescent="0.2">
      <c r="A226">
        <v>7</v>
      </c>
      <c r="B226">
        <v>7</v>
      </c>
      <c r="C226">
        <v>1</v>
      </c>
      <c r="D226" s="3" t="s">
        <v>165</v>
      </c>
      <c r="E226">
        <v>100</v>
      </c>
      <c r="K226" t="str">
        <f t="shared" si="12"/>
        <v>INSERT INTO VEHICLE_STATUS (ID_VEHICLE_STATUS, FK_VEHICLE_ID, FK_VEHICLE_TYPE_STATUS_ID, DATE_ENTRY, ACTUALCHARGE) VALUES(7, 7,1,to_date('2020-01-01','YYYY-MM-DD HH24:MI:SS'),100);</v>
      </c>
    </row>
    <row r="227" spans="1:11" x14ac:dyDescent="0.2">
      <c r="A227">
        <v>8</v>
      </c>
      <c r="B227">
        <v>8</v>
      </c>
      <c r="C227">
        <v>1</v>
      </c>
      <c r="D227" s="3" t="s">
        <v>165</v>
      </c>
      <c r="E227">
        <v>100</v>
      </c>
      <c r="K227" t="str">
        <f t="shared" si="12"/>
        <v>INSERT INTO VEHICLE_STATUS (ID_VEHICLE_STATUS, FK_VEHICLE_ID, FK_VEHICLE_TYPE_STATUS_ID, DATE_ENTRY, ACTUALCHARGE) VALUES(8, 8,1,to_date('2020-01-01','YYYY-MM-DD HH24:MI:SS'),100);</v>
      </c>
    </row>
    <row r="228" spans="1:11" x14ac:dyDescent="0.2">
      <c r="A228">
        <v>9</v>
      </c>
      <c r="B228">
        <v>9</v>
      </c>
      <c r="C228">
        <v>1</v>
      </c>
      <c r="D228" s="3" t="s">
        <v>165</v>
      </c>
      <c r="E228">
        <v>100</v>
      </c>
      <c r="K228" t="str">
        <f t="shared" si="12"/>
        <v>INSERT INTO VEHICLE_STATUS (ID_VEHICLE_STATUS, FK_VEHICLE_ID, FK_VEHICLE_TYPE_STATUS_ID, DATE_ENTRY, ACTUALCHARGE) VALUES(9, 9,1,to_date('2020-01-01','YYYY-MM-DD HH24:MI:SS'),100);</v>
      </c>
    </row>
    <row r="229" spans="1:11" x14ac:dyDescent="0.2">
      <c r="A229">
        <v>10</v>
      </c>
      <c r="B229">
        <v>10</v>
      </c>
      <c r="C229">
        <v>1</v>
      </c>
      <c r="D229" s="3" t="s">
        <v>165</v>
      </c>
      <c r="E229">
        <v>100</v>
      </c>
      <c r="K229" t="str">
        <f t="shared" si="12"/>
        <v>INSERT INTO VEHICLE_STATUS (ID_VEHICLE_STATUS, FK_VEHICLE_ID, FK_VEHICLE_TYPE_STATUS_ID, DATE_ENTRY, ACTUALCHARGE) VALUES(10, 10,1,to_date('2020-01-01','YYYY-MM-DD HH24:MI:SS'),100);</v>
      </c>
    </row>
    <row r="230" spans="1:11" x14ac:dyDescent="0.2">
      <c r="A230">
        <v>11</v>
      </c>
      <c r="B230">
        <v>11</v>
      </c>
      <c r="C230">
        <v>1</v>
      </c>
      <c r="D230" s="3" t="s">
        <v>165</v>
      </c>
      <c r="E230">
        <v>100</v>
      </c>
      <c r="K230" t="str">
        <f t="shared" si="12"/>
        <v>INSERT INTO VEHICLE_STATUS (ID_VEHICLE_STATUS, FK_VEHICLE_ID, FK_VEHICLE_TYPE_STATUS_ID, DATE_ENTRY, ACTUALCHARGE) VALUES(11, 11,1,to_date('2020-01-01','YYYY-MM-DD HH24:MI:SS'),100);</v>
      </c>
    </row>
    <row r="231" spans="1:11" x14ac:dyDescent="0.2">
      <c r="A231">
        <v>12</v>
      </c>
      <c r="B231">
        <v>12</v>
      </c>
      <c r="C231">
        <v>1</v>
      </c>
      <c r="D231" s="3" t="s">
        <v>165</v>
      </c>
      <c r="E231">
        <v>100</v>
      </c>
      <c r="K231" t="str">
        <f t="shared" si="12"/>
        <v>INSERT INTO VEHICLE_STATUS (ID_VEHICLE_STATUS, FK_VEHICLE_ID, FK_VEHICLE_TYPE_STATUS_ID, DATE_ENTRY, ACTUALCHARGE) VALUES(12, 12,1,to_date('2020-01-01','YYYY-MM-DD HH24:MI:SS'),100);</v>
      </c>
    </row>
    <row r="232" spans="1:11" x14ac:dyDescent="0.2">
      <c r="A232">
        <v>13</v>
      </c>
      <c r="B232">
        <v>13</v>
      </c>
      <c r="C232">
        <v>1</v>
      </c>
      <c r="D232" s="3" t="s">
        <v>165</v>
      </c>
      <c r="E232">
        <v>100</v>
      </c>
      <c r="K232" t="str">
        <f t="shared" si="12"/>
        <v>INSERT INTO VEHICLE_STATUS (ID_VEHICLE_STATUS, FK_VEHICLE_ID, FK_VEHICLE_TYPE_STATUS_ID, DATE_ENTRY, ACTUALCHARGE) VALUES(13, 13,1,to_date('2020-01-01','YYYY-MM-DD HH24:MI:SS'),100);</v>
      </c>
    </row>
    <row r="233" spans="1:11" x14ac:dyDescent="0.2">
      <c r="A233">
        <v>14</v>
      </c>
      <c r="B233">
        <v>14</v>
      </c>
      <c r="C233">
        <v>1</v>
      </c>
      <c r="D233" s="3" t="s">
        <v>165</v>
      </c>
      <c r="E233">
        <v>100</v>
      </c>
      <c r="K233" t="str">
        <f t="shared" si="12"/>
        <v>INSERT INTO VEHICLE_STATUS (ID_VEHICLE_STATUS, FK_VEHICLE_ID, FK_VEHICLE_TYPE_STATUS_ID, DATE_ENTRY, ACTUALCHARGE) VALUES(14, 14,1,to_date('2020-01-01','YYYY-MM-DD HH24:MI:SS'),100);</v>
      </c>
    </row>
    <row r="234" spans="1:11" x14ac:dyDescent="0.2">
      <c r="A234">
        <v>15</v>
      </c>
      <c r="B234">
        <v>15</v>
      </c>
      <c r="C234">
        <v>1</v>
      </c>
      <c r="D234" s="3" t="s">
        <v>165</v>
      </c>
      <c r="E234">
        <v>100</v>
      </c>
      <c r="K234" t="str">
        <f t="shared" si="12"/>
        <v>INSERT INTO VEHICLE_STATUS (ID_VEHICLE_STATUS, FK_VEHICLE_ID, FK_VEHICLE_TYPE_STATUS_ID, DATE_ENTRY, ACTUALCHARGE) VALUES(15, 15,1,to_date('2020-01-01','YYYY-MM-DD HH24:MI:SS'),100);</v>
      </c>
    </row>
    <row r="235" spans="1:11" x14ac:dyDescent="0.2">
      <c r="A235">
        <v>16</v>
      </c>
      <c r="B235">
        <v>16</v>
      </c>
      <c r="C235">
        <v>1</v>
      </c>
      <c r="D235" s="3" t="s">
        <v>165</v>
      </c>
      <c r="E235">
        <v>100</v>
      </c>
      <c r="K235" t="str">
        <f t="shared" si="12"/>
        <v>INSERT INTO VEHICLE_STATUS (ID_VEHICLE_STATUS, FK_VEHICLE_ID, FK_VEHICLE_TYPE_STATUS_ID, DATE_ENTRY, ACTUALCHARGE) VALUES(16, 16,1,to_date('2020-01-01','YYYY-MM-DD HH24:MI:SS'),100);</v>
      </c>
    </row>
    <row r="236" spans="1:11" x14ac:dyDescent="0.2">
      <c r="A236">
        <v>17</v>
      </c>
      <c r="B236">
        <v>17</v>
      </c>
      <c r="C236">
        <v>1</v>
      </c>
      <c r="D236" s="3" t="s">
        <v>165</v>
      </c>
      <c r="E236">
        <v>100</v>
      </c>
      <c r="K236" t="str">
        <f t="shared" si="12"/>
        <v>INSERT INTO VEHICLE_STATUS (ID_VEHICLE_STATUS, FK_VEHICLE_ID, FK_VEHICLE_TYPE_STATUS_ID, DATE_ENTRY, ACTUALCHARGE) VALUES(17, 17,1,to_date('2020-01-01','YYYY-MM-DD HH24:MI:SS'),100);</v>
      </c>
    </row>
    <row r="237" spans="1:11" x14ac:dyDescent="0.2">
      <c r="A237">
        <v>18</v>
      </c>
      <c r="B237">
        <v>18</v>
      </c>
      <c r="C237">
        <v>1</v>
      </c>
      <c r="D237" s="3" t="s">
        <v>165</v>
      </c>
      <c r="E237">
        <v>100</v>
      </c>
      <c r="K237" t="str">
        <f t="shared" si="12"/>
        <v>INSERT INTO VEHICLE_STATUS (ID_VEHICLE_STATUS, FK_VEHICLE_ID, FK_VEHICLE_TYPE_STATUS_ID, DATE_ENTRY, ACTUALCHARGE) VALUES(18, 18,1,to_date('2020-01-01','YYYY-MM-DD HH24:MI:SS'),100);</v>
      </c>
    </row>
    <row r="238" spans="1:11" x14ac:dyDescent="0.2">
      <c r="A238">
        <v>19</v>
      </c>
      <c r="B238">
        <v>1</v>
      </c>
      <c r="C238">
        <v>5</v>
      </c>
      <c r="D238" s="3" t="s">
        <v>165</v>
      </c>
      <c r="E238">
        <v>80</v>
      </c>
      <c r="K238" t="str">
        <f t="shared" si="12"/>
        <v>INSERT INTO VEHICLE_STATUS (ID_VEHICLE_STATUS, FK_VEHICLE_ID, FK_VEHICLE_TYPE_STATUS_ID, DATE_ENTRY, ACTUALCHARGE) VALUES(19, 1,5,to_date('2020-01-01','YYYY-MM-DD HH24:MI:SS'),80);</v>
      </c>
    </row>
    <row r="239" spans="1:11" x14ac:dyDescent="0.2">
      <c r="A239">
        <v>20</v>
      </c>
      <c r="B239">
        <v>2</v>
      </c>
      <c r="C239">
        <v>5</v>
      </c>
      <c r="D239" s="3" t="s">
        <v>165</v>
      </c>
      <c r="E239">
        <v>80</v>
      </c>
      <c r="K239" t="str">
        <f t="shared" si="12"/>
        <v>INSERT INTO VEHICLE_STATUS (ID_VEHICLE_STATUS, FK_VEHICLE_ID, FK_VEHICLE_TYPE_STATUS_ID, DATE_ENTRY, ACTUALCHARGE) VALUES(20, 2,5,to_date('2020-01-01','YYYY-MM-DD HH24:MI:SS'),80);</v>
      </c>
    </row>
    <row r="240" spans="1:11" x14ac:dyDescent="0.2">
      <c r="A240">
        <v>21</v>
      </c>
      <c r="B240">
        <v>3</v>
      </c>
      <c r="C240">
        <v>5</v>
      </c>
      <c r="D240" s="3" t="s">
        <v>165</v>
      </c>
      <c r="E240">
        <v>80</v>
      </c>
      <c r="K240" t="str">
        <f t="shared" si="12"/>
        <v>INSERT INTO VEHICLE_STATUS (ID_VEHICLE_STATUS, FK_VEHICLE_ID, FK_VEHICLE_TYPE_STATUS_ID, DATE_ENTRY, ACTUALCHARGE) VALUES(21, 3,5,to_date('2020-01-01','YYYY-MM-DD HH24:MI:SS'),80);</v>
      </c>
    </row>
    <row r="241" spans="1:11" x14ac:dyDescent="0.2">
      <c r="A241">
        <v>22</v>
      </c>
      <c r="B241">
        <v>4</v>
      </c>
      <c r="C241">
        <v>5</v>
      </c>
      <c r="D241" s="3" t="s">
        <v>165</v>
      </c>
      <c r="E241">
        <v>80</v>
      </c>
      <c r="K241" t="str">
        <f t="shared" si="12"/>
        <v>INSERT INTO VEHICLE_STATUS (ID_VEHICLE_STATUS, FK_VEHICLE_ID, FK_VEHICLE_TYPE_STATUS_ID, DATE_ENTRY, ACTUALCHARGE) VALUES(22, 4,5,to_date('2020-01-01','YYYY-MM-DD HH24:MI:SS'),80);</v>
      </c>
    </row>
    <row r="242" spans="1:11" x14ac:dyDescent="0.2">
      <c r="A242">
        <v>23</v>
      </c>
      <c r="B242">
        <v>5</v>
      </c>
      <c r="C242">
        <v>5</v>
      </c>
      <c r="D242" s="3" t="s">
        <v>165</v>
      </c>
      <c r="E242">
        <v>80</v>
      </c>
      <c r="K242" t="str">
        <f t="shared" si="12"/>
        <v>INSERT INTO VEHICLE_STATUS (ID_VEHICLE_STATUS, FK_VEHICLE_ID, FK_VEHICLE_TYPE_STATUS_ID, DATE_ENTRY, ACTUALCHARGE) VALUES(23, 5,5,to_date('2020-01-01','YYYY-MM-DD HH24:MI:SS'),80);</v>
      </c>
    </row>
    <row r="243" spans="1:11" x14ac:dyDescent="0.2">
      <c r="A243">
        <v>24</v>
      </c>
      <c r="B243">
        <v>6</v>
      </c>
      <c r="C243">
        <v>5</v>
      </c>
      <c r="D243" s="3" t="s">
        <v>165</v>
      </c>
      <c r="E243">
        <v>80</v>
      </c>
      <c r="K243" t="str">
        <f t="shared" si="12"/>
        <v>INSERT INTO VEHICLE_STATUS (ID_VEHICLE_STATUS, FK_VEHICLE_ID, FK_VEHICLE_TYPE_STATUS_ID, DATE_ENTRY, ACTUALCHARGE) VALUES(24, 6,5,to_date('2020-01-01','YYYY-MM-DD HH24:MI:SS'),80);</v>
      </c>
    </row>
    <row r="244" spans="1:11" x14ac:dyDescent="0.2">
      <c r="A244">
        <v>25</v>
      </c>
      <c r="B244">
        <v>7</v>
      </c>
      <c r="C244">
        <v>5</v>
      </c>
      <c r="D244" s="3" t="s">
        <v>165</v>
      </c>
      <c r="E244">
        <v>80</v>
      </c>
      <c r="K244" t="str">
        <f t="shared" si="12"/>
        <v>INSERT INTO VEHICLE_STATUS (ID_VEHICLE_STATUS, FK_VEHICLE_ID, FK_VEHICLE_TYPE_STATUS_ID, DATE_ENTRY, ACTUALCHARGE) VALUES(25, 7,5,to_date('2020-01-01','YYYY-MM-DD HH24:MI:SS'),80);</v>
      </c>
    </row>
    <row r="245" spans="1:11" x14ac:dyDescent="0.2">
      <c r="A245">
        <v>26</v>
      </c>
      <c r="B245">
        <v>8</v>
      </c>
      <c r="C245">
        <v>5</v>
      </c>
      <c r="D245" s="3" t="s">
        <v>165</v>
      </c>
      <c r="E245">
        <v>80</v>
      </c>
      <c r="K245" t="str">
        <f t="shared" si="12"/>
        <v>INSERT INTO VEHICLE_STATUS (ID_VEHICLE_STATUS, FK_VEHICLE_ID, FK_VEHICLE_TYPE_STATUS_ID, DATE_ENTRY, ACTUALCHARGE) VALUES(26, 8,5,to_date('2020-01-01','YYYY-MM-DD HH24:MI:SS'),80);</v>
      </c>
    </row>
    <row r="246" spans="1:11" x14ac:dyDescent="0.2">
      <c r="A246">
        <v>27</v>
      </c>
      <c r="B246">
        <v>9</v>
      </c>
      <c r="C246">
        <v>5</v>
      </c>
      <c r="D246" s="3" t="s">
        <v>165</v>
      </c>
      <c r="E246">
        <v>80</v>
      </c>
      <c r="K246" t="str">
        <f t="shared" si="12"/>
        <v>INSERT INTO VEHICLE_STATUS (ID_VEHICLE_STATUS, FK_VEHICLE_ID, FK_VEHICLE_TYPE_STATUS_ID, DATE_ENTRY, ACTUALCHARGE) VALUES(27, 9,5,to_date('2020-01-01','YYYY-MM-DD HH24:MI:SS'),80);</v>
      </c>
    </row>
    <row r="247" spans="1:11" x14ac:dyDescent="0.2">
      <c r="A247">
        <v>28</v>
      </c>
      <c r="B247">
        <v>10</v>
      </c>
      <c r="C247">
        <v>5</v>
      </c>
      <c r="D247" s="3" t="s">
        <v>165</v>
      </c>
      <c r="E247">
        <v>80</v>
      </c>
      <c r="K247" t="str">
        <f t="shared" si="12"/>
        <v>INSERT INTO VEHICLE_STATUS (ID_VEHICLE_STATUS, FK_VEHICLE_ID, FK_VEHICLE_TYPE_STATUS_ID, DATE_ENTRY, ACTUALCHARGE) VALUES(28, 10,5,to_date('2020-01-01','YYYY-MM-DD HH24:MI:SS'),80);</v>
      </c>
    </row>
    <row r="248" spans="1:11" x14ac:dyDescent="0.2">
      <c r="A248">
        <v>29</v>
      </c>
      <c r="B248">
        <v>11</v>
      </c>
      <c r="C248">
        <v>5</v>
      </c>
      <c r="D248" s="3" t="s">
        <v>165</v>
      </c>
      <c r="E248">
        <v>80</v>
      </c>
      <c r="K248" t="str">
        <f t="shared" si="12"/>
        <v>INSERT INTO VEHICLE_STATUS (ID_VEHICLE_STATUS, FK_VEHICLE_ID, FK_VEHICLE_TYPE_STATUS_ID, DATE_ENTRY, ACTUALCHARGE) VALUES(29, 11,5,to_date('2020-01-01','YYYY-MM-DD HH24:MI:SS'),80);</v>
      </c>
    </row>
    <row r="249" spans="1:11" x14ac:dyDescent="0.2">
      <c r="A249">
        <v>30</v>
      </c>
      <c r="B249">
        <v>12</v>
      </c>
      <c r="C249">
        <v>5</v>
      </c>
      <c r="D249" s="3" t="s">
        <v>165</v>
      </c>
      <c r="E249">
        <v>80</v>
      </c>
      <c r="K249" t="str">
        <f t="shared" si="12"/>
        <v>INSERT INTO VEHICLE_STATUS (ID_VEHICLE_STATUS, FK_VEHICLE_ID, FK_VEHICLE_TYPE_STATUS_ID, DATE_ENTRY, ACTUALCHARGE) VALUES(30, 12,5,to_date('2020-01-01','YYYY-MM-DD HH24:MI:SS'),80);</v>
      </c>
    </row>
    <row r="250" spans="1:11" x14ac:dyDescent="0.2">
      <c r="A250">
        <v>31</v>
      </c>
      <c r="B250">
        <v>13</v>
      </c>
      <c r="C250">
        <v>5</v>
      </c>
      <c r="D250" s="3" t="s">
        <v>165</v>
      </c>
      <c r="E250">
        <v>80</v>
      </c>
      <c r="K250" t="str">
        <f t="shared" si="12"/>
        <v>INSERT INTO VEHICLE_STATUS (ID_VEHICLE_STATUS, FK_VEHICLE_ID, FK_VEHICLE_TYPE_STATUS_ID, DATE_ENTRY, ACTUALCHARGE) VALUES(31, 13,5,to_date('2020-01-01','YYYY-MM-DD HH24:MI:SS'),80);</v>
      </c>
    </row>
    <row r="251" spans="1:11" x14ac:dyDescent="0.2">
      <c r="A251">
        <v>32</v>
      </c>
      <c r="B251">
        <v>14</v>
      </c>
      <c r="C251">
        <v>5</v>
      </c>
      <c r="D251" s="3" t="s">
        <v>165</v>
      </c>
      <c r="E251">
        <v>80</v>
      </c>
      <c r="K251" t="str">
        <f t="shared" si="12"/>
        <v>INSERT INTO VEHICLE_STATUS (ID_VEHICLE_STATUS, FK_VEHICLE_ID, FK_VEHICLE_TYPE_STATUS_ID, DATE_ENTRY, ACTUALCHARGE) VALUES(32, 14,5,to_date('2020-01-01','YYYY-MM-DD HH24:MI:SS'),80);</v>
      </c>
    </row>
    <row r="252" spans="1:11" x14ac:dyDescent="0.2">
      <c r="A252">
        <v>33</v>
      </c>
      <c r="B252">
        <v>15</v>
      </c>
      <c r="C252">
        <v>5</v>
      </c>
      <c r="D252" s="3" t="s">
        <v>165</v>
      </c>
      <c r="E252">
        <v>80</v>
      </c>
      <c r="K252" t="str">
        <f t="shared" si="12"/>
        <v>INSERT INTO VEHICLE_STATUS (ID_VEHICLE_STATUS, FK_VEHICLE_ID, FK_VEHICLE_TYPE_STATUS_ID, DATE_ENTRY, ACTUALCHARGE) VALUES(33, 15,5,to_date('2020-01-01','YYYY-MM-DD HH24:MI:SS'),80);</v>
      </c>
    </row>
    <row r="253" spans="1:11" x14ac:dyDescent="0.2">
      <c r="A253">
        <v>34</v>
      </c>
      <c r="B253">
        <v>16</v>
      </c>
      <c r="C253">
        <v>5</v>
      </c>
      <c r="D253" s="3" t="s">
        <v>165</v>
      </c>
      <c r="E253">
        <v>80</v>
      </c>
      <c r="K253" t="str">
        <f t="shared" si="12"/>
        <v>INSERT INTO VEHICLE_STATUS (ID_VEHICLE_STATUS, FK_VEHICLE_ID, FK_VEHICLE_TYPE_STATUS_ID, DATE_ENTRY, ACTUALCHARGE) VALUES(34, 16,5,to_date('2020-01-01','YYYY-MM-DD HH24:MI:SS'),80);</v>
      </c>
    </row>
    <row r="254" spans="1:11" x14ac:dyDescent="0.2">
      <c r="A254">
        <v>35</v>
      </c>
      <c r="B254">
        <v>17</v>
      </c>
      <c r="C254">
        <v>5</v>
      </c>
      <c r="D254" s="3" t="s">
        <v>165</v>
      </c>
      <c r="E254">
        <v>80</v>
      </c>
      <c r="K254" t="str">
        <f t="shared" si="12"/>
        <v>INSERT INTO VEHICLE_STATUS (ID_VEHICLE_STATUS, FK_VEHICLE_ID, FK_VEHICLE_TYPE_STATUS_ID, DATE_ENTRY, ACTUALCHARGE) VALUES(35, 17,5,to_date('2020-01-01','YYYY-MM-DD HH24:MI:SS'),80);</v>
      </c>
    </row>
    <row r="255" spans="1:11" x14ac:dyDescent="0.2">
      <c r="A255">
        <v>36</v>
      </c>
      <c r="B255">
        <v>18</v>
      </c>
      <c r="C255">
        <v>5</v>
      </c>
      <c r="D255" s="3" t="s">
        <v>165</v>
      </c>
      <c r="E255">
        <v>80</v>
      </c>
      <c r="K255" t="str">
        <f t="shared" si="12"/>
        <v>INSERT INTO VEHICLE_STATUS (ID_VEHICLE_STATUS, FK_VEHICLE_ID, FK_VEHICLE_TYPE_STATUS_ID, DATE_ENTRY, ACTUALCHARGE) VALUES(36, 18,5,to_date('2020-01-01','YYYY-MM-DD HH24:MI:SS'),80);</v>
      </c>
    </row>
    <row r="256" spans="1:11" x14ac:dyDescent="0.2">
      <c r="A256">
        <v>37</v>
      </c>
      <c r="B256">
        <v>1</v>
      </c>
      <c r="C256">
        <v>1</v>
      </c>
      <c r="D256" s="3" t="s">
        <v>167</v>
      </c>
      <c r="E256">
        <v>100</v>
      </c>
      <c r="K256" t="str">
        <f t="shared" si="12"/>
        <v>INSERT INTO VEHICLE_STATUS (ID_VEHICLE_STATUS, FK_VEHICLE_ID, FK_VEHICLE_TYPE_STATUS_ID, DATE_ENTRY, ACTUALCHARGE) VALUES(37, 1,1,to_date('2020-01-03','YYYY-MM-DD HH24:MI:SS'),100);</v>
      </c>
    </row>
    <row r="257" spans="1:11" x14ac:dyDescent="0.2">
      <c r="A257">
        <v>38</v>
      </c>
      <c r="B257">
        <v>3</v>
      </c>
      <c r="C257">
        <v>1</v>
      </c>
      <c r="D257" s="3" t="s">
        <v>167</v>
      </c>
      <c r="E257">
        <v>100</v>
      </c>
      <c r="K257" t="str">
        <f t="shared" si="12"/>
        <v>INSERT INTO VEHICLE_STATUS (ID_VEHICLE_STATUS, FK_VEHICLE_ID, FK_VEHICLE_TYPE_STATUS_ID, DATE_ENTRY, ACTUALCHARGE) VALUES(38, 3,1,to_date('2020-01-03','YYYY-MM-DD HH24:MI:SS'),100);</v>
      </c>
    </row>
    <row r="258" spans="1:11" x14ac:dyDescent="0.2">
      <c r="A258">
        <v>39</v>
      </c>
      <c r="B258">
        <v>5</v>
      </c>
      <c r="C258">
        <v>1</v>
      </c>
      <c r="D258" s="3" t="s">
        <v>167</v>
      </c>
      <c r="E258">
        <v>100</v>
      </c>
      <c r="K258" t="str">
        <f t="shared" si="12"/>
        <v>INSERT INTO VEHICLE_STATUS (ID_VEHICLE_STATUS, FK_VEHICLE_ID, FK_VEHICLE_TYPE_STATUS_ID, DATE_ENTRY, ACTUALCHARGE) VALUES(39, 5,1,to_date('2020-01-03','YYYY-MM-DD HH24:MI:SS'),100);</v>
      </c>
    </row>
    <row r="259" spans="1:11" x14ac:dyDescent="0.2">
      <c r="A259">
        <v>40</v>
      </c>
      <c r="B259">
        <v>7</v>
      </c>
      <c r="C259">
        <v>1</v>
      </c>
      <c r="D259" s="3" t="s">
        <v>167</v>
      </c>
      <c r="E259">
        <v>100</v>
      </c>
      <c r="K259" t="str">
        <f t="shared" si="12"/>
        <v>INSERT INTO VEHICLE_STATUS (ID_VEHICLE_STATUS, FK_VEHICLE_ID, FK_VEHICLE_TYPE_STATUS_ID, DATE_ENTRY, ACTUALCHARGE) VALUES(40, 7,1,to_date('2020-01-03','YYYY-MM-DD HH24:MI:SS'),100);</v>
      </c>
    </row>
    <row r="260" spans="1:11" x14ac:dyDescent="0.2">
      <c r="A260">
        <v>41</v>
      </c>
      <c r="B260">
        <v>9</v>
      </c>
      <c r="C260">
        <v>1</v>
      </c>
      <c r="D260" s="3" t="s">
        <v>167</v>
      </c>
      <c r="E260">
        <v>100</v>
      </c>
      <c r="K260" t="str">
        <f t="shared" si="12"/>
        <v>INSERT INTO VEHICLE_STATUS (ID_VEHICLE_STATUS, FK_VEHICLE_ID, FK_VEHICLE_TYPE_STATUS_ID, DATE_ENTRY, ACTUALCHARGE) VALUES(41, 9,1,to_date('2020-01-03','YYYY-MM-DD HH24:MI:SS'),100);</v>
      </c>
    </row>
    <row r="261" spans="1:11" x14ac:dyDescent="0.2">
      <c r="A261">
        <v>42</v>
      </c>
      <c r="B261">
        <v>11</v>
      </c>
      <c r="C261">
        <v>1</v>
      </c>
      <c r="D261" s="3" t="s">
        <v>167</v>
      </c>
      <c r="E261">
        <v>100</v>
      </c>
      <c r="K261" t="str">
        <f t="shared" si="12"/>
        <v>INSERT INTO VEHICLE_STATUS (ID_VEHICLE_STATUS, FK_VEHICLE_ID, FK_VEHICLE_TYPE_STATUS_ID, DATE_ENTRY, ACTUALCHARGE) VALUES(42, 11,1,to_date('2020-01-03','YYYY-MM-DD HH24:MI:SS'),100);</v>
      </c>
    </row>
    <row r="262" spans="1:11" x14ac:dyDescent="0.2">
      <c r="A262">
        <v>43</v>
      </c>
      <c r="B262">
        <v>13</v>
      </c>
      <c r="C262">
        <v>1</v>
      </c>
      <c r="D262" s="3" t="s">
        <v>167</v>
      </c>
      <c r="E262">
        <v>100</v>
      </c>
      <c r="K262" t="str">
        <f t="shared" si="12"/>
        <v>INSERT INTO VEHICLE_STATUS (ID_VEHICLE_STATUS, FK_VEHICLE_ID, FK_VEHICLE_TYPE_STATUS_ID, DATE_ENTRY, ACTUALCHARGE) VALUES(43, 13,1,to_date('2020-01-03','YYYY-MM-DD HH24:MI:SS'),100);</v>
      </c>
    </row>
    <row r="263" spans="1:11" x14ac:dyDescent="0.2">
      <c r="A263">
        <v>44</v>
      </c>
      <c r="B263">
        <v>15</v>
      </c>
      <c r="C263">
        <v>1</v>
      </c>
      <c r="D263" s="3" t="s">
        <v>167</v>
      </c>
      <c r="E263">
        <v>100</v>
      </c>
      <c r="K263" t="str">
        <f t="shared" si="12"/>
        <v>INSERT INTO VEHICLE_STATUS (ID_VEHICLE_STATUS, FK_VEHICLE_ID, FK_VEHICLE_TYPE_STATUS_ID, DATE_ENTRY, ACTUALCHARGE) VALUES(44, 15,1,to_date('2020-01-03','YYYY-MM-DD HH24:MI:SS'),100);</v>
      </c>
    </row>
    <row r="264" spans="1:11" x14ac:dyDescent="0.2">
      <c r="A264">
        <v>45</v>
      </c>
      <c r="B264">
        <v>17</v>
      </c>
      <c r="C264">
        <v>1</v>
      </c>
      <c r="D264" s="3" t="s">
        <v>167</v>
      </c>
      <c r="E264">
        <v>100</v>
      </c>
      <c r="K264" t="str">
        <f>"INSERT INTO "&amp;$A$218&amp;" ("&amp;$A$219&amp;", "&amp;$B$219&amp;", "&amp;$C$219&amp;", "&amp;$D$219&amp;", "&amp;$E$219&amp;") VALUES("&amp;A264&amp;", "&amp;B264&amp;","&amp;C264&amp;",to_date("&amp;D264&amp;",'YYYY-MM-DD HH24:MI:SS'),"&amp;E264&amp;");"</f>
        <v>INSERT INTO VEHICLE_STATUS (ID_VEHICLE_STATUS, FK_VEHICLE_ID, FK_VEHICLE_TYPE_STATUS_ID, DATE_ENTRY, ACTUALCHARGE) VALUES(45, 17,1,to_date('2020-01-03','YYYY-MM-DD HH24:MI:SS'),100);</v>
      </c>
    </row>
    <row r="265" spans="1:11" x14ac:dyDescent="0.2">
      <c r="D265" s="3"/>
    </row>
    <row r="267" spans="1:11" x14ac:dyDescent="0.2">
      <c r="A267" t="s">
        <v>184</v>
      </c>
    </row>
    <row r="268" spans="1:11" x14ac:dyDescent="0.2">
      <c r="A268" t="s">
        <v>183</v>
      </c>
      <c r="B268" t="s">
        <v>33</v>
      </c>
      <c r="C268" t="s">
        <v>185</v>
      </c>
      <c r="D268" t="s">
        <v>181</v>
      </c>
      <c r="E268" t="s">
        <v>186</v>
      </c>
    </row>
    <row r="269" spans="1:11" x14ac:dyDescent="0.2">
      <c r="A269">
        <v>1</v>
      </c>
      <c r="B269">
        <v>1</v>
      </c>
      <c r="C269">
        <v>1</v>
      </c>
      <c r="D269" s="3" t="s">
        <v>165</v>
      </c>
      <c r="E269">
        <v>5</v>
      </c>
      <c r="K269" t="str">
        <f>"INSERT INTO "&amp;$A$267&amp;" ("&amp;$A$268&amp;", "&amp;$B$268&amp;", "&amp;$C$268&amp;", "&amp;$D$268&amp;", "&amp;$E$268&amp;") VALUES("&amp;A269&amp;", "&amp;B269&amp;","&amp;C269&amp;",to_date("&amp;D269&amp;",'YYYY-MM-DD HH24:MI:SS'),"&amp;E269&amp;");"</f>
        <v>INSERT INTO PHARMACY_PRODUCT (ID_TRANSACTION, FK_PHARMACY_ID, FK_PRODUCT_ID, DATE_ENTRY, QUANTITY) VALUES(1, 1,1,to_date('2020-01-01','YYYY-MM-DD HH24:MI:SS'),5);</v>
      </c>
    </row>
    <row r="270" spans="1:11" x14ac:dyDescent="0.2">
      <c r="A270">
        <v>2</v>
      </c>
      <c r="B270">
        <v>1</v>
      </c>
      <c r="C270">
        <v>2</v>
      </c>
      <c r="D270" s="3" t="s">
        <v>165</v>
      </c>
      <c r="E270">
        <v>5</v>
      </c>
      <c r="K270" t="str">
        <f t="shared" ref="K270:K284" si="13">"INSERT INTO "&amp;$A$267&amp;" ("&amp;$A$268&amp;", "&amp;$B$268&amp;", "&amp;$C$268&amp;", "&amp;$D$268&amp;", "&amp;$E$268&amp;") VALUES("&amp;A270&amp;", "&amp;B270&amp;","&amp;C270&amp;",to_date("&amp;D270&amp;",'YYYY-MM-DD HH24:MI:SS'),"&amp;E270&amp;");"</f>
        <v>INSERT INTO PHARMACY_PRODUCT (ID_TRANSACTION, FK_PHARMACY_ID, FK_PRODUCT_ID, DATE_ENTRY, QUANTITY) VALUES(2, 1,2,to_date('2020-01-01','YYYY-MM-DD HH24:MI:SS'),5);</v>
      </c>
    </row>
    <row r="271" spans="1:11" x14ac:dyDescent="0.2">
      <c r="A271">
        <v>4</v>
      </c>
      <c r="B271">
        <v>1</v>
      </c>
      <c r="C271">
        <v>4</v>
      </c>
      <c r="D271" s="3" t="s">
        <v>165</v>
      </c>
      <c r="E271">
        <v>5</v>
      </c>
      <c r="K271" t="str">
        <f t="shared" si="13"/>
        <v>INSERT INTO PHARMACY_PRODUCT (ID_TRANSACTION, FK_PHARMACY_ID, FK_PRODUCT_ID, DATE_ENTRY, QUANTITY) VALUES(4, 1,4,to_date('2020-01-01','YYYY-MM-DD HH24:MI:SS'),5);</v>
      </c>
    </row>
    <row r="272" spans="1:11" x14ac:dyDescent="0.2">
      <c r="A272">
        <v>5</v>
      </c>
      <c r="B272">
        <v>1</v>
      </c>
      <c r="C272">
        <v>5</v>
      </c>
      <c r="D272" s="3" t="s">
        <v>165</v>
      </c>
      <c r="E272">
        <v>5</v>
      </c>
      <c r="K272" t="str">
        <f t="shared" si="13"/>
        <v>INSERT INTO PHARMACY_PRODUCT (ID_TRANSACTION, FK_PHARMACY_ID, FK_PRODUCT_ID, DATE_ENTRY, QUANTITY) VALUES(5, 1,5,to_date('2020-01-01','YYYY-MM-DD HH24:MI:SS'),5);</v>
      </c>
    </row>
    <row r="273" spans="1:11" x14ac:dyDescent="0.2">
      <c r="A273">
        <v>6</v>
      </c>
      <c r="B273">
        <v>1</v>
      </c>
      <c r="C273">
        <v>6</v>
      </c>
      <c r="D273" s="3" t="s">
        <v>165</v>
      </c>
      <c r="E273">
        <v>5</v>
      </c>
      <c r="K273" t="str">
        <f t="shared" si="13"/>
        <v>INSERT INTO PHARMACY_PRODUCT (ID_TRANSACTION, FK_PHARMACY_ID, FK_PRODUCT_ID, DATE_ENTRY, QUANTITY) VALUES(6, 1,6,to_date('2020-01-01','YYYY-MM-DD HH24:MI:SS'),5);</v>
      </c>
    </row>
    <row r="274" spans="1:11" x14ac:dyDescent="0.2">
      <c r="A274">
        <v>7</v>
      </c>
      <c r="B274">
        <v>2</v>
      </c>
      <c r="C274">
        <v>1</v>
      </c>
      <c r="D274" s="3" t="s">
        <v>165</v>
      </c>
      <c r="E274">
        <v>5</v>
      </c>
      <c r="K274" t="str">
        <f t="shared" si="13"/>
        <v>INSERT INTO PHARMACY_PRODUCT (ID_TRANSACTION, FK_PHARMACY_ID, FK_PRODUCT_ID, DATE_ENTRY, QUANTITY) VALUES(7, 2,1,to_date('2020-01-01','YYYY-MM-DD HH24:MI:SS'),5);</v>
      </c>
    </row>
    <row r="275" spans="1:11" x14ac:dyDescent="0.2">
      <c r="A275">
        <v>8</v>
      </c>
      <c r="B275">
        <v>2</v>
      </c>
      <c r="C275">
        <v>2</v>
      </c>
      <c r="D275" s="3" t="s">
        <v>165</v>
      </c>
      <c r="E275">
        <v>5</v>
      </c>
      <c r="K275" t="str">
        <f t="shared" si="13"/>
        <v>INSERT INTO PHARMACY_PRODUCT (ID_TRANSACTION, FK_PHARMACY_ID, FK_PRODUCT_ID, DATE_ENTRY, QUANTITY) VALUES(8, 2,2,to_date('2020-01-01','YYYY-MM-DD HH24:MI:SS'),5);</v>
      </c>
    </row>
    <row r="276" spans="1:11" x14ac:dyDescent="0.2">
      <c r="A276">
        <v>9</v>
      </c>
      <c r="B276">
        <v>2</v>
      </c>
      <c r="C276">
        <v>3</v>
      </c>
      <c r="D276" s="3" t="s">
        <v>165</v>
      </c>
      <c r="E276">
        <v>5</v>
      </c>
      <c r="K276" t="str">
        <f t="shared" si="13"/>
        <v>INSERT INTO PHARMACY_PRODUCT (ID_TRANSACTION, FK_PHARMACY_ID, FK_PRODUCT_ID, DATE_ENTRY, QUANTITY) VALUES(9, 2,3,to_date('2020-01-01','YYYY-MM-DD HH24:MI:SS'),5);</v>
      </c>
    </row>
    <row r="277" spans="1:11" x14ac:dyDescent="0.2">
      <c r="A277">
        <v>10</v>
      </c>
      <c r="B277">
        <v>2</v>
      </c>
      <c r="C277">
        <v>4</v>
      </c>
      <c r="D277" s="3" t="s">
        <v>165</v>
      </c>
      <c r="E277">
        <v>5</v>
      </c>
      <c r="K277" t="str">
        <f t="shared" si="13"/>
        <v>INSERT INTO PHARMACY_PRODUCT (ID_TRANSACTION, FK_PHARMACY_ID, FK_PRODUCT_ID, DATE_ENTRY, QUANTITY) VALUES(10, 2,4,to_date('2020-01-01','YYYY-MM-DD HH24:MI:SS'),5);</v>
      </c>
    </row>
    <row r="278" spans="1:11" x14ac:dyDescent="0.2">
      <c r="A278">
        <v>11</v>
      </c>
      <c r="B278">
        <v>2</v>
      </c>
      <c r="C278">
        <v>5</v>
      </c>
      <c r="D278" s="3" t="s">
        <v>165</v>
      </c>
      <c r="E278">
        <v>5</v>
      </c>
      <c r="K278" t="str">
        <f t="shared" si="13"/>
        <v>INSERT INTO PHARMACY_PRODUCT (ID_TRANSACTION, FK_PHARMACY_ID, FK_PRODUCT_ID, DATE_ENTRY, QUANTITY) VALUES(11, 2,5,to_date('2020-01-01','YYYY-MM-DD HH24:MI:SS'),5);</v>
      </c>
    </row>
    <row r="279" spans="1:11" x14ac:dyDescent="0.2">
      <c r="A279">
        <v>13</v>
      </c>
      <c r="B279">
        <v>3</v>
      </c>
      <c r="C279">
        <v>1</v>
      </c>
      <c r="D279" s="3" t="s">
        <v>165</v>
      </c>
      <c r="E279">
        <v>5</v>
      </c>
      <c r="K279" t="str">
        <f t="shared" si="13"/>
        <v>INSERT INTO PHARMACY_PRODUCT (ID_TRANSACTION, FK_PHARMACY_ID, FK_PRODUCT_ID, DATE_ENTRY, QUANTITY) VALUES(13, 3,1,to_date('2020-01-01','YYYY-MM-DD HH24:MI:SS'),5);</v>
      </c>
    </row>
    <row r="280" spans="1:11" x14ac:dyDescent="0.2">
      <c r="A280">
        <v>14</v>
      </c>
      <c r="B280">
        <v>3</v>
      </c>
      <c r="C280">
        <v>2</v>
      </c>
      <c r="D280" s="3" t="s">
        <v>165</v>
      </c>
      <c r="E280">
        <v>5</v>
      </c>
      <c r="K280" t="str">
        <f t="shared" si="13"/>
        <v>INSERT INTO PHARMACY_PRODUCT (ID_TRANSACTION, FK_PHARMACY_ID, FK_PRODUCT_ID, DATE_ENTRY, QUANTITY) VALUES(14, 3,2,to_date('2020-01-01','YYYY-MM-DD HH24:MI:SS'),5);</v>
      </c>
    </row>
    <row r="281" spans="1:11" x14ac:dyDescent="0.2">
      <c r="A281">
        <v>15</v>
      </c>
      <c r="B281">
        <v>3</v>
      </c>
      <c r="C281">
        <v>3</v>
      </c>
      <c r="D281" s="3" t="s">
        <v>165</v>
      </c>
      <c r="E281">
        <v>5</v>
      </c>
      <c r="K281" t="str">
        <f t="shared" si="13"/>
        <v>INSERT INTO PHARMACY_PRODUCT (ID_TRANSACTION, FK_PHARMACY_ID, FK_PRODUCT_ID, DATE_ENTRY, QUANTITY) VALUES(15, 3,3,to_date('2020-01-01','YYYY-MM-DD HH24:MI:SS'),5);</v>
      </c>
    </row>
    <row r="282" spans="1:11" x14ac:dyDescent="0.2">
      <c r="A282">
        <v>16</v>
      </c>
      <c r="B282">
        <v>3</v>
      </c>
      <c r="C282">
        <v>4</v>
      </c>
      <c r="D282" s="3" t="s">
        <v>165</v>
      </c>
      <c r="E282">
        <v>5</v>
      </c>
      <c r="K282" t="str">
        <f t="shared" si="13"/>
        <v>INSERT INTO PHARMACY_PRODUCT (ID_TRANSACTION, FK_PHARMACY_ID, FK_PRODUCT_ID, DATE_ENTRY, QUANTITY) VALUES(16, 3,4,to_date('2020-01-01','YYYY-MM-DD HH24:MI:SS'),5);</v>
      </c>
    </row>
    <row r="283" spans="1:11" x14ac:dyDescent="0.2">
      <c r="A283">
        <v>17</v>
      </c>
      <c r="B283">
        <v>3</v>
      </c>
      <c r="C283">
        <v>5</v>
      </c>
      <c r="D283" s="3" t="s">
        <v>165</v>
      </c>
      <c r="E283">
        <v>5</v>
      </c>
      <c r="K283" t="str">
        <f t="shared" si="13"/>
        <v>INSERT INTO PHARMACY_PRODUCT (ID_TRANSACTION, FK_PHARMACY_ID, FK_PRODUCT_ID, DATE_ENTRY, QUANTITY) VALUES(17, 3,5,to_date('2020-01-01','YYYY-MM-DD HH24:MI:SS'),5);</v>
      </c>
    </row>
    <row r="284" spans="1:11" x14ac:dyDescent="0.2">
      <c r="A284">
        <v>18</v>
      </c>
      <c r="B284">
        <v>3</v>
      </c>
      <c r="C284">
        <v>6</v>
      </c>
      <c r="D284" s="3" t="s">
        <v>165</v>
      </c>
      <c r="E284">
        <v>5</v>
      </c>
      <c r="K284" t="str">
        <f t="shared" si="13"/>
        <v>INSERT INTO PHARMACY_PRODUCT (ID_TRANSACTION, FK_PHARMACY_ID, FK_PRODUCT_ID, DATE_ENTRY, QUANTITY) VALUES(18, 3,6,to_date('2020-01-01','YYYY-MM-DD HH24:MI:SS'),5);</v>
      </c>
    </row>
    <row r="287" spans="1:11" x14ac:dyDescent="0.2">
      <c r="A287" t="s">
        <v>192</v>
      </c>
    </row>
    <row r="288" spans="1:11" x14ac:dyDescent="0.2">
      <c r="A288" t="s">
        <v>32</v>
      </c>
      <c r="B288" t="s">
        <v>191</v>
      </c>
    </row>
    <row r="289" spans="1:11" x14ac:dyDescent="0.2">
      <c r="A289">
        <v>223153497</v>
      </c>
      <c r="B289">
        <v>1</v>
      </c>
      <c r="K289" t="str">
        <f>"INSERT INTO "&amp;$A$287&amp;" ("&amp;$A$288&amp;", "&amp;$B$288&amp;") VALUES("&amp;A289&amp;", "&amp;B289&amp;");"</f>
        <v>INSERT INTO CLIENT (FK_PERSON_NIF, Fk_Residential_Address_Id) VALUES(223153497, 1);</v>
      </c>
    </row>
    <row r="290" spans="1:11" x14ac:dyDescent="0.2">
      <c r="A290">
        <v>240410727</v>
      </c>
      <c r="B290">
        <v>2</v>
      </c>
      <c r="K290" t="str">
        <f t="shared" ref="K290:K300" si="14">"INSERT INTO "&amp;$A$287&amp;" ("&amp;$A$288&amp;", "&amp;$B$288&amp;") VALUES("&amp;A290&amp;", "&amp;B290&amp;");"</f>
        <v>INSERT INTO CLIENT (FK_PERSON_NIF, Fk_Residential_Address_Id) VALUES(240410727, 2);</v>
      </c>
    </row>
    <row r="291" spans="1:11" x14ac:dyDescent="0.2">
      <c r="A291">
        <v>216466039</v>
      </c>
      <c r="B291">
        <v>4</v>
      </c>
      <c r="K291" t="str">
        <f t="shared" si="14"/>
        <v>INSERT INTO CLIENT (FK_PERSON_NIF, Fk_Residential_Address_Id) VALUES(216466039, 4);</v>
      </c>
    </row>
    <row r="292" spans="1:11" x14ac:dyDescent="0.2">
      <c r="A292">
        <v>221414079</v>
      </c>
      <c r="B292">
        <v>5</v>
      </c>
      <c r="K292" t="str">
        <f t="shared" si="14"/>
        <v>INSERT INTO CLIENT (FK_PERSON_NIF, Fk_Residential_Address_Id) VALUES(221414079, 5);</v>
      </c>
    </row>
    <row r="293" spans="1:11" x14ac:dyDescent="0.2">
      <c r="A293">
        <v>262779086</v>
      </c>
      <c r="B293">
        <v>6</v>
      </c>
      <c r="K293" t="str">
        <f t="shared" si="14"/>
        <v>INSERT INTO CLIENT (FK_PERSON_NIF, Fk_Residential_Address_Id) VALUES(262779086, 6);</v>
      </c>
    </row>
    <row r="294" spans="1:11" x14ac:dyDescent="0.2">
      <c r="A294">
        <v>208019513</v>
      </c>
      <c r="B294">
        <v>7</v>
      </c>
      <c r="K294" t="str">
        <f t="shared" si="14"/>
        <v>INSERT INTO CLIENT (FK_PERSON_NIF, Fk_Residential_Address_Id) VALUES(208019513, 7);</v>
      </c>
    </row>
    <row r="295" spans="1:11" x14ac:dyDescent="0.2">
      <c r="A295">
        <v>254240337</v>
      </c>
      <c r="B295">
        <v>8</v>
      </c>
      <c r="K295" t="str">
        <f t="shared" si="14"/>
        <v>INSERT INTO CLIENT (FK_PERSON_NIF, Fk_Residential_Address_Id) VALUES(254240337, 8);</v>
      </c>
    </row>
    <row r="296" spans="1:11" x14ac:dyDescent="0.2">
      <c r="A296">
        <v>293057872</v>
      </c>
      <c r="B296">
        <v>10</v>
      </c>
      <c r="K296" t="str">
        <f t="shared" si="14"/>
        <v>INSERT INTO CLIENT (FK_PERSON_NIF, Fk_Residential_Address_Id) VALUES(293057872, 10);</v>
      </c>
    </row>
    <row r="297" spans="1:11" x14ac:dyDescent="0.2">
      <c r="A297">
        <v>251682962</v>
      </c>
      <c r="B297">
        <v>11</v>
      </c>
      <c r="K297" t="str">
        <f t="shared" si="14"/>
        <v>INSERT INTO CLIENT (FK_PERSON_NIF, Fk_Residential_Address_Id) VALUES(251682962, 11);</v>
      </c>
    </row>
    <row r="298" spans="1:11" x14ac:dyDescent="0.2">
      <c r="A298">
        <v>273248196</v>
      </c>
      <c r="B298">
        <v>12</v>
      </c>
      <c r="K298" t="str">
        <f t="shared" si="14"/>
        <v>INSERT INTO CLIENT (FK_PERSON_NIF, Fk_Residential_Address_Id) VALUES(273248196, 12);</v>
      </c>
    </row>
    <row r="299" spans="1:11" x14ac:dyDescent="0.2">
      <c r="A299">
        <v>194362136</v>
      </c>
      <c r="B299">
        <v>14</v>
      </c>
      <c r="K299" t="str">
        <f t="shared" si="14"/>
        <v>INSERT INTO CLIENT (FK_PERSON_NIF, Fk_Residential_Address_Id) VALUES(194362136, 14);</v>
      </c>
    </row>
    <row r="300" spans="1:11" x14ac:dyDescent="0.2">
      <c r="A300">
        <v>208952980</v>
      </c>
      <c r="B300">
        <v>15</v>
      </c>
      <c r="K300" t="str">
        <f t="shared" si="14"/>
        <v>INSERT INTO CLIENT (FK_PERSON_NIF, Fk_Residential_Address_Id) VALUES(208952980, 15);</v>
      </c>
    </row>
    <row r="304" spans="1:11" x14ac:dyDescent="0.2">
      <c r="A304" t="s">
        <v>187</v>
      </c>
    </row>
    <row r="305" spans="1:11" x14ac:dyDescent="0.2">
      <c r="A305" t="s">
        <v>32</v>
      </c>
      <c r="B305" t="s">
        <v>188</v>
      </c>
      <c r="C305" t="s">
        <v>190</v>
      </c>
      <c r="D305" t="s">
        <v>189</v>
      </c>
    </row>
    <row r="306" spans="1:11" x14ac:dyDescent="0.2">
      <c r="A306">
        <v>223153497</v>
      </c>
      <c r="B306">
        <v>111</v>
      </c>
      <c r="C306" s="4">
        <v>835627731957</v>
      </c>
      <c r="D306" s="3" t="s">
        <v>165</v>
      </c>
      <c r="F306" s="3"/>
      <c r="K306" t="str">
        <f>"INSERT INTO "&amp;$A$304&amp;" ("&amp;$A$305&amp;", "&amp;$B$305&amp;", "&amp;$C$305&amp;", "&amp;$D$305&amp;") VALUES("&amp;A306&amp;", "&amp;B306&amp;","&amp;C306&amp;",to_date("&amp;D306&amp;",'YYYY-MM-DD HH24:MI:SS'));"</f>
        <v>INSERT INTO CREDIT_CARD (FK_PERSON_NIF, CCV, NUMERO, VALID_THRU) VALUES(223153497, 111,835627731957,to_date('2020-01-01','YYYY-MM-DD HH24:MI:SS'));</v>
      </c>
    </row>
    <row r="307" spans="1:11" x14ac:dyDescent="0.2">
      <c r="A307">
        <v>240410727</v>
      </c>
      <c r="B307">
        <v>111</v>
      </c>
      <c r="C307" s="4">
        <v>648047437165</v>
      </c>
      <c r="D307" s="3" t="s">
        <v>165</v>
      </c>
      <c r="F307" s="3"/>
      <c r="K307" t="str">
        <f t="shared" ref="K307:K317" si="15">"INSERT INTO "&amp;$A$304&amp;" ("&amp;$A$305&amp;", "&amp;$B$305&amp;", "&amp;$C$305&amp;", "&amp;$D$305&amp;") VALUES("&amp;A307&amp;", "&amp;B307&amp;","&amp;C307&amp;",to_date("&amp;D307&amp;",'YYYY-MM-DD HH24:MI:SS'));"</f>
        <v>INSERT INTO CREDIT_CARD (FK_PERSON_NIF, CCV, NUMERO, VALID_THRU) VALUES(240410727, 111,648047437165,to_date('2020-01-01','YYYY-MM-DD HH24:MI:SS'));</v>
      </c>
    </row>
    <row r="308" spans="1:11" x14ac:dyDescent="0.2">
      <c r="A308">
        <v>216466039</v>
      </c>
      <c r="B308">
        <v>111</v>
      </c>
      <c r="C308" s="4">
        <v>625322271164</v>
      </c>
      <c r="D308" s="3" t="s">
        <v>165</v>
      </c>
      <c r="F308" s="3"/>
      <c r="K308" t="str">
        <f t="shared" si="15"/>
        <v>INSERT INTO CREDIT_CARD (FK_PERSON_NIF, CCV, NUMERO, VALID_THRU) VALUES(216466039, 111,625322271164,to_date('2020-01-01','YYYY-MM-DD HH24:MI:SS'));</v>
      </c>
    </row>
    <row r="309" spans="1:11" x14ac:dyDescent="0.2">
      <c r="A309">
        <v>221414079</v>
      </c>
      <c r="B309">
        <v>111</v>
      </c>
      <c r="C309" s="4">
        <v>288964953761</v>
      </c>
      <c r="D309" s="3" t="s">
        <v>165</v>
      </c>
      <c r="F309" s="3"/>
      <c r="K309" t="str">
        <f t="shared" si="15"/>
        <v>INSERT INTO CREDIT_CARD (FK_PERSON_NIF, CCV, NUMERO, VALID_THRU) VALUES(221414079, 111,288964953761,to_date('2020-01-01','YYYY-MM-DD HH24:MI:SS'));</v>
      </c>
    </row>
    <row r="310" spans="1:11" x14ac:dyDescent="0.2">
      <c r="A310">
        <v>262779086</v>
      </c>
      <c r="B310">
        <v>111</v>
      </c>
      <c r="C310" s="4">
        <v>495473870069</v>
      </c>
      <c r="D310" s="3" t="s">
        <v>165</v>
      </c>
      <c r="F310" s="3"/>
      <c r="K310" t="str">
        <f t="shared" si="15"/>
        <v>INSERT INTO CREDIT_CARD (FK_PERSON_NIF, CCV, NUMERO, VALID_THRU) VALUES(262779086, 111,495473870069,to_date('2020-01-01','YYYY-MM-DD HH24:MI:SS'));</v>
      </c>
    </row>
    <row r="311" spans="1:11" x14ac:dyDescent="0.2">
      <c r="A311">
        <v>208019513</v>
      </c>
      <c r="B311">
        <v>111</v>
      </c>
      <c r="C311" s="4">
        <v>399078336652</v>
      </c>
      <c r="D311" s="3" t="s">
        <v>165</v>
      </c>
      <c r="F311" s="3"/>
      <c r="K311" t="str">
        <f t="shared" si="15"/>
        <v>INSERT INTO CREDIT_CARD (FK_PERSON_NIF, CCV, NUMERO, VALID_THRU) VALUES(208019513, 111,399078336652,to_date('2020-01-01','YYYY-MM-DD HH24:MI:SS'));</v>
      </c>
    </row>
    <row r="312" spans="1:11" x14ac:dyDescent="0.2">
      <c r="A312">
        <v>254240337</v>
      </c>
      <c r="B312">
        <v>111</v>
      </c>
      <c r="C312" s="4">
        <v>632715569103</v>
      </c>
      <c r="D312" s="3" t="s">
        <v>165</v>
      </c>
      <c r="F312" s="3"/>
      <c r="K312" t="str">
        <f t="shared" si="15"/>
        <v>INSERT INTO CREDIT_CARD (FK_PERSON_NIF, CCV, NUMERO, VALID_THRU) VALUES(254240337, 111,632715569103,to_date('2020-01-01','YYYY-MM-DD HH24:MI:SS'));</v>
      </c>
    </row>
    <row r="313" spans="1:11" x14ac:dyDescent="0.2">
      <c r="A313">
        <v>293057872</v>
      </c>
      <c r="B313">
        <v>111</v>
      </c>
      <c r="C313" s="4">
        <v>295626393615</v>
      </c>
      <c r="D313" s="3" t="s">
        <v>165</v>
      </c>
      <c r="F313" s="3"/>
      <c r="K313" t="str">
        <f t="shared" si="15"/>
        <v>INSERT INTO CREDIT_CARD (FK_PERSON_NIF, CCV, NUMERO, VALID_THRU) VALUES(293057872, 111,295626393615,to_date('2020-01-01','YYYY-MM-DD HH24:MI:SS'));</v>
      </c>
    </row>
    <row r="314" spans="1:11" x14ac:dyDescent="0.2">
      <c r="A314">
        <v>251682962</v>
      </c>
      <c r="B314">
        <v>111</v>
      </c>
      <c r="C314" s="4">
        <v>137916586739</v>
      </c>
      <c r="D314" s="3" t="s">
        <v>165</v>
      </c>
      <c r="F314" s="3"/>
      <c r="K314" t="str">
        <f t="shared" si="15"/>
        <v>INSERT INTO CREDIT_CARD (FK_PERSON_NIF, CCV, NUMERO, VALID_THRU) VALUES(251682962, 111,137916586739,to_date('2020-01-01','YYYY-MM-DD HH24:MI:SS'));</v>
      </c>
    </row>
    <row r="315" spans="1:11" x14ac:dyDescent="0.2">
      <c r="A315">
        <v>273248196</v>
      </c>
      <c r="B315">
        <v>111</v>
      </c>
      <c r="C315" s="4">
        <v>307878986586</v>
      </c>
      <c r="D315" s="3" t="s">
        <v>165</v>
      </c>
      <c r="F315" s="3"/>
      <c r="K315" t="str">
        <f t="shared" si="15"/>
        <v>INSERT INTO CREDIT_CARD (FK_PERSON_NIF, CCV, NUMERO, VALID_THRU) VALUES(273248196, 111,307878986586,to_date('2020-01-01','YYYY-MM-DD HH24:MI:SS'));</v>
      </c>
    </row>
    <row r="316" spans="1:11" x14ac:dyDescent="0.2">
      <c r="A316">
        <v>194362136</v>
      </c>
      <c r="B316">
        <v>111</v>
      </c>
      <c r="C316" s="4">
        <v>333362773618</v>
      </c>
      <c r="D316" s="3" t="s">
        <v>165</v>
      </c>
      <c r="F316" s="3"/>
      <c r="K316" t="str">
        <f t="shared" si="15"/>
        <v>INSERT INTO CREDIT_CARD (FK_PERSON_NIF, CCV, NUMERO, VALID_THRU) VALUES(194362136, 111,333362773618,to_date('2020-01-01','YYYY-MM-DD HH24:MI:SS'));</v>
      </c>
    </row>
    <row r="317" spans="1:11" x14ac:dyDescent="0.2">
      <c r="A317">
        <v>208952980</v>
      </c>
      <c r="B317">
        <v>111</v>
      </c>
      <c r="C317" s="4">
        <v>391032308202</v>
      </c>
      <c r="D317" s="3" t="s">
        <v>165</v>
      </c>
      <c r="F317" s="3"/>
      <c r="K317" t="str">
        <f t="shared" si="15"/>
        <v>INSERT INTO CREDIT_CARD (FK_PERSON_NIF, CCV, NUMERO, VALID_THRU) VALUES(208952980, 111,391032308202,to_date('2020-01-01','YYYY-MM-DD HH24:MI:SS'));</v>
      </c>
    </row>
    <row r="319" spans="1:11" x14ac:dyDescent="0.2">
      <c r="A319" s="6" t="s">
        <v>240</v>
      </c>
    </row>
    <row r="320" spans="1:11" x14ac:dyDescent="0.2">
      <c r="A320" t="s">
        <v>203</v>
      </c>
      <c r="B320" t="s">
        <v>195</v>
      </c>
      <c r="C320" t="s">
        <v>196</v>
      </c>
    </row>
    <row r="321" spans="1:11" x14ac:dyDescent="0.2">
      <c r="A321">
        <v>1</v>
      </c>
      <c r="B321">
        <v>18</v>
      </c>
      <c r="C321">
        <v>1</v>
      </c>
      <c r="K321" t="str">
        <f>"INSERT INTO "&amp;$A$319&amp;" ("&amp;$A$320&amp;", "&amp;$B$320&amp;", "&amp;$C$320&amp;") VALUES("&amp;A321&amp;", "&amp;B321&amp;","&amp;C321&amp;");"</f>
        <v>INSERT INTO AERIAL_RESTRICITION (ID_AERIAL_RESTRICTION, FK_ADDRESS_ID_START, FK_ADDRESS_ID_END) VALUES(1, 18,1);</v>
      </c>
    </row>
    <row r="322" spans="1:11" x14ac:dyDescent="0.2">
      <c r="A322">
        <v>2</v>
      </c>
      <c r="B322">
        <v>1</v>
      </c>
      <c r="C322">
        <v>18</v>
      </c>
      <c r="K322" t="str">
        <f t="shared" ref="K322:K335" si="16">"INSERT INTO "&amp;$A$319&amp;" ("&amp;$A$320&amp;", "&amp;$B$320&amp;", "&amp;$C$320&amp;") VALUES("&amp;A322&amp;", "&amp;B322&amp;","&amp;C322&amp;");"</f>
        <v>INSERT INTO AERIAL_RESTRICITION (ID_AERIAL_RESTRICTION, FK_ADDRESS_ID_START, FK_ADDRESS_ID_END) VALUES(2, 1,18);</v>
      </c>
    </row>
    <row r="323" spans="1:11" x14ac:dyDescent="0.2">
      <c r="A323">
        <v>3</v>
      </c>
      <c r="B323">
        <v>1</v>
      </c>
      <c r="C323">
        <v>19</v>
      </c>
      <c r="K323" t="str">
        <f t="shared" si="16"/>
        <v>INSERT INTO AERIAL_RESTRICITION (ID_AERIAL_RESTRICTION, FK_ADDRESS_ID_START, FK_ADDRESS_ID_END) VALUES(3, 1,19);</v>
      </c>
    </row>
    <row r="324" spans="1:11" x14ac:dyDescent="0.2">
      <c r="A324">
        <v>4</v>
      </c>
      <c r="B324">
        <v>31</v>
      </c>
      <c r="C324">
        <v>15</v>
      </c>
      <c r="K324" t="str">
        <f t="shared" si="16"/>
        <v>INSERT INTO AERIAL_RESTRICITION (ID_AERIAL_RESTRICTION, FK_ADDRESS_ID_START, FK_ADDRESS_ID_END) VALUES(4, 31,15);</v>
      </c>
    </row>
    <row r="325" spans="1:11" x14ac:dyDescent="0.2">
      <c r="A325">
        <v>5</v>
      </c>
      <c r="B325">
        <v>7</v>
      </c>
      <c r="C325">
        <v>27</v>
      </c>
      <c r="K325" t="str">
        <f t="shared" si="16"/>
        <v>INSERT INTO AERIAL_RESTRICITION (ID_AERIAL_RESTRICTION, FK_ADDRESS_ID_START, FK_ADDRESS_ID_END) VALUES(5, 7,27);</v>
      </c>
    </row>
    <row r="326" spans="1:11" x14ac:dyDescent="0.2">
      <c r="A326">
        <v>6</v>
      </c>
      <c r="B326">
        <v>8</v>
      </c>
      <c r="C326">
        <v>25</v>
      </c>
      <c r="K326" t="str">
        <f t="shared" si="16"/>
        <v>INSERT INTO AERIAL_RESTRICITION (ID_AERIAL_RESTRICTION, FK_ADDRESS_ID_START, FK_ADDRESS_ID_END) VALUES(6, 8,25);</v>
      </c>
    </row>
    <row r="327" spans="1:11" x14ac:dyDescent="0.2">
      <c r="A327">
        <v>7</v>
      </c>
      <c r="B327">
        <v>25</v>
      </c>
      <c r="C327">
        <v>8</v>
      </c>
      <c r="K327" t="str">
        <f t="shared" si="16"/>
        <v>INSERT INTO AERIAL_RESTRICITION (ID_AERIAL_RESTRICTION, FK_ADDRESS_ID_START, FK_ADDRESS_ID_END) VALUES(7, 25,8);</v>
      </c>
    </row>
    <row r="328" spans="1:11" x14ac:dyDescent="0.2">
      <c r="A328">
        <v>8</v>
      </c>
      <c r="B328">
        <v>13</v>
      </c>
      <c r="C328">
        <v>21</v>
      </c>
      <c r="K328" t="str">
        <f t="shared" si="16"/>
        <v>INSERT INTO AERIAL_RESTRICITION (ID_AERIAL_RESTRICTION, FK_ADDRESS_ID_START, FK_ADDRESS_ID_END) VALUES(8, 13,21);</v>
      </c>
    </row>
    <row r="329" spans="1:11" x14ac:dyDescent="0.2">
      <c r="A329">
        <v>9</v>
      </c>
      <c r="B329">
        <v>29</v>
      </c>
      <c r="C329">
        <v>28</v>
      </c>
      <c r="K329" t="str">
        <f t="shared" si="16"/>
        <v>INSERT INTO AERIAL_RESTRICITION (ID_AERIAL_RESTRICTION, FK_ADDRESS_ID_START, FK_ADDRESS_ID_END) VALUES(9, 29,28);</v>
      </c>
    </row>
    <row r="330" spans="1:11" x14ac:dyDescent="0.2">
      <c r="A330">
        <v>10</v>
      </c>
      <c r="B330">
        <v>28</v>
      </c>
      <c r="C330">
        <v>20</v>
      </c>
      <c r="K330" t="str">
        <f t="shared" si="16"/>
        <v>INSERT INTO AERIAL_RESTRICITION (ID_AERIAL_RESTRICTION, FK_ADDRESS_ID_START, FK_ADDRESS_ID_END) VALUES(10, 28,20);</v>
      </c>
    </row>
    <row r="331" spans="1:11" x14ac:dyDescent="0.2">
      <c r="A331">
        <v>11</v>
      </c>
      <c r="B331">
        <v>20</v>
      </c>
      <c r="C331">
        <v>33</v>
      </c>
      <c r="K331" t="str">
        <f t="shared" si="16"/>
        <v>INSERT INTO AERIAL_RESTRICITION (ID_AERIAL_RESTRICTION, FK_ADDRESS_ID_START, FK_ADDRESS_ID_END) VALUES(11, 20,33);</v>
      </c>
    </row>
    <row r="332" spans="1:11" x14ac:dyDescent="0.2">
      <c r="A332">
        <v>12</v>
      </c>
      <c r="B332">
        <v>3</v>
      </c>
      <c r="C332">
        <v>28</v>
      </c>
      <c r="K332" t="str">
        <f t="shared" si="16"/>
        <v>INSERT INTO AERIAL_RESTRICITION (ID_AERIAL_RESTRICTION, FK_ADDRESS_ID_START, FK_ADDRESS_ID_END) VALUES(12, 3,28);</v>
      </c>
    </row>
    <row r="333" spans="1:11" x14ac:dyDescent="0.2">
      <c r="A333">
        <v>13</v>
      </c>
      <c r="B333">
        <v>20</v>
      </c>
      <c r="C333">
        <v>17</v>
      </c>
      <c r="K333" t="str">
        <f t="shared" si="16"/>
        <v>INSERT INTO AERIAL_RESTRICITION (ID_AERIAL_RESTRICTION, FK_ADDRESS_ID_START, FK_ADDRESS_ID_END) VALUES(13, 20,17);</v>
      </c>
    </row>
    <row r="334" spans="1:11" x14ac:dyDescent="0.2">
      <c r="A334">
        <v>14</v>
      </c>
      <c r="B334">
        <v>17</v>
      </c>
      <c r="C334">
        <v>3</v>
      </c>
      <c r="K334" t="str">
        <f t="shared" si="16"/>
        <v>INSERT INTO AERIAL_RESTRICITION (ID_AERIAL_RESTRICTION, FK_ADDRESS_ID_START, FK_ADDRESS_ID_END) VALUES(14, 17,3);</v>
      </c>
    </row>
    <row r="335" spans="1:11" x14ac:dyDescent="0.2">
      <c r="A335">
        <v>15</v>
      </c>
      <c r="B335">
        <v>3</v>
      </c>
      <c r="C335">
        <v>17</v>
      </c>
      <c r="K335" t="str">
        <f t="shared" si="16"/>
        <v>INSERT INTO AERIAL_RESTRICITION (ID_AERIAL_RESTRICTION, FK_ADDRESS_ID_START, FK_ADDRESS_ID_END) VALUES(15, 3,17);</v>
      </c>
    </row>
    <row r="340" spans="1:11" x14ac:dyDescent="0.2">
      <c r="A340" s="6" t="s">
        <v>237</v>
      </c>
    </row>
    <row r="341" spans="1:11" x14ac:dyDescent="0.2">
      <c r="A341" t="s">
        <v>238</v>
      </c>
      <c r="B341" t="s">
        <v>195</v>
      </c>
      <c r="C341" t="s">
        <v>196</v>
      </c>
      <c r="K341" s="7"/>
    </row>
    <row r="342" spans="1:11" x14ac:dyDescent="0.2">
      <c r="A342">
        <v>1</v>
      </c>
      <c r="B342">
        <v>1</v>
      </c>
      <c r="C342">
        <v>16</v>
      </c>
      <c r="K342" t="str">
        <f>"INSERT INTO "&amp;$A$340&amp;" ("&amp;$A$341&amp;", "&amp;$B$341&amp;", "&amp;$C$341&amp;") VALUES("&amp;A342&amp;", "&amp;B342&amp;","&amp;C342&amp;");"</f>
        <v>INSERT INTO TERRESTRIAL_RESTRICTION (ID_TERRESTRIAL_RESTRICTION, FK_ADDRESS_ID_START, FK_ADDRESS_ID_END) VALUES(1, 1,16);</v>
      </c>
    </row>
    <row r="343" spans="1:11" x14ac:dyDescent="0.2">
      <c r="A343">
        <v>2</v>
      </c>
      <c r="B343">
        <v>1</v>
      </c>
      <c r="C343">
        <v>19</v>
      </c>
      <c r="K343" t="str">
        <f t="shared" ref="K343:K359" si="17">"INSERT INTO "&amp;$A$340&amp;" ("&amp;$A$341&amp;", "&amp;$B$341&amp;", "&amp;$C$341&amp;") VALUES("&amp;A343&amp;", "&amp;B343&amp;","&amp;C343&amp;");"</f>
        <v>INSERT INTO TERRESTRIAL_RESTRICTION (ID_TERRESTRIAL_RESTRICTION, FK_ADDRESS_ID_START, FK_ADDRESS_ID_END) VALUES(2, 1,19);</v>
      </c>
    </row>
    <row r="344" spans="1:11" x14ac:dyDescent="0.2">
      <c r="A344">
        <v>3</v>
      </c>
      <c r="B344">
        <v>19</v>
      </c>
      <c r="C344">
        <v>1</v>
      </c>
      <c r="K344" t="str">
        <f t="shared" si="17"/>
        <v>INSERT INTO TERRESTRIAL_RESTRICTION (ID_TERRESTRIAL_RESTRICTION, FK_ADDRESS_ID_START, FK_ADDRESS_ID_END) VALUES(3, 19,1);</v>
      </c>
    </row>
    <row r="345" spans="1:11" x14ac:dyDescent="0.2">
      <c r="A345">
        <v>4</v>
      </c>
      <c r="B345">
        <v>31</v>
      </c>
      <c r="C345">
        <v>19</v>
      </c>
      <c r="K345" t="str">
        <f t="shared" si="17"/>
        <v>INSERT INTO TERRESTRIAL_RESTRICTION (ID_TERRESTRIAL_RESTRICTION, FK_ADDRESS_ID_START, FK_ADDRESS_ID_END) VALUES(4, 31,19);</v>
      </c>
    </row>
    <row r="346" spans="1:11" x14ac:dyDescent="0.2">
      <c r="A346">
        <v>5</v>
      </c>
      <c r="B346">
        <v>2</v>
      </c>
      <c r="C346">
        <v>24</v>
      </c>
      <c r="K346" t="str">
        <f t="shared" si="17"/>
        <v>INSERT INTO TERRESTRIAL_RESTRICTION (ID_TERRESTRIAL_RESTRICTION, FK_ADDRESS_ID_START, FK_ADDRESS_ID_END) VALUES(5, 2,24);</v>
      </c>
    </row>
    <row r="347" spans="1:11" x14ac:dyDescent="0.2">
      <c r="A347">
        <v>6</v>
      </c>
      <c r="B347">
        <v>24</v>
      </c>
      <c r="C347">
        <v>12</v>
      </c>
      <c r="K347" t="str">
        <f t="shared" si="17"/>
        <v>INSERT INTO TERRESTRIAL_RESTRICTION (ID_TERRESTRIAL_RESTRICTION, FK_ADDRESS_ID_START, FK_ADDRESS_ID_END) VALUES(6, 24,12);</v>
      </c>
    </row>
    <row r="348" spans="1:11" x14ac:dyDescent="0.2">
      <c r="A348">
        <v>7</v>
      </c>
      <c r="B348">
        <v>21</v>
      </c>
      <c r="C348">
        <v>12</v>
      </c>
      <c r="K348" t="str">
        <f t="shared" si="17"/>
        <v>INSERT INTO TERRESTRIAL_RESTRICTION (ID_TERRESTRIAL_RESTRICTION, FK_ADDRESS_ID_START, FK_ADDRESS_ID_END) VALUES(7, 21,12);</v>
      </c>
    </row>
    <row r="349" spans="1:11" x14ac:dyDescent="0.2">
      <c r="A349">
        <v>8</v>
      </c>
      <c r="B349">
        <v>30</v>
      </c>
      <c r="C349">
        <v>13</v>
      </c>
      <c r="K349" t="str">
        <f t="shared" si="17"/>
        <v>INSERT INTO TERRESTRIAL_RESTRICTION (ID_TERRESTRIAL_RESTRICTION, FK_ADDRESS_ID_START, FK_ADDRESS_ID_END) VALUES(8, 30,13);</v>
      </c>
    </row>
    <row r="350" spans="1:11" x14ac:dyDescent="0.2">
      <c r="A350">
        <v>9</v>
      </c>
      <c r="B350">
        <v>11</v>
      </c>
      <c r="C350">
        <v>22</v>
      </c>
      <c r="K350" t="str">
        <f t="shared" si="17"/>
        <v>INSERT INTO TERRESTRIAL_RESTRICTION (ID_TERRESTRIAL_RESTRICTION, FK_ADDRESS_ID_START, FK_ADDRESS_ID_END) VALUES(9, 11,22);</v>
      </c>
    </row>
    <row r="351" spans="1:11" x14ac:dyDescent="0.2">
      <c r="A351">
        <v>10</v>
      </c>
      <c r="B351">
        <v>33</v>
      </c>
      <c r="C351">
        <v>32</v>
      </c>
      <c r="K351" t="str">
        <f t="shared" si="17"/>
        <v>INSERT INTO TERRESTRIAL_RESTRICTION (ID_TERRESTRIAL_RESTRICTION, FK_ADDRESS_ID_START, FK_ADDRESS_ID_END) VALUES(10, 33,32);</v>
      </c>
    </row>
    <row r="352" spans="1:11" x14ac:dyDescent="0.2">
      <c r="A352">
        <v>11</v>
      </c>
      <c r="B352">
        <v>32</v>
      </c>
      <c r="C352">
        <v>33</v>
      </c>
      <c r="K352" t="str">
        <f t="shared" si="17"/>
        <v>INSERT INTO TERRESTRIAL_RESTRICTION (ID_TERRESTRIAL_RESTRICTION, FK_ADDRESS_ID_START, FK_ADDRESS_ID_END) VALUES(11, 32,33);</v>
      </c>
    </row>
    <row r="353" spans="1:11" x14ac:dyDescent="0.2">
      <c r="A353">
        <v>12</v>
      </c>
      <c r="B353">
        <v>3</v>
      </c>
      <c r="C353">
        <v>14</v>
      </c>
      <c r="K353" t="str">
        <f t="shared" si="17"/>
        <v>INSERT INTO TERRESTRIAL_RESTRICTION (ID_TERRESTRIAL_RESTRICTION, FK_ADDRESS_ID_START, FK_ADDRESS_ID_END) VALUES(12, 3,14);</v>
      </c>
    </row>
    <row r="354" spans="1:11" x14ac:dyDescent="0.2">
      <c r="A354">
        <v>13</v>
      </c>
      <c r="B354">
        <v>3</v>
      </c>
      <c r="C354">
        <v>28</v>
      </c>
      <c r="K354" t="str">
        <f t="shared" si="17"/>
        <v>INSERT INTO TERRESTRIAL_RESTRICTION (ID_TERRESTRIAL_RESTRICTION, FK_ADDRESS_ID_START, FK_ADDRESS_ID_END) VALUES(13, 3,28);</v>
      </c>
    </row>
    <row r="355" spans="1:11" x14ac:dyDescent="0.2">
      <c r="A355">
        <v>14</v>
      </c>
      <c r="B355">
        <v>28</v>
      </c>
      <c r="C355">
        <v>20</v>
      </c>
      <c r="K355" t="str">
        <f t="shared" si="17"/>
        <v>INSERT INTO TERRESTRIAL_RESTRICTION (ID_TERRESTRIAL_RESTRICTION, FK_ADDRESS_ID_START, FK_ADDRESS_ID_END) VALUES(14, 28,20);</v>
      </c>
    </row>
    <row r="356" spans="1:11" x14ac:dyDescent="0.2">
      <c r="A356">
        <v>15</v>
      </c>
      <c r="B356">
        <v>27</v>
      </c>
      <c r="C356">
        <v>20</v>
      </c>
      <c r="K356" t="str">
        <f t="shared" si="17"/>
        <v>INSERT INTO TERRESTRIAL_RESTRICTION (ID_TERRESTRIAL_RESTRICTION, FK_ADDRESS_ID_START, FK_ADDRESS_ID_END) VALUES(15, 27,20);</v>
      </c>
    </row>
    <row r="357" spans="1:11" x14ac:dyDescent="0.2">
      <c r="A357">
        <v>16</v>
      </c>
      <c r="B357">
        <v>29</v>
      </c>
      <c r="C357">
        <v>17</v>
      </c>
      <c r="K357" t="str">
        <f t="shared" si="17"/>
        <v>INSERT INTO TERRESTRIAL_RESTRICTION (ID_TERRESTRIAL_RESTRICTION, FK_ADDRESS_ID_START, FK_ADDRESS_ID_END) VALUES(16, 29,17);</v>
      </c>
    </row>
    <row r="358" spans="1:11" x14ac:dyDescent="0.2">
      <c r="A358">
        <v>17</v>
      </c>
      <c r="B358">
        <v>8</v>
      </c>
      <c r="C358">
        <v>25</v>
      </c>
      <c r="K358" t="str">
        <f t="shared" si="17"/>
        <v>INSERT INTO TERRESTRIAL_RESTRICTION (ID_TERRESTRIAL_RESTRICTION, FK_ADDRESS_ID_START, FK_ADDRESS_ID_END) VALUES(17, 8,25);</v>
      </c>
    </row>
    <row r="359" spans="1:11" x14ac:dyDescent="0.2">
      <c r="A359">
        <v>18</v>
      </c>
      <c r="B359">
        <v>25</v>
      </c>
      <c r="C359">
        <v>8</v>
      </c>
      <c r="K359" t="str">
        <f t="shared" si="17"/>
        <v>INSERT INTO TERRESTRIAL_RESTRICTION (ID_TERRESTRIAL_RESTRICTION, FK_ADDRESS_ID_START, FK_ADDRESS_ID_END) VALUES(18, 25,8);</v>
      </c>
    </row>
    <row r="363" spans="1:11" x14ac:dyDescent="0.2">
      <c r="B363" t="s">
        <v>239</v>
      </c>
    </row>
    <row r="364" spans="1:11" x14ac:dyDescent="0.2">
      <c r="A364">
        <v>1</v>
      </c>
      <c r="B364" t="s">
        <v>235</v>
      </c>
    </row>
    <row r="365" spans="1:11" x14ac:dyDescent="0.2">
      <c r="A365">
        <v>2</v>
      </c>
      <c r="B365" t="s">
        <v>204</v>
      </c>
    </row>
    <row r="366" spans="1:11" x14ac:dyDescent="0.2">
      <c r="A366">
        <v>3</v>
      </c>
      <c r="B366" t="s">
        <v>236</v>
      </c>
    </row>
    <row r="367" spans="1:11" x14ac:dyDescent="0.2">
      <c r="A367">
        <v>4</v>
      </c>
      <c r="B367" t="s">
        <v>225</v>
      </c>
    </row>
    <row r="368" spans="1:11" x14ac:dyDescent="0.2">
      <c r="A368">
        <v>5</v>
      </c>
      <c r="B368" t="s">
        <v>226</v>
      </c>
    </row>
    <row r="369" spans="1:2" x14ac:dyDescent="0.2">
      <c r="A369">
        <v>6</v>
      </c>
      <c r="B369" t="s">
        <v>227</v>
      </c>
    </row>
    <row r="370" spans="1:2" x14ac:dyDescent="0.2">
      <c r="A370">
        <v>7</v>
      </c>
      <c r="B370" t="s">
        <v>228</v>
      </c>
    </row>
    <row r="371" spans="1:2" x14ac:dyDescent="0.2">
      <c r="A371">
        <v>8</v>
      </c>
      <c r="B371" t="s">
        <v>229</v>
      </c>
    </row>
    <row r="372" spans="1:2" x14ac:dyDescent="0.2">
      <c r="A372">
        <v>9</v>
      </c>
      <c r="B372" t="s">
        <v>230</v>
      </c>
    </row>
    <row r="373" spans="1:2" x14ac:dyDescent="0.2">
      <c r="A373">
        <v>10</v>
      </c>
      <c r="B373" t="s">
        <v>205</v>
      </c>
    </row>
    <row r="374" spans="1:2" x14ac:dyDescent="0.2">
      <c r="A374">
        <v>11</v>
      </c>
      <c r="B374" t="s">
        <v>206</v>
      </c>
    </row>
    <row r="375" spans="1:2" x14ac:dyDescent="0.2">
      <c r="A375">
        <v>12</v>
      </c>
      <c r="B375" t="s">
        <v>207</v>
      </c>
    </row>
    <row r="376" spans="1:2" x14ac:dyDescent="0.2">
      <c r="A376">
        <v>13</v>
      </c>
      <c r="B376" t="s">
        <v>231</v>
      </c>
    </row>
    <row r="377" spans="1:2" x14ac:dyDescent="0.2">
      <c r="A377">
        <v>14</v>
      </c>
      <c r="B377" t="s">
        <v>208</v>
      </c>
    </row>
    <row r="378" spans="1:2" x14ac:dyDescent="0.2">
      <c r="A378">
        <v>15</v>
      </c>
      <c r="B378" t="s">
        <v>209</v>
      </c>
    </row>
    <row r="379" spans="1:2" x14ac:dyDescent="0.2">
      <c r="A379">
        <v>16</v>
      </c>
      <c r="B379" t="s">
        <v>210</v>
      </c>
    </row>
    <row r="380" spans="1:2" x14ac:dyDescent="0.2">
      <c r="A380">
        <v>17</v>
      </c>
      <c r="B380" t="s">
        <v>211</v>
      </c>
    </row>
    <row r="381" spans="1:2" x14ac:dyDescent="0.2">
      <c r="A381">
        <v>18</v>
      </c>
      <c r="B381" t="s">
        <v>212</v>
      </c>
    </row>
    <row r="382" spans="1:2" x14ac:dyDescent="0.2">
      <c r="A382">
        <v>19</v>
      </c>
      <c r="B382" t="s">
        <v>213</v>
      </c>
    </row>
    <row r="383" spans="1:2" x14ac:dyDescent="0.2">
      <c r="A383">
        <v>20</v>
      </c>
      <c r="B383" t="s">
        <v>214</v>
      </c>
    </row>
    <row r="384" spans="1:2" x14ac:dyDescent="0.2">
      <c r="A384">
        <v>21</v>
      </c>
      <c r="B384" t="s">
        <v>215</v>
      </c>
    </row>
    <row r="385" spans="1:2" x14ac:dyDescent="0.2">
      <c r="A385">
        <v>22</v>
      </c>
      <c r="B385" t="s">
        <v>216</v>
      </c>
    </row>
    <row r="386" spans="1:2" x14ac:dyDescent="0.2">
      <c r="A386">
        <v>23</v>
      </c>
      <c r="B386" t="s">
        <v>217</v>
      </c>
    </row>
    <row r="387" spans="1:2" x14ac:dyDescent="0.2">
      <c r="A387">
        <v>24</v>
      </c>
      <c r="B387" t="s">
        <v>232</v>
      </c>
    </row>
    <row r="388" spans="1:2" x14ac:dyDescent="0.2">
      <c r="A388">
        <v>25</v>
      </c>
      <c r="B388" t="s">
        <v>218</v>
      </c>
    </row>
    <row r="389" spans="1:2" x14ac:dyDescent="0.2">
      <c r="A389">
        <v>26</v>
      </c>
      <c r="B389" t="s">
        <v>233</v>
      </c>
    </row>
    <row r="390" spans="1:2" x14ac:dyDescent="0.2">
      <c r="A390">
        <v>27</v>
      </c>
      <c r="B390" t="s">
        <v>219</v>
      </c>
    </row>
    <row r="391" spans="1:2" x14ac:dyDescent="0.2">
      <c r="A391">
        <v>28</v>
      </c>
      <c r="B391" t="s">
        <v>220</v>
      </c>
    </row>
    <row r="392" spans="1:2" x14ac:dyDescent="0.2">
      <c r="A392">
        <v>29</v>
      </c>
      <c r="B392" t="s">
        <v>221</v>
      </c>
    </row>
    <row r="393" spans="1:2" x14ac:dyDescent="0.2">
      <c r="A393">
        <v>30</v>
      </c>
      <c r="B393" t="s">
        <v>222</v>
      </c>
    </row>
    <row r="394" spans="1:2" x14ac:dyDescent="0.2">
      <c r="A394">
        <v>31</v>
      </c>
      <c r="B394" t="s">
        <v>234</v>
      </c>
    </row>
    <row r="395" spans="1:2" x14ac:dyDescent="0.2">
      <c r="A395">
        <v>32</v>
      </c>
      <c r="B395" t="s">
        <v>223</v>
      </c>
    </row>
    <row r="396" spans="1:2" x14ac:dyDescent="0.2">
      <c r="A396">
        <v>33</v>
      </c>
      <c r="B396" t="s">
        <v>224</v>
      </c>
    </row>
  </sheetData>
  <phoneticPr fontId="2" type="noConversion"/>
  <hyperlinks>
    <hyperlink ref="A14" r:id="rId1" xr:uid="{43E0713B-A076-4689-8D70-6599C3F5867B}"/>
    <hyperlink ref="A26" r:id="rId2" xr:uid="{34D832A0-F0C4-4DF8-9F52-6A9EAB537D2C}"/>
    <hyperlink ref="A27" r:id="rId3" xr:uid="{C376675A-9E91-4F82-A7C4-7F294332E763}"/>
    <hyperlink ref="A11" r:id="rId4" xr:uid="{5E487E2C-F7E1-4F35-9184-585F1F623976}"/>
    <hyperlink ref="A12" r:id="rId5" xr:uid="{863CFE6B-0A26-4726-8F2E-E58425C6AAD0}"/>
    <hyperlink ref="C91" r:id="rId6" xr:uid="{36A1F0EE-87B3-47BD-ADF3-0072A5012902}"/>
    <hyperlink ref="C92" r:id="rId7" display="user2@isep.ipp.pt" xr:uid="{53381084-E901-4C42-B5F7-0E1DDF2A37F5}"/>
    <hyperlink ref="C88" r:id="rId8" xr:uid="{3B3C8F16-345B-4E9D-BE58-5F3AA0F95266}"/>
    <hyperlink ref="C89" r:id="rId9" xr:uid="{B7AA14EC-19DB-49E1-91BF-02B4221A357C}"/>
    <hyperlink ref="F116" r:id="rId10" xr:uid="{75DD93D0-BE6D-4260-8EEE-B7A6D9765D2A}"/>
    <hyperlink ref="F117" r:id="rId11" xr:uid="{3A4EBB04-78BE-4535-AECE-08ADBAB6C7CE}"/>
    <hyperlink ref="A15" r:id="rId12" xr:uid="{CE4D72A2-6DCD-4B9D-A774-0EA0801DEE29}"/>
    <hyperlink ref="A16" r:id="rId13" xr:uid="{E90E27D2-167C-4CFC-A718-30F682782B27}"/>
    <hyperlink ref="A17" r:id="rId14" xr:uid="{DE74C059-62A6-40E6-8F85-153C2341CAC3}"/>
    <hyperlink ref="A18" r:id="rId15" xr:uid="{ACC14E96-B06E-4B2B-B337-EA181D7351D0}"/>
    <hyperlink ref="A19" r:id="rId16" xr:uid="{90FFC205-1D73-487E-B443-A0B0F11419C2}"/>
    <hyperlink ref="A20" r:id="rId17" xr:uid="{FA5A357D-5BCD-41F8-84EB-A2C1058919AD}"/>
    <hyperlink ref="A21" r:id="rId18" xr:uid="{50482B5A-70D5-4E38-BFB2-40D540803CCF}"/>
    <hyperlink ref="A22" r:id="rId19" xr:uid="{B64D2789-B867-4A09-9D54-6D2761A83BF6}"/>
    <hyperlink ref="A23" r:id="rId20" xr:uid="{F72EE007-ACDE-42E9-A186-A747E12430F4}"/>
    <hyperlink ref="A24:A25" r:id="rId21" display="client10@isep.ipp.pt" xr:uid="{BFDE31B2-7040-48C3-8D71-46DCAB748374}"/>
    <hyperlink ref="A25" r:id="rId22" xr:uid="{C5D18491-D5DD-49B2-8CAA-97876250FD86}"/>
    <hyperlink ref="C93" r:id="rId23" xr:uid="{26208EAD-6E2D-4ABE-8315-B65A121BD559}"/>
    <hyperlink ref="C94" r:id="rId24" xr:uid="{1C3308D2-04B4-4572-9117-D605C60FF365}"/>
    <hyperlink ref="C95" r:id="rId25" xr:uid="{05A8FC65-6714-476B-A7C2-236DC64E278C}"/>
    <hyperlink ref="C96" r:id="rId26" xr:uid="{29A7BB36-DEDE-4A81-A297-3C05961E1D7D}"/>
    <hyperlink ref="C97" r:id="rId27" xr:uid="{EE5FE2FC-D685-49E5-9FCF-12B4762AABBC}"/>
    <hyperlink ref="C98" r:id="rId28" xr:uid="{19877E5C-E91B-47E7-A241-D3F5F8D509C8}"/>
    <hyperlink ref="C99" r:id="rId29" xr:uid="{E24D4A8E-C910-4ECF-893F-2A4717592E8E}"/>
    <hyperlink ref="C100" r:id="rId30" xr:uid="{2177FC3C-04EA-44B8-968A-BBFC90CE4637}"/>
    <hyperlink ref="C101:C102" r:id="rId31" display="client10@isep.ipp.pt" xr:uid="{31C35005-4505-4507-9A60-CA387E1B43A4}"/>
    <hyperlink ref="C101" r:id="rId32" xr:uid="{B0462E35-4CB6-41D7-975C-8DCD3A4FE0E9}"/>
    <hyperlink ref="C102" r:id="rId33" xr:uid="{320677A3-6ECE-46E7-9B50-36CD9346A5F5}"/>
    <hyperlink ref="F118" r:id="rId34" xr:uid="{BAB9270F-13CA-4702-848E-76E2C7261E32}"/>
    <hyperlink ref="A24" r:id="rId35" xr:uid="{1A3CAB65-069F-4D7B-894D-33D464832C19}"/>
    <hyperlink ref="A13" r:id="rId36" xr:uid="{1E15F463-4FE5-4995-9FCB-69723317E41C}"/>
    <hyperlink ref="A28:A34" r:id="rId37" display="courier2@isep.ipp.pt" xr:uid="{27B91967-076B-491D-A102-0FDC25B93A70}"/>
    <hyperlink ref="A28" r:id="rId38" xr:uid="{3C0DC045-4E20-4B7C-BF44-DEA348FFB6EC}"/>
    <hyperlink ref="A30" r:id="rId39" xr:uid="{E5173B25-09F4-4C1E-8BD0-759E2EA3AE58}"/>
    <hyperlink ref="A29" r:id="rId40" xr:uid="{51BF81FD-6C8D-4F60-B129-2BBF8D9BA411}"/>
    <hyperlink ref="A31" r:id="rId41" xr:uid="{009F2196-1EF1-40BC-80DC-12B408A2980B}"/>
    <hyperlink ref="A32" r:id="rId42" xr:uid="{0D7ED59E-65A5-4563-B6E2-75C0C29B21D0}"/>
    <hyperlink ref="A33" r:id="rId43" xr:uid="{E6E8C191-8C2D-4232-B483-CA57AE8F0CF5}"/>
    <hyperlink ref="A34" r:id="rId44" xr:uid="{EF84852D-5B69-467C-B3FD-7FA6549E8CF9}"/>
    <hyperlink ref="C90" r:id="rId45" xr:uid="{EAEC12B5-807B-4E72-B52D-755E2615EA43}"/>
    <hyperlink ref="C103" r:id="rId46" display="courier9@isep.ipp.pt" xr:uid="{0226E6EE-6CC0-4BC3-ACA3-AD08D4300D73}"/>
  </hyperlinks>
  <pageMargins left="0.7" right="0.7" top="0.75" bottom="0.75" header="0.3" footer="0.3"/>
  <pageSetup orientation="portrait" r:id="rId4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USER_ROLE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Microsoft Office User</cp:lastModifiedBy>
  <dcterms:created xsi:type="dcterms:W3CDTF">2021-01-07T20:19:50Z</dcterms:created>
  <dcterms:modified xsi:type="dcterms:W3CDTF">2021-01-30T03:54:53Z</dcterms:modified>
</cp:coreProperties>
</file>