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800" windowHeight="13500"/>
  </bookViews>
  <sheets>
    <sheet name="Daten" sheetId="7" r:id="rId1"/>
    <sheet name="Berechnungen" sheetId="3" r:id="rId2"/>
    <sheet name="Original" sheetId="1" r:id="rId3"/>
    <sheet name="unnötige Spalten weg" sheetId="2" r:id="rId4"/>
    <sheet name="Tabelle4" sheetId="4" r:id="rId5"/>
    <sheet name="Tabelle5" sheetId="5" r:id="rId6"/>
    <sheet name="Tabelle6" sheetId="6" r:id="rId7"/>
    <sheet name="Tabelle1" sheetId="8" r:id="rId8"/>
  </sheets>
  <calcPr calcId="145621"/>
</workbook>
</file>

<file path=xl/calcChain.xml><?xml version="1.0" encoding="utf-8"?>
<calcChain xmlns="http://schemas.openxmlformats.org/spreadsheetml/2006/main">
  <c r="K12" i="7" l="1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J13" i="7"/>
  <c r="J14" i="7"/>
  <c r="J12" i="7"/>
  <c r="AD11" i="7"/>
  <c r="AB11" i="7"/>
  <c r="AA11" i="7"/>
  <c r="Z11" i="7" s="1"/>
  <c r="Y11" i="7" s="1"/>
  <c r="X11" i="7" s="1"/>
  <c r="W11" i="7" s="1"/>
  <c r="V11" i="7" s="1"/>
  <c r="U11" i="7" s="1"/>
  <c r="T11" i="7" s="1"/>
  <c r="S11" i="7" s="1"/>
  <c r="R11" i="7" s="1"/>
  <c r="Q11" i="7" s="1"/>
  <c r="P11" i="7" s="1"/>
  <c r="O11" i="7" s="1"/>
  <c r="N11" i="7" s="1"/>
  <c r="M11" i="7" s="1"/>
  <c r="L11" i="7" s="1"/>
  <c r="K11" i="7" s="1"/>
  <c r="J11" i="7" s="1"/>
  <c r="AE11" i="7" l="1"/>
  <c r="AB4" i="7"/>
  <c r="AA4" i="7" s="1"/>
  <c r="Z4" i="7" s="1"/>
  <c r="Y4" i="7" s="1"/>
  <c r="X4" i="7" s="1"/>
  <c r="W4" i="7" s="1"/>
  <c r="V4" i="7" s="1"/>
  <c r="U4" i="7" s="1"/>
  <c r="T4" i="7" s="1"/>
  <c r="S4" i="7" s="1"/>
  <c r="R4" i="7" s="1"/>
  <c r="Q4" i="7" s="1"/>
  <c r="P4" i="7" s="1"/>
  <c r="O4" i="7" s="1"/>
  <c r="N4" i="7" s="1"/>
  <c r="M4" i="7" s="1"/>
  <c r="L4" i="7" s="1"/>
  <c r="K4" i="7" s="1"/>
  <c r="J4" i="7" s="1"/>
  <c r="AC25" i="7"/>
  <c r="AB25" i="7" s="1"/>
  <c r="AA25" i="7" s="1"/>
  <c r="Z25" i="7" s="1"/>
  <c r="Y25" i="7" s="1"/>
  <c r="X25" i="7" s="1"/>
  <c r="W25" i="7" s="1"/>
  <c r="V25" i="7" s="1"/>
  <c r="U25" i="7" s="1"/>
  <c r="T25" i="7" s="1"/>
  <c r="S25" i="7" s="1"/>
  <c r="R25" i="7" s="1"/>
  <c r="Q25" i="7" s="1"/>
  <c r="P25" i="7" s="1"/>
  <c r="O25" i="7" s="1"/>
  <c r="N25" i="7" s="1"/>
  <c r="M25" i="7" s="1"/>
  <c r="L25" i="7" s="1"/>
  <c r="K25" i="7" s="1"/>
  <c r="J25" i="7" s="1"/>
  <c r="AD4" i="7"/>
  <c r="AD25" i="7" s="1"/>
  <c r="AF11" i="7" l="1"/>
  <c r="AE4" i="7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1" i="3"/>
  <c r="F21" i="3"/>
  <c r="G21" i="3"/>
  <c r="F4" i="3"/>
  <c r="G4" i="3"/>
  <c r="E4" i="3"/>
  <c r="Q23" i="3"/>
  <c r="R23" i="3"/>
  <c r="S23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1" i="3"/>
  <c r="V21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4" i="3"/>
  <c r="C4" i="3"/>
  <c r="C23" i="3" s="1"/>
  <c r="B4" i="3"/>
  <c r="B23" i="3" s="1"/>
  <c r="D4" i="3"/>
  <c r="U4" i="3" s="1"/>
  <c r="AG11" i="7" l="1"/>
  <c r="AE25" i="7"/>
  <c r="AF4" i="7"/>
  <c r="D23" i="3"/>
  <c r="AH11" i="7" l="1"/>
  <c r="AI11" i="7" s="1"/>
  <c r="AJ11" i="7" s="1"/>
  <c r="AK11" i="7" s="1"/>
  <c r="AL11" i="7" s="1"/>
  <c r="AF25" i="7"/>
  <c r="AG4" i="7"/>
  <c r="AG25" i="7" l="1"/>
  <c r="AH4" i="7"/>
  <c r="AI4" i="7" l="1"/>
  <c r="AH25" i="7"/>
  <c r="AJ4" i="7" l="1"/>
  <c r="AI25" i="7"/>
  <c r="AK4" i="7" l="1"/>
  <c r="AJ25" i="7"/>
  <c r="AL4" i="7" l="1"/>
  <c r="AL25" i="7" s="1"/>
  <c r="AK25" i="7"/>
</calcChain>
</file>

<file path=xl/sharedStrings.xml><?xml version="1.0" encoding="utf-8"?>
<sst xmlns="http://schemas.openxmlformats.org/spreadsheetml/2006/main" count="438" uniqueCount="44">
  <si>
    <t>Selbstständige mit und ohne Beschäftigte</t>
  </si>
  <si>
    <t>Selbstständige ohne Beschäftigte</t>
  </si>
  <si>
    <t>Selbstständige mit Beschäftigte</t>
  </si>
  <si>
    <t>Selbstständige insgesamt</t>
  </si>
  <si>
    <t>Land</t>
  </si>
  <si>
    <t>Baden-Württemberg</t>
  </si>
  <si>
    <t>m</t>
  </si>
  <si>
    <t>w</t>
  </si>
  <si>
    <t>i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</si>
  <si>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</si>
  <si>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</si>
  <si>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</si>
  <si>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</si>
  <si>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</si>
  <si>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</si>
  <si>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</si>
  <si>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</si>
  <si>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</si>
  <si>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</si>
  <si>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</si>
  <si>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</si>
  <si>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</si>
  <si>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</si>
  <si>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</si>
  <si>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Deutschland</t>
  </si>
  <si>
    <t>/</t>
  </si>
  <si>
    <t>Erwerbstätige Insgesamt</t>
  </si>
  <si>
    <t>in 1 000</t>
  </si>
  <si>
    <t>Ergebnisse des Mikrozensus 2019</t>
  </si>
  <si>
    <t xml:space="preserve">   Ab 2017: Bevölkerung am Hauptwohnsitz in Privathaushalten</t>
  </si>
  <si>
    <t>© Statistisches Bundesamt (Destatis), 2020</t>
  </si>
  <si>
    <t>Soloselbständige</t>
  </si>
  <si>
    <t>Insgesamt</t>
  </si>
  <si>
    <t>Männer</t>
  </si>
  <si>
    <t>Frauen</t>
  </si>
  <si>
    <t>Erwerbstätige in 1000</t>
  </si>
  <si>
    <t>Soloselbständige in 1000</t>
  </si>
  <si>
    <t>Erwerbstätige</t>
  </si>
  <si>
    <t>Soloselbständige in Prozent Erwerbstätige</t>
  </si>
  <si>
    <t>Solo-Selbständige</t>
  </si>
  <si>
    <t/>
  </si>
  <si>
    <t>Solo-Selbständige nach Bundesländern, 2019</t>
  </si>
  <si>
    <t>Solo-Selbständige in Prozent Erwerbstätige</t>
  </si>
  <si>
    <t>Solo-Selbständige in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</si>
</sst>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4" formatCode="_-* #,##0.00\ &quot;€&quot;_-;\-* #,##0.00\ &quot;€&quot;_-;_-* &quot;-&quot;??\ &quot;€&quot;_-;_-@_-"/>
    <numFmt numFmtId="164" formatCode="0.0"/>
    <numFmt numFmtId="165" formatCode="@\ *."/>
    <numFmt numFmtId="166" formatCode="0.0_)"/>
    <numFmt numFmtId="167" formatCode="\ @\ *."/>
    <numFmt numFmtId="168" formatCode="\+#\ ###\ ##0;\-\ #\ ###\ ##0;\-"/>
    <numFmt numFmtId="169" formatCode="* &quot;[&quot;#0&quot;]&quot;"/>
    <numFmt numFmtId="170" formatCode="*+\ #\ ###\ ###\ ##0.0;\-\ #\ ###\ ###\ ##0.0;* &quot;&quot;\-&quot;&quot;"/>
    <numFmt numFmtId="171" formatCode="\+\ #\ ###\ ###\ ##0.0;\-\ #\ ###\ ###\ ##0.0;* &quot;&quot;\-&quot;&quot;"/>
    <numFmt numFmtId="172" formatCode="* &quot;[&quot;#0\ \ &quot;]&quot;"/>
    <numFmt numFmtId="173" formatCode="##\ ###\ ##0"/>
    <numFmt numFmtId="174" formatCode="#\ ###\ ###"/>
    <numFmt numFmtId="175" formatCode="#\ ###\ ##0.0;\-\ #\ ###\ ##0.0;\-"/>
    <numFmt numFmtId="176" formatCode="#,##0.0"/>
    <numFmt numFmtId="177" formatCode="#\ ##0"/>
  </numFmts>
  <fonts count="1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rgb="FF000000"/>
      <name val="MetaNormalLF-Roman"/>
      <family val="2"/>
    </font>
    <font>
      <sz val="10"/>
      <color theme="1"/>
      <name val="MetaNormalLF-Roman"/>
      <family val="2"/>
    </font>
    <font>
      <sz val="10"/>
      <color rgb="FF000000"/>
      <name val="MetaNormalLF-Roman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9"/>
      <name val="MetaNormalLF-Roman"/>
      <family val="2"/>
    </font>
    <font>
      <u/>
      <sz val="10"/>
      <color theme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6"/>
      <name val="Arial"/>
      <family val="2"/>
    </font>
    <font>
      <b/>
      <sz val="10"/>
      <name val="Arial"/>
      <family val="2"/>
    </font>
    <font>
      <sz val="7.5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E8E6DA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/>
      <right style="medium">
        <color rgb="FF4F493B"/>
      </right>
      <top/>
      <bottom style="medium">
        <color rgb="FF4F493B"/>
      </bottom>
      <diagonal/>
    </border>
    <border>
      <left/>
      <right style="medium">
        <color rgb="FF4F493B"/>
      </right>
      <top/>
      <bottom/>
      <diagonal/>
    </border>
    <border>
      <left/>
      <right/>
      <top/>
      <bottom style="medium">
        <color rgb="FF4F493B"/>
      </bottom>
      <diagonal/>
    </border>
    <border>
      <left style="medium">
        <color rgb="FF4F493B"/>
      </left>
      <right/>
      <top style="medium">
        <color rgb="FF4F493B"/>
      </top>
      <bottom/>
      <diagonal/>
    </border>
    <border>
      <left/>
      <right style="medium">
        <color rgb="FF4F493B"/>
      </right>
      <top style="medium">
        <color rgb="FF4F493B"/>
      </top>
      <bottom/>
      <diagonal/>
    </border>
    <border>
      <left/>
      <right/>
      <top style="medium">
        <color rgb="FF4F493B"/>
      </top>
      <bottom style="medium">
        <color rgb="FF4F493B"/>
      </bottom>
      <diagonal/>
    </border>
    <border>
      <left style="medium">
        <color rgb="FF4F493B"/>
      </left>
      <right/>
      <top/>
      <bottom style="medium">
        <color rgb="FF4F493B"/>
      </bottom>
      <diagonal/>
    </border>
    <border>
      <left style="medium">
        <color rgb="FF4F493B"/>
      </left>
      <right style="medium">
        <color rgb="FF4F493B"/>
      </right>
      <top/>
      <bottom style="medium">
        <color rgb="FF4F493B"/>
      </bottom>
      <diagonal/>
    </border>
    <border>
      <left style="medium">
        <color rgb="FF4F493B"/>
      </left>
      <right style="medium">
        <color rgb="FF4F493B"/>
      </right>
      <top/>
      <bottom/>
      <diagonal/>
    </border>
    <border>
      <left style="medium">
        <color rgb="FF4F493B"/>
      </left>
      <right/>
      <top style="medium">
        <color rgb="FF4F493B"/>
      </top>
      <bottom style="medium">
        <color rgb="FF4F493B"/>
      </bottom>
      <diagonal/>
    </border>
    <border>
      <left style="medium">
        <color rgb="FF4F493B"/>
      </left>
      <right/>
      <top/>
      <bottom/>
      <diagonal/>
    </border>
    <border>
      <left/>
      <right/>
      <top style="medium">
        <color rgb="FF4F493B"/>
      </top>
      <bottom/>
      <diagonal/>
    </border>
    <border>
      <left style="medium">
        <color rgb="FF4F493B"/>
      </left>
      <right style="medium">
        <color rgb="FF4F493B"/>
      </right>
      <top style="medium">
        <color rgb="FF4F493B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2">
    <xf numFmtId="0" fontId="0" fillId="0" borderId="0"/>
    <xf numFmtId="0" fontId="7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11" fillId="0" borderId="0" applyNumberFormat="0" applyFill="0" applyBorder="0" applyAlignment="0" applyProtection="0"/>
    <xf numFmtId="165" fontId="8" fillId="0" borderId="0"/>
    <xf numFmtId="49" fontId="8" fillId="0" borderId="0"/>
    <xf numFmtId="166" fontId="7" fillId="0" borderId="0">
      <alignment horizontal="center"/>
    </xf>
    <xf numFmtId="167" fontId="8" fillId="0" borderId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168" fontId="7" fillId="0" borderId="0"/>
    <xf numFmtId="169" fontId="7" fillId="0" borderId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170" fontId="7" fillId="0" borderId="0"/>
    <xf numFmtId="0" fontId="13" fillId="14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171" fontId="7" fillId="0" borderId="0">
      <alignment horizontal="center"/>
    </xf>
    <xf numFmtId="172" fontId="7" fillId="0" borderId="0">
      <alignment horizontal="center"/>
    </xf>
    <xf numFmtId="173" fontId="7" fillId="0" borderId="0">
      <alignment horizontal="center"/>
    </xf>
    <xf numFmtId="174" fontId="7" fillId="0" borderId="0">
      <alignment horizontal="center"/>
    </xf>
    <xf numFmtId="175" fontId="7" fillId="0" borderId="0">
      <alignment horizontal="center"/>
    </xf>
    <xf numFmtId="44" fontId="7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14" fillId="0" borderId="15" applyFont="0" applyBorder="0" applyAlignment="0"/>
    <xf numFmtId="1" fontId="15" fillId="3" borderId="14">
      <alignment horizontal="right"/>
    </xf>
    <xf numFmtId="0" fontId="6" fillId="0" borderId="0"/>
    <xf numFmtId="0" fontId="1" fillId="0" borderId="0"/>
    <xf numFmtId="0" fontId="7" fillId="0" borderId="0" applyNumberFormat="0" applyFill="0" applyBorder="0" applyAlignment="0" applyProtection="0"/>
    <xf numFmtId="0" fontId="6" fillId="0" borderId="0"/>
    <xf numFmtId="0" fontId="7" fillId="0" borderId="0"/>
    <xf numFmtId="176" fontId="16" fillId="0" borderId="0">
      <alignment horizontal="center" vertical="center"/>
    </xf>
    <xf numFmtId="0" fontId="7" fillId="0" borderId="0" applyNumberFormat="0" applyFill="0" applyBorder="0" applyAlignment="0" applyProtection="0"/>
    <xf numFmtId="0" fontId="6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3" fillId="0" borderId="0" xfId="0" applyFont="1"/>
    <xf numFmtId="0" fontId="4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0" fillId="0" borderId="0" xfId="0" applyNumberFormat="1"/>
    <xf numFmtId="164" fontId="5" fillId="0" borderId="0" xfId="0" applyNumberFormat="1" applyFont="1"/>
    <xf numFmtId="177" fontId="10" fillId="0" borderId="0" xfId="0" applyNumberFormat="1" applyFont="1" applyFill="1" applyBorder="1" applyAlignment="1">
      <alignment horizontal="right" vertical="center" wrapText="1"/>
    </xf>
    <xf numFmtId="49" fontId="10" fillId="0" borderId="0" xfId="0" applyNumberFormat="1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right"/>
    </xf>
    <xf numFmtId="0" fontId="4" fillId="0" borderId="11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18" borderId="0" xfId="0" applyFill="1"/>
    <xf numFmtId="0" fontId="5" fillId="18" borderId="0" xfId="0" applyFont="1" applyFill="1"/>
    <xf numFmtId="164" fontId="0" fillId="18" borderId="0" xfId="0" applyNumberFormat="1" applyFill="1"/>
    <xf numFmtId="164" fontId="5" fillId="18" borderId="0" xfId="0" applyNumberFormat="1" applyFont="1" applyFill="1"/>
  </cellXfs>
  <cellStyles count="52">
    <cellStyle name="0mitP" xfId="8"/>
    <cellStyle name="0ohneP" xfId="9"/>
    <cellStyle name="10mitP" xfId="10"/>
    <cellStyle name="1mitP" xfId="11"/>
    <cellStyle name="20% - Akzent1" xfId="12"/>
    <cellStyle name="20% - Akzent2" xfId="13"/>
    <cellStyle name="20% - Akzent3" xfId="14"/>
    <cellStyle name="20% - Akzent4" xfId="15"/>
    <cellStyle name="20% - Akzent5" xfId="16"/>
    <cellStyle name="20% - Akzent6" xfId="17"/>
    <cellStyle name="3mitP" xfId="18"/>
    <cellStyle name="3ohneP" xfId="19"/>
    <cellStyle name="40% - Akzent1" xfId="20"/>
    <cellStyle name="40% - Akzent2" xfId="21"/>
    <cellStyle name="40% - Akzent3" xfId="22"/>
    <cellStyle name="40% - Akzent4" xfId="23"/>
    <cellStyle name="40% - Akzent5" xfId="24"/>
    <cellStyle name="40% - Akzent6" xfId="25"/>
    <cellStyle name="4mitP" xfId="26"/>
    <cellStyle name="60% - Akzent1" xfId="27"/>
    <cellStyle name="60% - Akzent2" xfId="28"/>
    <cellStyle name="60% - Akzent3" xfId="29"/>
    <cellStyle name="60% - Akzent4" xfId="30"/>
    <cellStyle name="60% - Akzent5" xfId="31"/>
    <cellStyle name="60% - Akzent6" xfId="32"/>
    <cellStyle name="6mitP" xfId="33"/>
    <cellStyle name="6ohneP" xfId="34"/>
    <cellStyle name="7mitP" xfId="35"/>
    <cellStyle name="9mitP" xfId="36"/>
    <cellStyle name="9ohneP" xfId="37"/>
    <cellStyle name="Euro" xfId="38"/>
    <cellStyle name="Hyperlink 2" xfId="2"/>
    <cellStyle name="Hyperlink 2 2" xfId="3"/>
    <cellStyle name="Hyperlink 2 2 2" xfId="51"/>
    <cellStyle name="Hyperlink 2 3" xfId="50"/>
    <cellStyle name="Hyperlink 3" xfId="4"/>
    <cellStyle name="Hyperlink 3 2" xfId="7"/>
    <cellStyle name="Hyperlink 4" xfId="39"/>
    <cellStyle name="nf2" xfId="40"/>
    <cellStyle name="Normal_040831_KapaBedarf-AA_Hochfahrlogik_A2LL_KT" xfId="41"/>
    <cellStyle name="Standard" xfId="0" builtinId="0"/>
    <cellStyle name="Standard 2" xfId="5"/>
    <cellStyle name="Standard 3" xfId="42"/>
    <cellStyle name="Standard 3 2" xfId="43"/>
    <cellStyle name="Standard 4" xfId="44"/>
    <cellStyle name="Standard 4 2" xfId="6"/>
    <cellStyle name="Standard 5" xfId="45"/>
    <cellStyle name="Standard 6" xfId="46"/>
    <cellStyle name="Standard 7" xfId="49"/>
    <cellStyle name="Standard 8" xfId="1"/>
    <cellStyle name="Tsd" xfId="47"/>
    <cellStyle name="Währung [0] 2" xfId="4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8"/>
  <sheetViews>
    <sheetView tabSelected="1" workbookViewId="0">
      <selection activeCell="C24" sqref="C24"/>
    </sheetView>
  </sheetViews>
  <sheetFormatPr baseColWidth="10" defaultRowHeight="15"/>
  <cols>
    <col min="1" max="1" width="27.85546875" customWidth="1"/>
  </cols>
  <sheetData>
    <row r="1" spans="1:41">
      <c r="A1" s="8" t="s">
        <v>41</v>
      </c>
    </row>
    <row r="2" spans="1:41">
      <c r="B2" s="8" t="s">
        <v>42</v>
      </c>
      <c r="C2" s="8"/>
      <c r="D2" s="8"/>
      <c r="E2" s="8" t="s">
        <v>43</v>
      </c>
      <c r="F2" s="8"/>
      <c r="G2" s="8"/>
    </row>
    <row r="3" spans="1:41">
      <c r="A3" s="30"/>
      <c r="B3" s="31" t="s">
        <v>33</v>
      </c>
      <c r="C3" s="31" t="s">
        <v>34</v>
      </c>
      <c r="D3" s="31" t="s">
        <v>32</v>
      </c>
      <c r="E3" s="8" t="s">
        <v>33</v>
      </c>
      <c r="F3" s="8" t="s">
        <v>34</v>
      </c>
      <c r="G3" s="8" t="s">
        <v>32</v>
      </c>
      <c r="I3" s="8" t="s">
        <v>39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41">
      <c r="A4" s="31" t="s">
        <v>5</v>
      </c>
      <c r="B4" s="32">
        <v>5.027932960893855</v>
      </c>
      <c r="C4" s="32">
        <v>3.79746835443038</v>
      </c>
      <c r="D4" s="32">
        <v>4.4596626023049941</v>
      </c>
      <c r="E4">
        <v>162</v>
      </c>
      <c r="F4">
        <v>105</v>
      </c>
      <c r="G4">
        <v>267</v>
      </c>
      <c r="J4" s="8">
        <f t="shared" ref="J4:M4" si="0">K4-1</f>
        <v>1991</v>
      </c>
      <c r="K4" s="8">
        <f t="shared" si="0"/>
        <v>1992</v>
      </c>
      <c r="L4" s="8">
        <f t="shared" si="0"/>
        <v>1993</v>
      </c>
      <c r="M4" s="8">
        <f t="shared" si="0"/>
        <v>1994</v>
      </c>
      <c r="N4" s="8">
        <f t="shared" ref="N4:Y4" si="1">O4-1</f>
        <v>1995</v>
      </c>
      <c r="O4" s="8">
        <f t="shared" si="1"/>
        <v>1996</v>
      </c>
      <c r="P4" s="8">
        <f t="shared" si="1"/>
        <v>1997</v>
      </c>
      <c r="Q4" s="8">
        <f t="shared" si="1"/>
        <v>1998</v>
      </c>
      <c r="R4" s="8">
        <f t="shared" si="1"/>
        <v>1999</v>
      </c>
      <c r="S4" s="8">
        <f t="shared" si="1"/>
        <v>2000</v>
      </c>
      <c r="T4" s="8">
        <f t="shared" si="1"/>
        <v>2001</v>
      </c>
      <c r="U4" s="8">
        <f t="shared" si="1"/>
        <v>2002</v>
      </c>
      <c r="V4" s="8">
        <f t="shared" si="1"/>
        <v>2003</v>
      </c>
      <c r="W4" s="8">
        <f t="shared" si="1"/>
        <v>2004</v>
      </c>
      <c r="X4" s="8">
        <f t="shared" si="1"/>
        <v>2005</v>
      </c>
      <c r="Y4" s="8">
        <f t="shared" si="1"/>
        <v>2006</v>
      </c>
      <c r="Z4" s="8">
        <f t="shared" ref="Z4:AA4" si="2">AA4-1</f>
        <v>2007</v>
      </c>
      <c r="AA4" s="8">
        <f t="shared" si="2"/>
        <v>2008</v>
      </c>
      <c r="AB4" s="8">
        <f>AC4-1</f>
        <v>2009</v>
      </c>
      <c r="AC4" s="8">
        <v>2010</v>
      </c>
      <c r="AD4" s="8">
        <f>AC4+1</f>
        <v>2011</v>
      </c>
      <c r="AE4" s="8">
        <f t="shared" ref="AE4:AJ4" si="3">AD4+1</f>
        <v>2012</v>
      </c>
      <c r="AF4" s="8">
        <f t="shared" si="3"/>
        <v>2013</v>
      </c>
      <c r="AG4" s="8">
        <f t="shared" si="3"/>
        <v>2014</v>
      </c>
      <c r="AH4" s="8">
        <f t="shared" si="3"/>
        <v>2015</v>
      </c>
      <c r="AI4" s="8">
        <f t="shared" si="3"/>
        <v>2016</v>
      </c>
      <c r="AJ4" s="8">
        <f t="shared" si="3"/>
        <v>2017</v>
      </c>
      <c r="AK4" s="8">
        <f>AJ4+1</f>
        <v>2018</v>
      </c>
      <c r="AL4" s="8">
        <f>AK4+1</f>
        <v>2019</v>
      </c>
    </row>
    <row r="5" spans="1:41">
      <c r="A5" s="31" t="s">
        <v>9</v>
      </c>
      <c r="B5" s="32">
        <v>5.9476605868358439</v>
      </c>
      <c r="C5" s="32">
        <v>4.4640145763741268</v>
      </c>
      <c r="D5" s="32">
        <v>5.2430751837196157</v>
      </c>
      <c r="E5">
        <v>225</v>
      </c>
      <c r="F5">
        <v>147</v>
      </c>
      <c r="G5">
        <v>371</v>
      </c>
      <c r="I5" s="8" t="s">
        <v>33</v>
      </c>
      <c r="J5" s="11">
        <v>948.3</v>
      </c>
      <c r="K5" s="11">
        <v>961.9</v>
      </c>
      <c r="L5" s="11">
        <v>974.5</v>
      </c>
      <c r="M5" s="11">
        <v>987.1</v>
      </c>
      <c r="N5" s="11">
        <v>1022.5</v>
      </c>
      <c r="O5" s="11">
        <v>1091.8</v>
      </c>
      <c r="P5" s="11">
        <v>1140.4000000000001</v>
      </c>
      <c r="Q5" s="11">
        <v>1165.5</v>
      </c>
      <c r="R5" s="11">
        <v>1169</v>
      </c>
      <c r="S5" s="11">
        <v>1223.4000000000001</v>
      </c>
      <c r="T5" s="11">
        <v>1196.8</v>
      </c>
      <c r="U5" s="11">
        <v>1214.7</v>
      </c>
      <c r="V5" s="11">
        <v>1284.5</v>
      </c>
      <c r="W5" s="11">
        <v>1370.7</v>
      </c>
      <c r="X5" s="11">
        <v>1492.4</v>
      </c>
      <c r="Y5" s="11">
        <v>1491.8</v>
      </c>
      <c r="Z5" s="11">
        <v>1469.8</v>
      </c>
      <c r="AA5" s="11">
        <v>1459.3</v>
      </c>
      <c r="AB5" s="11">
        <v>1492.5</v>
      </c>
      <c r="AC5">
        <v>1460.1</v>
      </c>
      <c r="AD5">
        <v>1523.3</v>
      </c>
      <c r="AE5">
        <v>1535</v>
      </c>
      <c r="AF5">
        <v>1468.8</v>
      </c>
      <c r="AG5">
        <v>1450</v>
      </c>
      <c r="AH5">
        <v>1430</v>
      </c>
      <c r="AI5">
        <v>1417.9</v>
      </c>
      <c r="AJ5">
        <v>1385.1</v>
      </c>
      <c r="AK5">
        <v>1347.9</v>
      </c>
      <c r="AL5">
        <v>1305.4000000000001</v>
      </c>
    </row>
    <row r="6" spans="1:41">
      <c r="A6" s="31" t="s">
        <v>10</v>
      </c>
      <c r="B6" s="32">
        <v>12.016293279022404</v>
      </c>
      <c r="C6" s="32">
        <v>9.255079006772009</v>
      </c>
      <c r="D6" s="32">
        <v>10.706638115631693</v>
      </c>
      <c r="E6">
        <v>118</v>
      </c>
      <c r="F6">
        <v>82</v>
      </c>
      <c r="G6">
        <v>200</v>
      </c>
      <c r="I6" s="8" t="s">
        <v>34</v>
      </c>
      <c r="J6" s="11">
        <v>427.6</v>
      </c>
      <c r="K6" s="11">
        <v>437</v>
      </c>
      <c r="L6" s="11">
        <v>465</v>
      </c>
      <c r="M6" s="11">
        <v>450.5</v>
      </c>
      <c r="N6" s="11">
        <v>493.2</v>
      </c>
      <c r="O6" s="11">
        <v>540.1</v>
      </c>
      <c r="P6" s="11">
        <v>576.1</v>
      </c>
      <c r="Q6" s="11">
        <v>568.6</v>
      </c>
      <c r="R6" s="11">
        <v>579.70000000000005</v>
      </c>
      <c r="S6" s="11">
        <v>608.79999999999995</v>
      </c>
      <c r="T6" s="11">
        <v>603</v>
      </c>
      <c r="U6" s="11">
        <v>608.79999999999995</v>
      </c>
      <c r="V6" s="11">
        <v>647.79999999999995</v>
      </c>
      <c r="W6" s="11">
        <v>674.6</v>
      </c>
      <c r="X6" s="11">
        <v>797.5</v>
      </c>
      <c r="Y6" s="11">
        <v>825.1</v>
      </c>
      <c r="Z6" s="11">
        <v>852.8</v>
      </c>
      <c r="AA6">
        <v>846.4</v>
      </c>
      <c r="AB6" s="11">
        <v>863.2</v>
      </c>
      <c r="AC6">
        <v>873.5</v>
      </c>
      <c r="AD6">
        <v>919.9</v>
      </c>
      <c r="AE6">
        <v>921.1</v>
      </c>
      <c r="AF6">
        <v>902.1</v>
      </c>
      <c r="AG6">
        <v>893.7</v>
      </c>
      <c r="AH6">
        <v>875</v>
      </c>
      <c r="AI6">
        <v>896.9</v>
      </c>
      <c r="AJ6">
        <v>896.7</v>
      </c>
      <c r="AK6">
        <v>882.9</v>
      </c>
      <c r="AL6">
        <v>847.5</v>
      </c>
    </row>
    <row r="7" spans="1:41">
      <c r="A7" s="31" t="s">
        <v>11</v>
      </c>
      <c r="B7" s="32">
        <v>6.6255778120184905</v>
      </c>
      <c r="C7" s="32">
        <v>4.3697478991596634</v>
      </c>
      <c r="D7" s="32">
        <v>5.546623794212219</v>
      </c>
      <c r="E7">
        <v>43</v>
      </c>
      <c r="F7">
        <v>26</v>
      </c>
      <c r="G7">
        <v>69</v>
      </c>
      <c r="I7" s="8" t="s">
        <v>32</v>
      </c>
      <c r="J7" s="11">
        <v>1375.9</v>
      </c>
      <c r="K7" s="11">
        <v>1398.9</v>
      </c>
      <c r="L7" s="11">
        <v>1439.5</v>
      </c>
      <c r="M7" s="11">
        <v>1437.7</v>
      </c>
      <c r="N7" s="11">
        <v>1515.7</v>
      </c>
      <c r="O7" s="11">
        <v>1631.9</v>
      </c>
      <c r="P7" s="11">
        <v>1716.5</v>
      </c>
      <c r="Q7" s="11">
        <v>1734.1</v>
      </c>
      <c r="R7" s="11">
        <v>1748.7</v>
      </c>
      <c r="S7" s="11">
        <v>1832.1</v>
      </c>
      <c r="T7" s="11">
        <v>1799.9</v>
      </c>
      <c r="U7" s="11">
        <v>1823.4</v>
      </c>
      <c r="V7" s="11">
        <v>1932.2</v>
      </c>
      <c r="W7" s="11">
        <v>2045.2</v>
      </c>
      <c r="X7" s="11">
        <v>2289.9</v>
      </c>
      <c r="Y7" s="11">
        <v>2316.9</v>
      </c>
      <c r="Z7" s="11">
        <v>2322.6</v>
      </c>
      <c r="AA7">
        <v>2305.8000000000002</v>
      </c>
      <c r="AB7">
        <v>2355.6999999999998</v>
      </c>
      <c r="AC7">
        <v>2333.5</v>
      </c>
      <c r="AD7">
        <v>2443.1999999999998</v>
      </c>
      <c r="AE7">
        <v>2456</v>
      </c>
      <c r="AF7">
        <v>2370.9</v>
      </c>
      <c r="AG7">
        <v>2343.6999999999998</v>
      </c>
      <c r="AH7">
        <v>2305</v>
      </c>
      <c r="AI7">
        <v>2314.8000000000002</v>
      </c>
      <c r="AJ7">
        <v>2281.8000000000002</v>
      </c>
      <c r="AK7">
        <v>2230.8000000000002</v>
      </c>
      <c r="AL7">
        <v>2152.9</v>
      </c>
    </row>
    <row r="8" spans="1:41">
      <c r="A8" s="31" t="s">
        <v>12</v>
      </c>
      <c r="B8" s="32">
        <v>4.972375690607735</v>
      </c>
      <c r="C8" s="32">
        <v>5.298013245033113</v>
      </c>
      <c r="D8" s="32">
        <v>5.1204819277108431</v>
      </c>
      <c r="E8">
        <v>9</v>
      </c>
      <c r="F8">
        <v>8</v>
      </c>
      <c r="G8">
        <v>17</v>
      </c>
      <c r="AN8" s="13"/>
      <c r="AO8" s="13"/>
    </row>
    <row r="9" spans="1:41">
      <c r="A9" s="31" t="s">
        <v>13</v>
      </c>
      <c r="B9" s="32">
        <v>8.3333333333333321</v>
      </c>
      <c r="C9" s="32">
        <v>6.7368421052631575</v>
      </c>
      <c r="D9" s="32">
        <v>7.5587334014300307</v>
      </c>
      <c r="E9">
        <v>42</v>
      </c>
      <c r="F9">
        <v>32</v>
      </c>
      <c r="G9">
        <v>74</v>
      </c>
      <c r="AN9" s="13" t="s">
        <v>40</v>
      </c>
      <c r="AO9" s="14" t="s">
        <v>40</v>
      </c>
    </row>
    <row r="10" spans="1:41">
      <c r="A10" s="31" t="s">
        <v>14</v>
      </c>
      <c r="B10" s="32">
        <v>6.6589461493920084</v>
      </c>
      <c r="C10" s="32">
        <v>4.2866711319490953</v>
      </c>
      <c r="D10" s="32">
        <v>5.5590062111801242</v>
      </c>
      <c r="E10">
        <v>115</v>
      </c>
      <c r="F10">
        <v>64</v>
      </c>
      <c r="G10">
        <v>179</v>
      </c>
      <c r="I10" s="8" t="s">
        <v>39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spans="1:41">
      <c r="A11" s="31" t="s">
        <v>15</v>
      </c>
      <c r="B11" s="32">
        <v>4.9875311720698257</v>
      </c>
      <c r="C11" s="32">
        <v>3.8888888888888888</v>
      </c>
      <c r="D11" s="32">
        <v>4.4678055190538766</v>
      </c>
      <c r="E11">
        <v>20</v>
      </c>
      <c r="F11">
        <v>14</v>
      </c>
      <c r="G11">
        <v>34</v>
      </c>
      <c r="J11" s="8">
        <f t="shared" ref="J11:AA11" si="4">K11-1</f>
        <v>1991</v>
      </c>
      <c r="K11" s="8">
        <f t="shared" si="4"/>
        <v>1992</v>
      </c>
      <c r="L11" s="8">
        <f t="shared" si="4"/>
        <v>1993</v>
      </c>
      <c r="M11" s="8">
        <f t="shared" si="4"/>
        <v>1994</v>
      </c>
      <c r="N11" s="8">
        <f t="shared" si="4"/>
        <v>1995</v>
      </c>
      <c r="O11" s="8">
        <f t="shared" si="4"/>
        <v>1996</v>
      </c>
      <c r="P11" s="8">
        <f t="shared" si="4"/>
        <v>1997</v>
      </c>
      <c r="Q11" s="8">
        <f t="shared" si="4"/>
        <v>1998</v>
      </c>
      <c r="R11" s="8">
        <f t="shared" si="4"/>
        <v>1999</v>
      </c>
      <c r="S11" s="8">
        <f t="shared" si="4"/>
        <v>2000</v>
      </c>
      <c r="T11" s="8">
        <f t="shared" si="4"/>
        <v>2001</v>
      </c>
      <c r="U11" s="8">
        <f t="shared" si="4"/>
        <v>2002</v>
      </c>
      <c r="V11" s="8">
        <f t="shared" si="4"/>
        <v>2003</v>
      </c>
      <c r="W11" s="8">
        <f t="shared" si="4"/>
        <v>2004</v>
      </c>
      <c r="X11" s="8">
        <f t="shared" si="4"/>
        <v>2005</v>
      </c>
      <c r="Y11" s="8">
        <f t="shared" si="4"/>
        <v>2006</v>
      </c>
      <c r="Z11" s="8">
        <f t="shared" si="4"/>
        <v>2007</v>
      </c>
      <c r="AA11" s="8">
        <f t="shared" si="4"/>
        <v>2008</v>
      </c>
      <c r="AB11" s="8">
        <f>AC11-1</f>
        <v>2009</v>
      </c>
      <c r="AC11" s="8">
        <v>2010</v>
      </c>
      <c r="AD11" s="8">
        <f>AC11+1</f>
        <v>2011</v>
      </c>
      <c r="AE11" s="8">
        <f t="shared" ref="AE11:AL11" si="5">AD11+1</f>
        <v>2012</v>
      </c>
      <c r="AF11" s="8">
        <f t="shared" si="5"/>
        <v>2013</v>
      </c>
      <c r="AG11" s="8">
        <f t="shared" si="5"/>
        <v>2014</v>
      </c>
      <c r="AH11" s="8">
        <f t="shared" si="5"/>
        <v>2015</v>
      </c>
      <c r="AI11" s="8">
        <f t="shared" si="5"/>
        <v>2016</v>
      </c>
      <c r="AJ11" s="8">
        <f t="shared" si="5"/>
        <v>2017</v>
      </c>
      <c r="AK11" s="8">
        <f t="shared" si="5"/>
        <v>2018</v>
      </c>
      <c r="AL11" s="8">
        <f t="shared" si="5"/>
        <v>2019</v>
      </c>
    </row>
    <row r="12" spans="1:41">
      <c r="A12" s="31" t="s">
        <v>16</v>
      </c>
      <c r="B12" s="32">
        <v>4.7353760445682447</v>
      </c>
      <c r="C12" s="32">
        <v>3.6500268384326358</v>
      </c>
      <c r="D12" s="32">
        <v>4.2320139407518047</v>
      </c>
      <c r="E12">
        <v>102</v>
      </c>
      <c r="F12">
        <v>68</v>
      </c>
      <c r="G12">
        <v>170</v>
      </c>
      <c r="I12" s="8" t="s">
        <v>33</v>
      </c>
      <c r="J12" s="11">
        <f t="shared" ref="J12:AL12" si="6">J5/J26*100</f>
        <v>4.4148455758433505</v>
      </c>
      <c r="K12" s="11">
        <f t="shared" si="6"/>
        <v>4.5195271387761231</v>
      </c>
      <c r="L12" s="11">
        <f t="shared" si="6"/>
        <v>4.6310376946033802</v>
      </c>
      <c r="M12" s="11">
        <f t="shared" si="6"/>
        <v>4.7464261156818148</v>
      </c>
      <c r="N12" s="11">
        <f t="shared" si="6"/>
        <v>4.9471417858093236</v>
      </c>
      <c r="O12" s="11">
        <f t="shared" si="6"/>
        <v>5.3526429839097132</v>
      </c>
      <c r="P12" s="11">
        <f t="shared" si="6"/>
        <v>5.6571388886132974</v>
      </c>
      <c r="Q12" s="11">
        <f t="shared" si="6"/>
        <v>5.7636103789493465</v>
      </c>
      <c r="R12" s="11">
        <f t="shared" si="6"/>
        <v>5.7382963788355523</v>
      </c>
      <c r="S12" s="11">
        <f t="shared" si="6"/>
        <v>5.9902757172025805</v>
      </c>
      <c r="T12" s="11">
        <f t="shared" si="6"/>
        <v>5.8736055830662686</v>
      </c>
      <c r="U12" s="11">
        <f t="shared" si="6"/>
        <v>6.0404286531241453</v>
      </c>
      <c r="V12" s="11">
        <f t="shared" si="6"/>
        <v>6.4937691160486342</v>
      </c>
      <c r="W12" s="11">
        <f t="shared" si="6"/>
        <v>7.0264922389222679</v>
      </c>
      <c r="X12" s="11">
        <f t="shared" si="6"/>
        <v>7.4756056021959978</v>
      </c>
      <c r="Y12" s="11">
        <f t="shared" si="6"/>
        <v>7.3359396129920578</v>
      </c>
      <c r="Z12" s="11">
        <f t="shared" si="6"/>
        <v>7.085046589315068</v>
      </c>
      <c r="AA12" s="11">
        <f t="shared" si="6"/>
        <v>6.9381778071497511</v>
      </c>
      <c r="AB12" s="11">
        <f t="shared" si="6"/>
        <v>7.1699998558794</v>
      </c>
      <c r="AC12" s="11">
        <f t="shared" si="6"/>
        <v>7.1493274706334544</v>
      </c>
      <c r="AD12" s="11">
        <f t="shared" si="6"/>
        <v>7.3230295892123172</v>
      </c>
      <c r="AE12" s="11">
        <f t="shared" si="6"/>
        <v>7.3029164089633181</v>
      </c>
      <c r="AF12" s="11">
        <f t="shared" si="6"/>
        <v>6.9470786607197761</v>
      </c>
      <c r="AG12" s="11">
        <f t="shared" si="6"/>
        <v>6.8070643244106011</v>
      </c>
      <c r="AH12" s="11">
        <f t="shared" si="6"/>
        <v>6.6653615609064891</v>
      </c>
      <c r="AI12" s="11">
        <f t="shared" si="6"/>
        <v>6.4261305439482257</v>
      </c>
      <c r="AJ12" s="11">
        <f t="shared" si="6"/>
        <v>6.2142482199819646</v>
      </c>
      <c r="AK12" s="11">
        <f t="shared" si="6"/>
        <v>6.0188348135942888</v>
      </c>
      <c r="AL12" s="11">
        <f t="shared" si="6"/>
        <v>5.7701063053904127</v>
      </c>
    </row>
    <row r="13" spans="1:41">
      <c r="A13" s="31" t="s">
        <v>17</v>
      </c>
      <c r="B13" s="32">
        <v>4.8609637019741037</v>
      </c>
      <c r="C13" s="32">
        <v>3.8818359375</v>
      </c>
      <c r="D13" s="32">
        <v>4.4055864653116839</v>
      </c>
      <c r="E13">
        <v>229</v>
      </c>
      <c r="F13">
        <v>159</v>
      </c>
      <c r="G13">
        <v>388</v>
      </c>
      <c r="I13" s="8" t="s">
        <v>34</v>
      </c>
      <c r="J13" s="11">
        <f t="shared" ref="J13:AL13" si="7">J6/J27*100</f>
        <v>2.7538238608919663</v>
      </c>
      <c r="K13" s="11">
        <f t="shared" si="7"/>
        <v>2.8664948081678703</v>
      </c>
      <c r="L13" s="11">
        <f t="shared" si="7"/>
        <v>3.0859076882237781</v>
      </c>
      <c r="M13" s="11">
        <f t="shared" si="7"/>
        <v>2.9947682960067543</v>
      </c>
      <c r="N13" s="11">
        <f t="shared" si="7"/>
        <v>3.2633076388659141</v>
      </c>
      <c r="O13" s="11">
        <f t="shared" si="7"/>
        <v>3.5448006090677588</v>
      </c>
      <c r="P13" s="11">
        <f t="shared" si="7"/>
        <v>3.8049508612490754</v>
      </c>
      <c r="Q13" s="11">
        <f t="shared" si="7"/>
        <v>3.712627242039007</v>
      </c>
      <c r="R13" s="11">
        <f t="shared" si="7"/>
        <v>3.6882925184351003</v>
      </c>
      <c r="S13" s="11">
        <f t="shared" si="7"/>
        <v>3.8286900194956286</v>
      </c>
      <c r="T13" s="11">
        <f t="shared" si="7"/>
        <v>3.7333762599370961</v>
      </c>
      <c r="U13" s="11">
        <f t="shared" si="7"/>
        <v>3.7660216756569507</v>
      </c>
      <c r="V13" s="11">
        <f t="shared" si="7"/>
        <v>4.0121392295305336</v>
      </c>
      <c r="W13" s="11">
        <f t="shared" si="7"/>
        <v>4.2281416483860861</v>
      </c>
      <c r="X13" s="11">
        <f t="shared" si="7"/>
        <v>4.8633979753628491</v>
      </c>
      <c r="Y13" s="11">
        <f t="shared" si="7"/>
        <v>4.9005458249440217</v>
      </c>
      <c r="Z13" s="11">
        <f t="shared" si="7"/>
        <v>4.9456030063327852</v>
      </c>
      <c r="AA13" s="11">
        <f t="shared" si="7"/>
        <v>4.8342233772167802</v>
      </c>
      <c r="AB13" s="11">
        <f t="shared" si="7"/>
        <v>4.8892111106076399</v>
      </c>
      <c r="AC13" s="11">
        <f t="shared" si="7"/>
        <v>4.9714009276913007</v>
      </c>
      <c r="AD13" s="11">
        <f t="shared" si="7"/>
        <v>5.1146188360753264</v>
      </c>
      <c r="AE13" s="11">
        <f t="shared" si="7"/>
        <v>5.0868424685903637</v>
      </c>
      <c r="AF13" s="11">
        <f t="shared" si="7"/>
        <v>4.905756827599709</v>
      </c>
      <c r="AG13" s="11">
        <f t="shared" si="7"/>
        <v>4.8126009693053318</v>
      </c>
      <c r="AH13" s="11">
        <f t="shared" si="7"/>
        <v>4.6649997067714475</v>
      </c>
      <c r="AI13" s="11">
        <f t="shared" si="7"/>
        <v>4.6706973498518431</v>
      </c>
      <c r="AJ13" s="11">
        <f t="shared" si="7"/>
        <v>4.6282484709282823</v>
      </c>
      <c r="AK13" s="11">
        <f t="shared" si="7"/>
        <v>4.5230996219223556</v>
      </c>
      <c r="AL13" s="11">
        <f t="shared" si="7"/>
        <v>4.2853675555960073</v>
      </c>
    </row>
    <row r="14" spans="1:41">
      <c r="A14" s="31" t="s">
        <v>18</v>
      </c>
      <c r="B14" s="32">
        <v>5.0756901157613532</v>
      </c>
      <c r="C14" s="32">
        <v>3.6157024793388426</v>
      </c>
      <c r="D14" s="32">
        <v>4.401913875598086</v>
      </c>
      <c r="E14">
        <v>57</v>
      </c>
      <c r="F14">
        <v>35</v>
      </c>
      <c r="G14">
        <v>92</v>
      </c>
      <c r="I14" s="8" t="s">
        <v>32</v>
      </c>
      <c r="J14" s="11">
        <f t="shared" ref="J14:AL14" si="8">J7/J28*100</f>
        <v>3.7179151140450664</v>
      </c>
      <c r="K14" s="11">
        <f t="shared" si="8"/>
        <v>3.8296334622744559</v>
      </c>
      <c r="L14" s="11">
        <f t="shared" si="8"/>
        <v>3.9862978798821418</v>
      </c>
      <c r="M14" s="11">
        <f t="shared" si="8"/>
        <v>4.0114845031752591</v>
      </c>
      <c r="N14" s="11">
        <f t="shared" si="8"/>
        <v>4.235928679224191</v>
      </c>
      <c r="O14" s="11">
        <f t="shared" si="8"/>
        <v>4.5796406782324643</v>
      </c>
      <c r="P14" s="11">
        <f t="shared" si="8"/>
        <v>4.8626888842303266</v>
      </c>
      <c r="Q14" s="11">
        <f t="shared" si="8"/>
        <v>4.8797165762911225</v>
      </c>
      <c r="R14" s="11">
        <f t="shared" si="8"/>
        <v>4.8454939427862085</v>
      </c>
      <c r="S14" s="11">
        <f t="shared" si="8"/>
        <v>5.0437588267844209</v>
      </c>
      <c r="T14" s="11">
        <f t="shared" si="8"/>
        <v>4.927506871516333</v>
      </c>
      <c r="U14" s="11">
        <f t="shared" si="8"/>
        <v>5.0265884863170607</v>
      </c>
      <c r="V14" s="11">
        <f t="shared" si="8"/>
        <v>5.3782027194410809</v>
      </c>
      <c r="W14" s="11">
        <f t="shared" si="8"/>
        <v>5.7672026303767918</v>
      </c>
      <c r="X14" s="11">
        <f t="shared" si="8"/>
        <v>6.2975776643492036</v>
      </c>
      <c r="Y14" s="11">
        <f t="shared" si="8"/>
        <v>6.2328669466242337</v>
      </c>
      <c r="Z14" s="11">
        <f t="shared" si="8"/>
        <v>6.1139233508911861</v>
      </c>
      <c r="AA14" s="11">
        <f t="shared" si="8"/>
        <v>5.9826420871009178</v>
      </c>
      <c r="AB14" s="11">
        <f t="shared" si="8"/>
        <v>6.1232977481798025</v>
      </c>
      <c r="AC14" s="11">
        <f t="shared" si="8"/>
        <v>6.1418562171324496</v>
      </c>
      <c r="AD14" s="11">
        <f t="shared" si="8"/>
        <v>6.2989852322415647</v>
      </c>
      <c r="AE14" s="11">
        <f t="shared" si="8"/>
        <v>6.2770756392726152</v>
      </c>
      <c r="AF14" s="11">
        <f t="shared" si="8"/>
        <v>5.9975108394845611</v>
      </c>
      <c r="AG14" s="11">
        <f t="shared" si="8"/>
        <v>5.8781629894184526</v>
      </c>
      <c r="AH14" s="11">
        <f t="shared" si="8"/>
        <v>5.7322765717753148</v>
      </c>
      <c r="AI14" s="11">
        <f t="shared" si="8"/>
        <v>5.6092838639794707</v>
      </c>
      <c r="AJ14" s="11">
        <f t="shared" si="8"/>
        <v>5.4767230868191907</v>
      </c>
      <c r="AK14" s="11">
        <f t="shared" si="8"/>
        <v>5.322263178613607</v>
      </c>
      <c r="AL14" s="11">
        <f t="shared" si="8"/>
        <v>5.0775823641925379</v>
      </c>
    </row>
    <row r="15" spans="1:41">
      <c r="A15" s="31" t="s">
        <v>19</v>
      </c>
      <c r="B15" s="32">
        <v>4.6511627906976747</v>
      </c>
      <c r="C15" s="32">
        <v>4.0909090909090908</v>
      </c>
      <c r="D15" s="32">
        <v>4.3933054393305433</v>
      </c>
      <c r="E15">
        <v>12</v>
      </c>
      <c r="F15">
        <v>9</v>
      </c>
      <c r="G15">
        <v>21</v>
      </c>
      <c r="I15" s="11"/>
      <c r="AB15" s="11"/>
    </row>
    <row r="16" spans="1:41">
      <c r="A16" s="31" t="s">
        <v>20</v>
      </c>
      <c r="B16" s="32">
        <v>6.4053537284894837</v>
      </c>
      <c r="C16" s="32">
        <v>4.2598509052183173</v>
      </c>
      <c r="D16" s="32">
        <v>5.3904282115869018</v>
      </c>
      <c r="E16">
        <v>67</v>
      </c>
      <c r="F16">
        <v>40</v>
      </c>
      <c r="G16">
        <v>107</v>
      </c>
      <c r="I16" s="11"/>
    </row>
    <row r="17" spans="1:38">
      <c r="A17" s="31" t="s">
        <v>21</v>
      </c>
      <c r="B17" s="32">
        <v>4.6040515653775325</v>
      </c>
      <c r="C17" s="32">
        <v>2.8925619834710745</v>
      </c>
      <c r="D17" s="32">
        <v>3.79746835443038</v>
      </c>
      <c r="E17">
        <v>25</v>
      </c>
      <c r="F17">
        <v>14</v>
      </c>
      <c r="G17">
        <v>39</v>
      </c>
    </row>
    <row r="18" spans="1:38">
      <c r="A18" s="31" t="s">
        <v>22</v>
      </c>
      <c r="B18" s="32">
        <v>6.0802069857697285</v>
      </c>
      <c r="C18" s="32">
        <v>4.0462427745664744</v>
      </c>
      <c r="D18" s="32">
        <v>5.1194539249146755</v>
      </c>
      <c r="E18">
        <v>47</v>
      </c>
      <c r="F18">
        <v>28</v>
      </c>
      <c r="G18">
        <v>75</v>
      </c>
    </row>
    <row r="19" spans="1:38">
      <c r="A19" s="31" t="s">
        <v>23</v>
      </c>
      <c r="B19" s="32">
        <v>5.6159420289855069</v>
      </c>
      <c r="C19" s="32">
        <v>3.4693877551020407</v>
      </c>
      <c r="D19" s="32">
        <v>4.6065259117082533</v>
      </c>
      <c r="E19">
        <v>31</v>
      </c>
      <c r="F19">
        <v>17</v>
      </c>
      <c r="G19">
        <v>48</v>
      </c>
    </row>
    <row r="20" spans="1:38">
      <c r="A20" s="31" t="s">
        <v>24</v>
      </c>
      <c r="B20" s="33">
        <v>5.7722929936305736</v>
      </c>
      <c r="C20" s="33">
        <v>4.2840523999797684</v>
      </c>
      <c r="D20" s="33">
        <v>5.0779867387149302</v>
      </c>
      <c r="E20" s="8">
        <v>1305</v>
      </c>
      <c r="F20" s="8">
        <v>847</v>
      </c>
      <c r="G20" s="8">
        <v>2152</v>
      </c>
    </row>
    <row r="23" spans="1:38"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spans="1:38">
      <c r="I24" s="8" t="s">
        <v>37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spans="1:38">
      <c r="J25" s="8">
        <f t="shared" ref="J25:M25" si="9">K25-1</f>
        <v>1991</v>
      </c>
      <c r="K25" s="8">
        <f t="shared" si="9"/>
        <v>1992</v>
      </c>
      <c r="L25" s="8">
        <f t="shared" si="9"/>
        <v>1993</v>
      </c>
      <c r="M25" s="8">
        <f t="shared" si="9"/>
        <v>1994</v>
      </c>
      <c r="N25" s="8">
        <f t="shared" ref="N25:Y25" si="10">O25-1</f>
        <v>1995</v>
      </c>
      <c r="O25" s="8">
        <f t="shared" si="10"/>
        <v>1996</v>
      </c>
      <c r="P25" s="8">
        <f t="shared" si="10"/>
        <v>1997</v>
      </c>
      <c r="Q25" s="8">
        <f t="shared" si="10"/>
        <v>1998</v>
      </c>
      <c r="R25" s="8">
        <f t="shared" si="10"/>
        <v>1999</v>
      </c>
      <c r="S25" s="8">
        <f t="shared" si="10"/>
        <v>2000</v>
      </c>
      <c r="T25" s="8">
        <f t="shared" si="10"/>
        <v>2001</v>
      </c>
      <c r="U25" s="8">
        <f t="shared" si="10"/>
        <v>2002</v>
      </c>
      <c r="V25" s="8">
        <f t="shared" si="10"/>
        <v>2003</v>
      </c>
      <c r="W25" s="8">
        <f t="shared" si="10"/>
        <v>2004</v>
      </c>
      <c r="X25" s="8">
        <f t="shared" si="10"/>
        <v>2005</v>
      </c>
      <c r="Y25" s="8">
        <f t="shared" si="10"/>
        <v>2006</v>
      </c>
      <c r="Z25" s="8">
        <f t="shared" ref="Z25:AA25" si="11">AA25-1</f>
        <v>2007</v>
      </c>
      <c r="AA25" s="8">
        <f t="shared" si="11"/>
        <v>2008</v>
      </c>
      <c r="AB25" s="8">
        <f>AC25-1</f>
        <v>2009</v>
      </c>
      <c r="AC25" s="8">
        <f t="shared" ref="AC25:AL25" si="12">AC4</f>
        <v>2010</v>
      </c>
      <c r="AD25" s="8">
        <f t="shared" si="12"/>
        <v>2011</v>
      </c>
      <c r="AE25" s="8">
        <f t="shared" si="12"/>
        <v>2012</v>
      </c>
      <c r="AF25" s="8">
        <f t="shared" si="12"/>
        <v>2013</v>
      </c>
      <c r="AG25" s="8">
        <f t="shared" si="12"/>
        <v>2014</v>
      </c>
      <c r="AH25" s="8">
        <f t="shared" si="12"/>
        <v>2015</v>
      </c>
      <c r="AI25" s="8">
        <f t="shared" si="12"/>
        <v>2016</v>
      </c>
      <c r="AJ25" s="8">
        <f t="shared" si="12"/>
        <v>2017</v>
      </c>
      <c r="AK25" s="8">
        <f t="shared" si="12"/>
        <v>2018</v>
      </c>
      <c r="AL25" s="8">
        <f t="shared" si="12"/>
        <v>2019</v>
      </c>
    </row>
    <row r="26" spans="1:38">
      <c r="I26" s="8" t="s">
        <v>33</v>
      </c>
      <c r="J26">
        <v>21479.8</v>
      </c>
      <c r="K26">
        <v>21283.200000000001</v>
      </c>
      <c r="L26">
        <v>21042.799999999999</v>
      </c>
      <c r="M26">
        <v>20796.7</v>
      </c>
      <c r="N26">
        <v>20668.5</v>
      </c>
      <c r="O26">
        <v>20397.400000000001</v>
      </c>
      <c r="P26">
        <v>20158.599999999999</v>
      </c>
      <c r="Q26">
        <v>20221.7</v>
      </c>
      <c r="R26">
        <v>20371.900000000001</v>
      </c>
      <c r="S26">
        <v>20423.099999999999</v>
      </c>
      <c r="T26">
        <v>20375.900000000001</v>
      </c>
      <c r="U26">
        <v>20109.5</v>
      </c>
      <c r="V26">
        <v>19780.5</v>
      </c>
      <c r="W26">
        <v>19507.599999999999</v>
      </c>
      <c r="X26">
        <v>19963.599999999999</v>
      </c>
      <c r="Y26">
        <v>20335.5</v>
      </c>
      <c r="Z26">
        <v>20745.099999999999</v>
      </c>
      <c r="AA26">
        <v>21032.9</v>
      </c>
      <c r="AB26">
        <v>20815.900000000001</v>
      </c>
      <c r="AC26">
        <v>20422.900000000001</v>
      </c>
      <c r="AD26">
        <v>20801.5</v>
      </c>
      <c r="AE26">
        <v>21019</v>
      </c>
      <c r="AF26">
        <v>21142.7</v>
      </c>
      <c r="AG26">
        <v>21301.4</v>
      </c>
      <c r="AH26">
        <v>21454.2</v>
      </c>
      <c r="AI26">
        <v>22064.6</v>
      </c>
      <c r="AJ26">
        <v>22289.1</v>
      </c>
      <c r="AK26">
        <v>22394.7</v>
      </c>
      <c r="AL26" s="13">
        <v>22623.5</v>
      </c>
    </row>
    <row r="27" spans="1:38">
      <c r="I27" s="8" t="s">
        <v>34</v>
      </c>
      <c r="J27">
        <v>15527.5</v>
      </c>
      <c r="K27">
        <v>15245.1</v>
      </c>
      <c r="L27">
        <v>15068.5</v>
      </c>
      <c r="M27">
        <v>15042.9</v>
      </c>
      <c r="N27">
        <v>15113.5</v>
      </c>
      <c r="O27">
        <v>15236.4</v>
      </c>
      <c r="P27">
        <v>15140.8</v>
      </c>
      <c r="Q27">
        <v>15315.3</v>
      </c>
      <c r="R27">
        <v>15717.3</v>
      </c>
      <c r="S27">
        <v>15901</v>
      </c>
      <c r="T27">
        <v>16151.6</v>
      </c>
      <c r="U27">
        <v>16165.6</v>
      </c>
      <c r="V27">
        <v>16146</v>
      </c>
      <c r="W27">
        <v>15955</v>
      </c>
      <c r="X27">
        <v>16398</v>
      </c>
      <c r="Y27">
        <v>16836.900000000001</v>
      </c>
      <c r="Z27">
        <v>17243.599999999999</v>
      </c>
      <c r="AA27">
        <v>17508.5</v>
      </c>
      <c r="AB27">
        <v>17655.2</v>
      </c>
      <c r="AC27">
        <v>17570.5</v>
      </c>
      <c r="AD27">
        <v>17985.7</v>
      </c>
      <c r="AE27">
        <v>18107.5</v>
      </c>
      <c r="AF27">
        <v>18388.599999999999</v>
      </c>
      <c r="AG27">
        <v>18570</v>
      </c>
      <c r="AH27">
        <v>18756.7</v>
      </c>
      <c r="AI27">
        <v>19202.7</v>
      </c>
      <c r="AJ27">
        <v>19374.5</v>
      </c>
      <c r="AK27">
        <v>19519.8</v>
      </c>
      <c r="AL27" s="13">
        <v>19776.599999999999</v>
      </c>
    </row>
    <row r="28" spans="1:38">
      <c r="I28" s="8" t="s">
        <v>32</v>
      </c>
      <c r="J28">
        <v>37007.300000000003</v>
      </c>
      <c r="K28">
        <v>36528.300000000003</v>
      </c>
      <c r="L28">
        <v>36111.199999999997</v>
      </c>
      <c r="M28">
        <v>35839.599999999999</v>
      </c>
      <c r="N28">
        <v>35782</v>
      </c>
      <c r="O28">
        <v>35633.800000000003</v>
      </c>
      <c r="P28">
        <v>35299.4</v>
      </c>
      <c r="Q28">
        <v>35536.9</v>
      </c>
      <c r="R28">
        <v>36089.199999999997</v>
      </c>
      <c r="S28">
        <v>36324.1</v>
      </c>
      <c r="T28">
        <v>36527.599999999999</v>
      </c>
      <c r="U28">
        <v>36275.1</v>
      </c>
      <c r="V28">
        <v>35926.5</v>
      </c>
      <c r="W28">
        <v>35462.6</v>
      </c>
      <c r="X28">
        <v>36361.599999999999</v>
      </c>
      <c r="Y28">
        <v>37172.300000000003</v>
      </c>
      <c r="Z28">
        <v>37988.699999999997</v>
      </c>
      <c r="AA28">
        <v>38541.5</v>
      </c>
      <c r="AB28">
        <v>38471.1</v>
      </c>
      <c r="AC28">
        <v>37993.4</v>
      </c>
      <c r="AD28">
        <v>38787.199999999997</v>
      </c>
      <c r="AE28">
        <v>39126.5</v>
      </c>
      <c r="AF28">
        <v>39531.4</v>
      </c>
      <c r="AG28">
        <v>39871.300000000003</v>
      </c>
      <c r="AH28">
        <v>40210.9</v>
      </c>
      <c r="AI28">
        <v>41267.300000000003</v>
      </c>
      <c r="AJ28">
        <v>41663.599999999999</v>
      </c>
      <c r="AK28">
        <v>41914.5</v>
      </c>
      <c r="AL28">
        <v>42400.1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workbookViewId="0">
      <selection sqref="A1:G21"/>
    </sheetView>
  </sheetViews>
  <sheetFormatPr baseColWidth="10" defaultRowHeight="15"/>
  <cols>
    <col min="1" max="1" width="25.85546875" customWidth="1"/>
    <col min="7" max="7" width="13.42578125" customWidth="1"/>
  </cols>
  <sheetData>
    <row r="1" spans="1:22">
      <c r="A1" t="s">
        <v>31</v>
      </c>
    </row>
    <row r="2" spans="1:22">
      <c r="B2" t="s">
        <v>36</v>
      </c>
      <c r="E2" t="s">
        <v>38</v>
      </c>
      <c r="Q2" t="s">
        <v>35</v>
      </c>
    </row>
    <row r="3" spans="1:22">
      <c r="B3" s="9" t="s">
        <v>33</v>
      </c>
      <c r="C3" s="9" t="s">
        <v>34</v>
      </c>
      <c r="D3" s="9" t="s">
        <v>32</v>
      </c>
      <c r="E3" s="9" t="s">
        <v>33</v>
      </c>
      <c r="F3" s="9" t="s">
        <v>34</v>
      </c>
      <c r="G3" s="9" t="s">
        <v>32</v>
      </c>
      <c r="Q3" s="8" t="s">
        <v>33</v>
      </c>
      <c r="R3" s="8" t="s">
        <v>34</v>
      </c>
      <c r="S3" s="8" t="s">
        <v>32</v>
      </c>
      <c r="U3" s="8" t="s">
        <v>31</v>
      </c>
      <c r="V3" s="8" t="s">
        <v>37</v>
      </c>
    </row>
    <row r="4" spans="1:22">
      <c r="A4" t="s">
        <v>5</v>
      </c>
      <c r="B4">
        <f>'unnötige Spalten weg'!C11</f>
        <v>162</v>
      </c>
      <c r="C4">
        <f>'unnötige Spalten weg'!C13</f>
        <v>105</v>
      </c>
      <c r="D4">
        <f>'unnötige Spalten weg'!C14</f>
        <v>267</v>
      </c>
      <c r="E4" s="11">
        <f>B4/Q4*100</f>
        <v>5.027932960893855</v>
      </c>
      <c r="F4" s="11">
        <f t="shared" ref="F4:G4" si="0">C4/R4*100</f>
        <v>3.79746835443038</v>
      </c>
      <c r="G4" s="11">
        <f t="shared" si="0"/>
        <v>4.4596626023049941</v>
      </c>
      <c r="Q4">
        <v>3222</v>
      </c>
      <c r="R4" s="6">
        <v>2765</v>
      </c>
      <c r="S4" s="6">
        <v>5987</v>
      </c>
      <c r="U4">
        <f t="shared" ref="U4:U19" si="1">D4-C4-B4</f>
        <v>0</v>
      </c>
      <c r="V4">
        <f t="shared" ref="V4:V19" si="2">Q4+R4-S4</f>
        <v>0</v>
      </c>
    </row>
    <row r="5" spans="1:22">
      <c r="A5" t="s">
        <v>9</v>
      </c>
      <c r="B5" s="6">
        <v>225</v>
      </c>
      <c r="C5" s="6">
        <v>147</v>
      </c>
      <c r="D5" s="6">
        <v>371</v>
      </c>
      <c r="E5" s="11">
        <f t="shared" ref="E5:E21" si="3">B5/Q5*100</f>
        <v>5.9476605868358439</v>
      </c>
      <c r="F5" s="11">
        <f t="shared" ref="F5:F21" si="4">C5/R5*100</f>
        <v>4.4640145763741268</v>
      </c>
      <c r="G5" s="11">
        <f t="shared" ref="G5:G21" si="5">D5/S5*100</f>
        <v>5.2430751837196157</v>
      </c>
      <c r="Q5" s="6">
        <v>3783</v>
      </c>
      <c r="R5" s="6">
        <v>3293</v>
      </c>
      <c r="S5" s="6">
        <v>7076</v>
      </c>
      <c r="U5">
        <f t="shared" si="1"/>
        <v>-1</v>
      </c>
      <c r="V5">
        <f t="shared" si="2"/>
        <v>0</v>
      </c>
    </row>
    <row r="6" spans="1:22">
      <c r="A6" t="s">
        <v>10</v>
      </c>
      <c r="B6" s="6">
        <v>118</v>
      </c>
      <c r="C6" s="6">
        <v>82</v>
      </c>
      <c r="D6" s="6">
        <v>200</v>
      </c>
      <c r="E6" s="11">
        <f t="shared" si="3"/>
        <v>12.016293279022404</v>
      </c>
      <c r="F6" s="11">
        <f t="shared" si="4"/>
        <v>9.255079006772009</v>
      </c>
      <c r="G6" s="11">
        <f t="shared" si="5"/>
        <v>10.706638115631693</v>
      </c>
      <c r="Q6" s="6">
        <v>982</v>
      </c>
      <c r="R6" s="6">
        <v>886</v>
      </c>
      <c r="S6" s="6">
        <v>1868</v>
      </c>
      <c r="U6">
        <f t="shared" si="1"/>
        <v>0</v>
      </c>
      <c r="V6">
        <f t="shared" si="2"/>
        <v>0</v>
      </c>
    </row>
    <row r="7" spans="1:22">
      <c r="A7" t="s">
        <v>11</v>
      </c>
      <c r="B7" s="6">
        <v>43</v>
      </c>
      <c r="C7" s="6">
        <v>26</v>
      </c>
      <c r="D7" s="6">
        <v>69</v>
      </c>
      <c r="E7" s="11">
        <f t="shared" si="3"/>
        <v>6.6255778120184905</v>
      </c>
      <c r="F7" s="11">
        <f t="shared" si="4"/>
        <v>4.3697478991596634</v>
      </c>
      <c r="G7" s="11">
        <f t="shared" si="5"/>
        <v>5.546623794212219</v>
      </c>
      <c r="Q7" s="6">
        <v>649</v>
      </c>
      <c r="R7" s="6">
        <v>595</v>
      </c>
      <c r="S7" s="6">
        <v>1244</v>
      </c>
      <c r="U7">
        <f t="shared" si="1"/>
        <v>0</v>
      </c>
      <c r="V7">
        <f t="shared" si="2"/>
        <v>0</v>
      </c>
    </row>
    <row r="8" spans="1:22">
      <c r="A8" t="s">
        <v>12</v>
      </c>
      <c r="B8" s="6">
        <v>9</v>
      </c>
      <c r="C8" s="6">
        <v>8</v>
      </c>
      <c r="D8" s="6">
        <v>17</v>
      </c>
      <c r="E8" s="11">
        <f t="shared" si="3"/>
        <v>4.972375690607735</v>
      </c>
      <c r="F8" s="11">
        <f t="shared" si="4"/>
        <v>5.298013245033113</v>
      </c>
      <c r="G8" s="11">
        <f t="shared" si="5"/>
        <v>5.1204819277108431</v>
      </c>
      <c r="Q8" s="6">
        <v>181</v>
      </c>
      <c r="R8" s="6">
        <v>151</v>
      </c>
      <c r="S8" s="6">
        <v>332</v>
      </c>
      <c r="U8">
        <f t="shared" si="1"/>
        <v>0</v>
      </c>
      <c r="V8">
        <f t="shared" si="2"/>
        <v>0</v>
      </c>
    </row>
    <row r="9" spans="1:22">
      <c r="A9" t="s">
        <v>13</v>
      </c>
      <c r="B9" s="6">
        <v>42</v>
      </c>
      <c r="C9" s="6">
        <v>32</v>
      </c>
      <c r="D9" s="6">
        <v>74</v>
      </c>
      <c r="E9" s="11">
        <f t="shared" si="3"/>
        <v>8.3333333333333321</v>
      </c>
      <c r="F9" s="11">
        <f t="shared" si="4"/>
        <v>6.7368421052631575</v>
      </c>
      <c r="G9" s="11">
        <f t="shared" si="5"/>
        <v>7.5587334014300307</v>
      </c>
      <c r="Q9" s="6">
        <v>504</v>
      </c>
      <c r="R9" s="6">
        <v>475</v>
      </c>
      <c r="S9" s="6">
        <v>979</v>
      </c>
      <c r="U9">
        <f t="shared" si="1"/>
        <v>0</v>
      </c>
      <c r="V9">
        <f t="shared" si="2"/>
        <v>0</v>
      </c>
    </row>
    <row r="10" spans="1:22">
      <c r="A10" t="s">
        <v>14</v>
      </c>
      <c r="B10" s="6">
        <v>115</v>
      </c>
      <c r="C10" s="6">
        <v>64</v>
      </c>
      <c r="D10" s="6">
        <v>179</v>
      </c>
      <c r="E10" s="11">
        <f t="shared" si="3"/>
        <v>6.6589461493920084</v>
      </c>
      <c r="F10" s="11">
        <f t="shared" si="4"/>
        <v>4.2866711319490953</v>
      </c>
      <c r="G10" s="11">
        <f t="shared" si="5"/>
        <v>5.5590062111801242</v>
      </c>
      <c r="Q10" s="6">
        <v>1727</v>
      </c>
      <c r="R10" s="6">
        <v>1493</v>
      </c>
      <c r="S10" s="6">
        <v>3220</v>
      </c>
      <c r="U10">
        <f t="shared" si="1"/>
        <v>0</v>
      </c>
      <c r="V10">
        <f t="shared" si="2"/>
        <v>0</v>
      </c>
    </row>
    <row r="11" spans="1:22">
      <c r="A11" t="s">
        <v>15</v>
      </c>
      <c r="B11" s="6">
        <v>20</v>
      </c>
      <c r="C11" s="6">
        <v>14</v>
      </c>
      <c r="D11" s="6">
        <v>34</v>
      </c>
      <c r="E11" s="11">
        <f t="shared" si="3"/>
        <v>4.9875311720698257</v>
      </c>
      <c r="F11" s="11">
        <f t="shared" si="4"/>
        <v>3.8888888888888888</v>
      </c>
      <c r="G11" s="11">
        <f t="shared" si="5"/>
        <v>4.4678055190538766</v>
      </c>
      <c r="Q11" s="6">
        <v>401</v>
      </c>
      <c r="R11" s="6">
        <v>360</v>
      </c>
      <c r="S11" s="6">
        <v>761</v>
      </c>
      <c r="U11">
        <f t="shared" si="1"/>
        <v>0</v>
      </c>
      <c r="V11">
        <f t="shared" si="2"/>
        <v>0</v>
      </c>
    </row>
    <row r="12" spans="1:22">
      <c r="A12" t="s">
        <v>16</v>
      </c>
      <c r="B12" s="6">
        <v>102</v>
      </c>
      <c r="C12" s="6">
        <v>68</v>
      </c>
      <c r="D12" s="6">
        <v>170</v>
      </c>
      <c r="E12" s="11">
        <f t="shared" si="3"/>
        <v>4.7353760445682447</v>
      </c>
      <c r="F12" s="11">
        <f t="shared" si="4"/>
        <v>3.6500268384326358</v>
      </c>
      <c r="G12" s="11">
        <f t="shared" si="5"/>
        <v>4.2320139407518047</v>
      </c>
      <c r="Q12" s="6">
        <v>2154</v>
      </c>
      <c r="R12" s="6">
        <v>1863</v>
      </c>
      <c r="S12" s="6">
        <v>4017</v>
      </c>
      <c r="U12">
        <f t="shared" si="1"/>
        <v>0</v>
      </c>
      <c r="V12">
        <f t="shared" si="2"/>
        <v>0</v>
      </c>
    </row>
    <row r="13" spans="1:22">
      <c r="A13" t="s">
        <v>17</v>
      </c>
      <c r="B13" s="6">
        <v>229</v>
      </c>
      <c r="C13" s="6">
        <v>159</v>
      </c>
      <c r="D13" s="6">
        <v>388</v>
      </c>
      <c r="E13" s="11">
        <f t="shared" si="3"/>
        <v>4.8609637019741037</v>
      </c>
      <c r="F13" s="11">
        <f t="shared" si="4"/>
        <v>3.8818359375</v>
      </c>
      <c r="G13" s="11">
        <f t="shared" si="5"/>
        <v>4.4055864653116839</v>
      </c>
      <c r="Q13" s="6">
        <v>4711</v>
      </c>
      <c r="R13" s="6">
        <v>4096</v>
      </c>
      <c r="S13" s="6">
        <v>8807</v>
      </c>
      <c r="U13">
        <f t="shared" si="1"/>
        <v>0</v>
      </c>
      <c r="V13">
        <f t="shared" si="2"/>
        <v>0</v>
      </c>
    </row>
    <row r="14" spans="1:22">
      <c r="A14" t="s">
        <v>18</v>
      </c>
      <c r="B14" s="6">
        <v>57</v>
      </c>
      <c r="C14" s="6">
        <v>35</v>
      </c>
      <c r="D14" s="6">
        <v>92</v>
      </c>
      <c r="E14" s="11">
        <f t="shared" si="3"/>
        <v>5.0756901157613532</v>
      </c>
      <c r="F14" s="11">
        <f t="shared" si="4"/>
        <v>3.6157024793388426</v>
      </c>
      <c r="G14" s="11">
        <f t="shared" si="5"/>
        <v>4.401913875598086</v>
      </c>
      <c r="Q14" s="6">
        <v>1123</v>
      </c>
      <c r="R14" s="6">
        <v>968</v>
      </c>
      <c r="S14" s="6">
        <v>2090</v>
      </c>
      <c r="U14">
        <f t="shared" si="1"/>
        <v>0</v>
      </c>
      <c r="V14">
        <f t="shared" si="2"/>
        <v>1</v>
      </c>
    </row>
    <row r="15" spans="1:22">
      <c r="A15" t="s">
        <v>19</v>
      </c>
      <c r="B15" s="6">
        <v>12</v>
      </c>
      <c r="C15" s="6">
        <v>9</v>
      </c>
      <c r="D15" s="6">
        <v>21</v>
      </c>
      <c r="E15" s="11">
        <f t="shared" si="3"/>
        <v>4.6511627906976747</v>
      </c>
      <c r="F15" s="11">
        <f t="shared" si="4"/>
        <v>4.0909090909090908</v>
      </c>
      <c r="G15" s="11">
        <f t="shared" si="5"/>
        <v>4.3933054393305433</v>
      </c>
      <c r="Q15" s="6">
        <v>258</v>
      </c>
      <c r="R15" s="6">
        <v>220</v>
      </c>
      <c r="S15" s="6">
        <v>478</v>
      </c>
      <c r="U15">
        <f t="shared" si="1"/>
        <v>0</v>
      </c>
      <c r="V15">
        <f t="shared" si="2"/>
        <v>0</v>
      </c>
    </row>
    <row r="16" spans="1:22">
      <c r="A16" t="s">
        <v>20</v>
      </c>
      <c r="B16" s="6">
        <v>67</v>
      </c>
      <c r="C16" s="6">
        <v>40</v>
      </c>
      <c r="D16" s="6">
        <v>107</v>
      </c>
      <c r="E16" s="11">
        <f t="shared" si="3"/>
        <v>6.4053537284894837</v>
      </c>
      <c r="F16" s="11">
        <f t="shared" si="4"/>
        <v>4.2598509052183173</v>
      </c>
      <c r="G16" s="11">
        <f t="shared" si="5"/>
        <v>5.3904282115869018</v>
      </c>
      <c r="Q16" s="6">
        <v>1046</v>
      </c>
      <c r="R16" s="6">
        <v>939</v>
      </c>
      <c r="S16" s="6">
        <v>1985</v>
      </c>
      <c r="U16">
        <f t="shared" si="1"/>
        <v>0</v>
      </c>
      <c r="V16">
        <f t="shared" si="2"/>
        <v>0</v>
      </c>
    </row>
    <row r="17" spans="1:22">
      <c r="A17" t="s">
        <v>21</v>
      </c>
      <c r="B17" s="6">
        <v>25</v>
      </c>
      <c r="C17" s="6">
        <v>14</v>
      </c>
      <c r="D17" s="6">
        <v>39</v>
      </c>
      <c r="E17" s="11">
        <f t="shared" si="3"/>
        <v>4.6040515653775325</v>
      </c>
      <c r="F17" s="11">
        <f t="shared" si="4"/>
        <v>2.8925619834710745</v>
      </c>
      <c r="G17" s="11">
        <f t="shared" si="5"/>
        <v>3.79746835443038</v>
      </c>
      <c r="Q17" s="6">
        <v>543</v>
      </c>
      <c r="R17" s="6">
        <v>484</v>
      </c>
      <c r="S17" s="6">
        <v>1027</v>
      </c>
      <c r="U17">
        <f t="shared" si="1"/>
        <v>0</v>
      </c>
      <c r="V17">
        <f t="shared" si="2"/>
        <v>0</v>
      </c>
    </row>
    <row r="18" spans="1:22">
      <c r="A18" t="s">
        <v>22</v>
      </c>
      <c r="B18" s="6">
        <v>47</v>
      </c>
      <c r="C18" s="6">
        <v>28</v>
      </c>
      <c r="D18" s="6">
        <v>75</v>
      </c>
      <c r="E18" s="11">
        <f t="shared" si="3"/>
        <v>6.0802069857697285</v>
      </c>
      <c r="F18" s="11">
        <f t="shared" si="4"/>
        <v>4.0462427745664744</v>
      </c>
      <c r="G18" s="11">
        <f t="shared" si="5"/>
        <v>5.1194539249146755</v>
      </c>
      <c r="Q18" s="6">
        <v>773</v>
      </c>
      <c r="R18" s="6">
        <v>692</v>
      </c>
      <c r="S18" s="6">
        <v>1465</v>
      </c>
      <c r="U18">
        <f t="shared" si="1"/>
        <v>0</v>
      </c>
      <c r="V18">
        <f t="shared" si="2"/>
        <v>0</v>
      </c>
    </row>
    <row r="19" spans="1:22">
      <c r="A19" t="s">
        <v>23</v>
      </c>
      <c r="B19" s="6">
        <v>31</v>
      </c>
      <c r="C19" s="6">
        <v>17</v>
      </c>
      <c r="D19" s="6">
        <v>48</v>
      </c>
      <c r="E19" s="11">
        <f t="shared" si="3"/>
        <v>5.6159420289855069</v>
      </c>
      <c r="F19" s="11">
        <f t="shared" si="4"/>
        <v>3.4693877551020407</v>
      </c>
      <c r="G19" s="11">
        <f t="shared" si="5"/>
        <v>4.6065259117082533</v>
      </c>
      <c r="Q19" s="6">
        <v>552</v>
      </c>
      <c r="R19" s="6">
        <v>490</v>
      </c>
      <c r="S19" s="6">
        <v>1042</v>
      </c>
      <c r="U19">
        <f t="shared" si="1"/>
        <v>0</v>
      </c>
      <c r="V19">
        <f t="shared" si="2"/>
        <v>0</v>
      </c>
    </row>
    <row r="20" spans="1:22">
      <c r="E20" s="11"/>
      <c r="F20" s="11"/>
      <c r="G20" s="11"/>
    </row>
    <row r="21" spans="1:22" s="8" customFormat="1">
      <c r="A21" s="8" t="s">
        <v>24</v>
      </c>
      <c r="B21" s="10">
        <v>1305</v>
      </c>
      <c r="C21" s="10">
        <v>847</v>
      </c>
      <c r="D21" s="10">
        <v>2152</v>
      </c>
      <c r="E21" s="12">
        <f t="shared" si="3"/>
        <v>5.7722929936305736</v>
      </c>
      <c r="F21" s="12">
        <f t="shared" si="4"/>
        <v>4.2840523999797684</v>
      </c>
      <c r="G21" s="12">
        <f t="shared" si="5"/>
        <v>5.0779867387149302</v>
      </c>
      <c r="Q21" s="6">
        <v>22608</v>
      </c>
      <c r="R21" s="6">
        <v>19771</v>
      </c>
      <c r="S21" s="6">
        <v>42379</v>
      </c>
      <c r="U21">
        <f>D21-C21-B21</f>
        <v>0</v>
      </c>
      <c r="V21">
        <f>Q21+R21-S21</f>
        <v>0</v>
      </c>
    </row>
    <row r="23" spans="1:22">
      <c r="B23">
        <f>SUM(B4:B19)-B21</f>
        <v>-1</v>
      </c>
      <c r="C23">
        <f t="shared" ref="C23:D23" si="6">SUM(C4:C19)-C21</f>
        <v>1</v>
      </c>
      <c r="D23">
        <f t="shared" si="6"/>
        <v>-1</v>
      </c>
      <c r="Q23">
        <f>SUM(Q4:Q19)-Q21</f>
        <v>1</v>
      </c>
      <c r="R23">
        <f>SUM(R4:R19)-R21</f>
        <v>-1</v>
      </c>
      <c r="S23">
        <f>SUM(S4:S19)-S21</f>
        <v>-1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67"/>
  <sheetViews>
    <sheetView topLeftCell="A25" workbookViewId="0">
      <selection activeCell="F63" sqref="F63"/>
    </sheetView>
  </sheetViews>
  <sheetFormatPr baseColWidth="10" defaultRowHeight="12.75"/>
  <cols>
    <col min="1" max="1" width="15.140625" style="5" customWidth="1"/>
    <col min="2" max="2" width="11.42578125" style="5"/>
    <col min="3" max="3" width="19" style="5" customWidth="1"/>
    <col min="4" max="4" width="21.42578125" style="5" customWidth="1"/>
    <col min="5" max="5" width="14.28515625" style="5" customWidth="1"/>
    <col min="6" max="6" width="13.5703125" style="5" customWidth="1"/>
    <col min="7" max="16384" width="11.42578125" style="5"/>
  </cols>
  <sheetData>
    <row r="3" spans="1:6">
      <c r="A3" s="5" t="s">
        <v>0</v>
      </c>
    </row>
    <row r="4" spans="1:6">
      <c r="A4" s="5" t="s">
        <v>28</v>
      </c>
    </row>
    <row r="5" spans="1:6">
      <c r="A5" s="5" t="s">
        <v>27</v>
      </c>
    </row>
    <row r="9" spans="1:6" ht="13.5" thickBot="1"/>
    <row r="10" spans="1:6" ht="13.5" thickBot="1">
      <c r="A10" s="24" t="s">
        <v>4</v>
      </c>
      <c r="B10" s="25"/>
      <c r="C10" s="18" t="s">
        <v>0</v>
      </c>
      <c r="D10" s="19"/>
      <c r="E10" s="19"/>
      <c r="F10" s="19"/>
    </row>
    <row r="11" spans="1:6" ht="26.25" thickBot="1">
      <c r="A11" s="26"/>
      <c r="B11" s="27"/>
      <c r="C11" s="1" t="s">
        <v>1</v>
      </c>
      <c r="D11" s="1" t="s">
        <v>2</v>
      </c>
      <c r="E11" s="1" t="s">
        <v>3</v>
      </c>
      <c r="F11" s="2" t="s">
        <v>26</v>
      </c>
    </row>
    <row r="12" spans="1:6" ht="13.5" thickBot="1">
      <c r="A12" s="28"/>
      <c r="B12" s="29"/>
      <c r="C12" s="20">
        <v>162</v>
      </c>
      <c r="D12" s="22">
        <v>195</v>
      </c>
      <c r="E12" s="22">
        <v>358</v>
      </c>
      <c r="F12" s="22">
        <v>3222</v>
      </c>
    </row>
    <row r="13" spans="1:6" ht="13.5" thickBot="1">
      <c r="A13" s="15" t="s">
        <v>5</v>
      </c>
      <c r="B13" s="3" t="s">
        <v>6</v>
      </c>
      <c r="C13" s="21"/>
      <c r="D13" s="23"/>
      <c r="E13" s="23"/>
      <c r="F13" s="23"/>
    </row>
    <row r="14" spans="1:6" ht="13.5" thickBot="1">
      <c r="A14" s="16"/>
      <c r="B14" s="3" t="s">
        <v>7</v>
      </c>
      <c r="C14" s="6">
        <v>105</v>
      </c>
      <c r="D14" s="6">
        <v>58</v>
      </c>
      <c r="E14" s="6">
        <v>162</v>
      </c>
      <c r="F14" s="6">
        <v>2765</v>
      </c>
    </row>
    <row r="15" spans="1:6" ht="13.5" thickBot="1">
      <c r="A15" s="17"/>
      <c r="B15" s="3" t="s">
        <v>8</v>
      </c>
      <c r="C15" s="6">
        <v>267</v>
      </c>
      <c r="D15" s="6">
        <v>253</v>
      </c>
      <c r="E15" s="6">
        <v>520</v>
      </c>
      <c r="F15" s="6">
        <v>5987</v>
      </c>
    </row>
    <row r="16" spans="1:6" ht="13.5" thickBot="1">
      <c r="A16" s="15" t="s">
        <v>9</v>
      </c>
      <c r="B16" s="3" t="s">
        <v>6</v>
      </c>
      <c r="C16" s="6">
        <v>225</v>
      </c>
      <c r="D16" s="6">
        <v>242</v>
      </c>
      <c r="E16" s="6">
        <v>466</v>
      </c>
      <c r="F16" s="6">
        <v>3783</v>
      </c>
    </row>
    <row r="17" spans="1:6" ht="13.5" thickBot="1">
      <c r="A17" s="16"/>
      <c r="B17" s="3" t="s">
        <v>7</v>
      </c>
      <c r="C17" s="6">
        <v>147</v>
      </c>
      <c r="D17" s="6">
        <v>80</v>
      </c>
      <c r="E17" s="6">
        <v>227</v>
      </c>
      <c r="F17" s="6">
        <v>3293</v>
      </c>
    </row>
    <row r="18" spans="1:6" ht="13.5" thickBot="1">
      <c r="A18" s="17"/>
      <c r="B18" s="3" t="s">
        <v>8</v>
      </c>
      <c r="C18" s="6">
        <v>371</v>
      </c>
      <c r="D18" s="6">
        <v>322</v>
      </c>
      <c r="E18" s="6">
        <v>693</v>
      </c>
      <c r="F18" s="6">
        <v>7076</v>
      </c>
    </row>
    <row r="19" spans="1:6" ht="13.5" thickBot="1">
      <c r="A19" s="15" t="s">
        <v>10</v>
      </c>
      <c r="B19" s="3" t="s">
        <v>6</v>
      </c>
      <c r="C19" s="6">
        <v>118</v>
      </c>
      <c r="D19" s="6">
        <v>49</v>
      </c>
      <c r="E19" s="6">
        <v>167</v>
      </c>
      <c r="F19" s="6">
        <v>982</v>
      </c>
    </row>
    <row r="20" spans="1:6" ht="13.5" thickBot="1">
      <c r="A20" s="16"/>
      <c r="B20" s="3" t="s">
        <v>7</v>
      </c>
      <c r="C20" s="6">
        <v>82</v>
      </c>
      <c r="D20" s="6">
        <v>19</v>
      </c>
      <c r="E20" s="6">
        <v>101</v>
      </c>
      <c r="F20" s="6">
        <v>886</v>
      </c>
    </row>
    <row r="21" spans="1:6" ht="13.5" thickBot="1">
      <c r="A21" s="17"/>
      <c r="B21" s="3" t="s">
        <v>8</v>
      </c>
      <c r="C21" s="6">
        <v>200</v>
      </c>
      <c r="D21" s="6">
        <v>68</v>
      </c>
      <c r="E21" s="6">
        <v>268</v>
      </c>
      <c r="F21" s="6">
        <v>1868</v>
      </c>
    </row>
    <row r="22" spans="1:6" ht="13.5" thickBot="1">
      <c r="A22" s="15" t="s">
        <v>11</v>
      </c>
      <c r="B22" s="3" t="s">
        <v>6</v>
      </c>
      <c r="C22" s="6">
        <v>43</v>
      </c>
      <c r="D22" s="6">
        <v>38</v>
      </c>
      <c r="E22" s="6">
        <v>82</v>
      </c>
      <c r="F22" s="6">
        <v>649</v>
      </c>
    </row>
    <row r="23" spans="1:6" ht="13.5" thickBot="1">
      <c r="A23" s="16"/>
      <c r="B23" s="3" t="s">
        <v>7</v>
      </c>
      <c r="C23" s="6">
        <v>26</v>
      </c>
      <c r="D23" s="6">
        <v>15</v>
      </c>
      <c r="E23" s="6">
        <v>41</v>
      </c>
      <c r="F23" s="6">
        <v>595</v>
      </c>
    </row>
    <row r="24" spans="1:6" ht="13.5" thickBot="1">
      <c r="A24" s="17"/>
      <c r="B24" s="3" t="s">
        <v>8</v>
      </c>
      <c r="C24" s="6">
        <v>69</v>
      </c>
      <c r="D24" s="6">
        <v>53</v>
      </c>
      <c r="E24" s="6">
        <v>122</v>
      </c>
      <c r="F24" s="6">
        <v>1244</v>
      </c>
    </row>
    <row r="25" spans="1:6" ht="13.5" thickBot="1">
      <c r="A25" s="15" t="s">
        <v>12</v>
      </c>
      <c r="B25" s="3" t="s">
        <v>6</v>
      </c>
      <c r="C25" s="6">
        <v>9</v>
      </c>
      <c r="D25" s="6">
        <v>8</v>
      </c>
      <c r="E25" s="6">
        <v>18</v>
      </c>
      <c r="F25" s="6">
        <v>181</v>
      </c>
    </row>
    <row r="26" spans="1:6" ht="13.5" thickBot="1">
      <c r="A26" s="16"/>
      <c r="B26" s="3" t="s">
        <v>7</v>
      </c>
      <c r="C26" s="6">
        <v>8</v>
      </c>
      <c r="D26" s="6" t="s">
        <v>25</v>
      </c>
      <c r="E26" s="6">
        <v>11</v>
      </c>
      <c r="F26" s="6">
        <v>151</v>
      </c>
    </row>
    <row r="27" spans="1:6" ht="13.5" thickBot="1">
      <c r="A27" s="17"/>
      <c r="B27" s="3" t="s">
        <v>8</v>
      </c>
      <c r="C27" s="6">
        <v>17</v>
      </c>
      <c r="D27" s="6">
        <v>11</v>
      </c>
      <c r="E27" s="6">
        <v>28</v>
      </c>
      <c r="F27" s="6">
        <v>332</v>
      </c>
    </row>
    <row r="28" spans="1:6" ht="13.5" thickBot="1">
      <c r="A28" s="15" t="s">
        <v>13</v>
      </c>
      <c r="B28" s="3" t="s">
        <v>6</v>
      </c>
      <c r="C28" s="6">
        <v>42</v>
      </c>
      <c r="D28" s="6">
        <v>28</v>
      </c>
      <c r="E28" s="6">
        <v>71</v>
      </c>
      <c r="F28" s="6">
        <v>504</v>
      </c>
    </row>
    <row r="29" spans="1:6" ht="13.5" thickBot="1">
      <c r="A29" s="16"/>
      <c r="B29" s="3" t="s">
        <v>7</v>
      </c>
      <c r="C29" s="6">
        <v>32</v>
      </c>
      <c r="D29" s="6">
        <v>11</v>
      </c>
      <c r="E29" s="6">
        <v>43</v>
      </c>
      <c r="F29" s="6">
        <v>475</v>
      </c>
    </row>
    <row r="30" spans="1:6" ht="13.5" thickBot="1">
      <c r="A30" s="17"/>
      <c r="B30" s="3" t="s">
        <v>8</v>
      </c>
      <c r="C30" s="6">
        <v>74</v>
      </c>
      <c r="D30" s="6">
        <v>40</v>
      </c>
      <c r="E30" s="6">
        <v>114</v>
      </c>
      <c r="F30" s="6">
        <v>979</v>
      </c>
    </row>
    <row r="31" spans="1:6" ht="13.5" thickBot="1">
      <c r="A31" s="15" t="s">
        <v>14</v>
      </c>
      <c r="B31" s="3" t="s">
        <v>6</v>
      </c>
      <c r="C31" s="6">
        <v>115</v>
      </c>
      <c r="D31" s="6">
        <v>103</v>
      </c>
      <c r="E31" s="6">
        <v>218</v>
      </c>
      <c r="F31" s="6">
        <v>1727</v>
      </c>
    </row>
    <row r="32" spans="1:6" ht="13.5" thickBot="1">
      <c r="A32" s="16"/>
      <c r="B32" s="3" t="s">
        <v>7</v>
      </c>
      <c r="C32" s="6">
        <v>64</v>
      </c>
      <c r="D32" s="6">
        <v>33</v>
      </c>
      <c r="E32" s="6">
        <v>97</v>
      </c>
      <c r="F32" s="6">
        <v>1493</v>
      </c>
    </row>
    <row r="33" spans="1:6" ht="13.5" thickBot="1">
      <c r="A33" s="17"/>
      <c r="B33" s="3" t="s">
        <v>8</v>
      </c>
      <c r="C33" s="6">
        <v>179</v>
      </c>
      <c r="D33" s="6">
        <v>136</v>
      </c>
      <c r="E33" s="6">
        <v>315</v>
      </c>
      <c r="F33" s="6">
        <v>3220</v>
      </c>
    </row>
    <row r="34" spans="1:6" ht="19.5" customHeight="1" thickBot="1">
      <c r="A34" s="15" t="s">
        <v>15</v>
      </c>
      <c r="B34" s="3" t="s">
        <v>6</v>
      </c>
      <c r="C34" s="6">
        <v>20</v>
      </c>
      <c r="D34" s="6">
        <v>21</v>
      </c>
      <c r="E34" s="6">
        <v>41</v>
      </c>
      <c r="F34" s="6">
        <v>401</v>
      </c>
    </row>
    <row r="35" spans="1:6" ht="13.5" thickBot="1">
      <c r="A35" s="16"/>
      <c r="B35" s="3" t="s">
        <v>7</v>
      </c>
      <c r="C35" s="6">
        <v>14</v>
      </c>
      <c r="D35" s="6">
        <v>9</v>
      </c>
      <c r="E35" s="6">
        <v>23</v>
      </c>
      <c r="F35" s="6">
        <v>360</v>
      </c>
    </row>
    <row r="36" spans="1:6" ht="13.5" thickBot="1">
      <c r="A36" s="17"/>
      <c r="B36" s="3" t="s">
        <v>8</v>
      </c>
      <c r="C36" s="6">
        <v>34</v>
      </c>
      <c r="D36" s="6">
        <v>30</v>
      </c>
      <c r="E36" s="6">
        <v>64</v>
      </c>
      <c r="F36" s="6">
        <v>761</v>
      </c>
    </row>
    <row r="37" spans="1:6" ht="13.5" thickBot="1">
      <c r="A37" s="15" t="s">
        <v>16</v>
      </c>
      <c r="B37" s="3" t="s">
        <v>6</v>
      </c>
      <c r="C37" s="6">
        <v>102</v>
      </c>
      <c r="D37" s="6">
        <v>126</v>
      </c>
      <c r="E37" s="6">
        <v>228</v>
      </c>
      <c r="F37" s="6">
        <v>2154</v>
      </c>
    </row>
    <row r="38" spans="1:6" ht="13.5" thickBot="1">
      <c r="A38" s="16"/>
      <c r="B38" s="3" t="s">
        <v>7</v>
      </c>
      <c r="C38" s="6">
        <v>68</v>
      </c>
      <c r="D38" s="6">
        <v>42</v>
      </c>
      <c r="E38" s="6">
        <v>111</v>
      </c>
      <c r="F38" s="6">
        <v>1863</v>
      </c>
    </row>
    <row r="39" spans="1:6" ht="13.5" thickBot="1">
      <c r="A39" s="17"/>
      <c r="B39" s="3" t="s">
        <v>8</v>
      </c>
      <c r="C39" s="6">
        <v>170</v>
      </c>
      <c r="D39" s="6">
        <v>168</v>
      </c>
      <c r="E39" s="6">
        <v>338</v>
      </c>
      <c r="F39" s="6">
        <v>4017</v>
      </c>
    </row>
    <row r="40" spans="1:6" ht="13.5" thickBot="1">
      <c r="A40" s="15" t="s">
        <v>17</v>
      </c>
      <c r="B40" s="3" t="s">
        <v>6</v>
      </c>
      <c r="C40" s="6">
        <v>229</v>
      </c>
      <c r="D40" s="6">
        <v>283</v>
      </c>
      <c r="E40" s="6">
        <v>512</v>
      </c>
      <c r="F40" s="6">
        <v>4711</v>
      </c>
    </row>
    <row r="41" spans="1:6" ht="13.5" thickBot="1">
      <c r="A41" s="16"/>
      <c r="B41" s="3" t="s">
        <v>7</v>
      </c>
      <c r="C41" s="6">
        <v>159</v>
      </c>
      <c r="D41" s="6">
        <v>94</v>
      </c>
      <c r="E41" s="6">
        <v>253</v>
      </c>
      <c r="F41" s="6">
        <v>4096</v>
      </c>
    </row>
    <row r="42" spans="1:6" ht="13.5" thickBot="1">
      <c r="A42" s="17"/>
      <c r="B42" s="3" t="s">
        <v>8</v>
      </c>
      <c r="C42" s="6">
        <v>388</v>
      </c>
      <c r="D42" s="6">
        <v>377</v>
      </c>
      <c r="E42" s="6">
        <v>765</v>
      </c>
      <c r="F42" s="6">
        <v>8807</v>
      </c>
    </row>
    <row r="43" spans="1:6" ht="13.5" thickBot="1">
      <c r="A43" s="15" t="s">
        <v>18</v>
      </c>
      <c r="B43" s="3" t="s">
        <v>6</v>
      </c>
      <c r="C43" s="6">
        <v>57</v>
      </c>
      <c r="D43" s="6">
        <v>65</v>
      </c>
      <c r="E43" s="6">
        <v>123</v>
      </c>
      <c r="F43" s="6">
        <v>1123</v>
      </c>
    </row>
    <row r="44" spans="1:6" ht="13.5" thickBot="1">
      <c r="A44" s="16"/>
      <c r="B44" s="3" t="s">
        <v>7</v>
      </c>
      <c r="C44" s="6">
        <v>35</v>
      </c>
      <c r="D44" s="6">
        <v>23</v>
      </c>
      <c r="E44" s="6">
        <v>59</v>
      </c>
      <c r="F44" s="6">
        <v>968</v>
      </c>
    </row>
    <row r="45" spans="1:6" ht="13.5" thickBot="1">
      <c r="A45" s="17"/>
      <c r="B45" s="3" t="s">
        <v>8</v>
      </c>
      <c r="C45" s="6">
        <v>92</v>
      </c>
      <c r="D45" s="6">
        <v>89</v>
      </c>
      <c r="E45" s="6">
        <v>181</v>
      </c>
      <c r="F45" s="6">
        <v>2090</v>
      </c>
    </row>
    <row r="46" spans="1:6" ht="13.5" thickBot="1">
      <c r="A46" s="15" t="s">
        <v>19</v>
      </c>
      <c r="B46" s="3" t="s">
        <v>6</v>
      </c>
      <c r="C46" s="6">
        <v>12</v>
      </c>
      <c r="D46" s="6">
        <v>16</v>
      </c>
      <c r="E46" s="6">
        <v>28</v>
      </c>
      <c r="F46" s="6">
        <v>258</v>
      </c>
    </row>
    <row r="47" spans="1:6" ht="13.5" thickBot="1">
      <c r="A47" s="16"/>
      <c r="B47" s="3" t="s">
        <v>7</v>
      </c>
      <c r="C47" s="6">
        <v>9</v>
      </c>
      <c r="D47" s="6" t="s">
        <v>25</v>
      </c>
      <c r="E47" s="6">
        <v>13</v>
      </c>
      <c r="F47" s="6">
        <v>220</v>
      </c>
    </row>
    <row r="48" spans="1:6" ht="13.5" thickBot="1">
      <c r="A48" s="17"/>
      <c r="B48" s="3" t="s">
        <v>8</v>
      </c>
      <c r="C48" s="6">
        <v>21</v>
      </c>
      <c r="D48" s="6">
        <v>20</v>
      </c>
      <c r="E48" s="6">
        <v>41</v>
      </c>
      <c r="F48" s="6">
        <v>478</v>
      </c>
    </row>
    <row r="49" spans="1:6" ht="13.5" thickBot="1">
      <c r="A49" s="15" t="s">
        <v>20</v>
      </c>
      <c r="B49" s="3" t="s">
        <v>6</v>
      </c>
      <c r="C49" s="6">
        <v>67</v>
      </c>
      <c r="D49" s="6">
        <v>63</v>
      </c>
      <c r="E49" s="6">
        <v>130</v>
      </c>
      <c r="F49" s="6">
        <v>1046</v>
      </c>
    </row>
    <row r="50" spans="1:6" ht="13.5" thickBot="1">
      <c r="A50" s="16"/>
      <c r="B50" s="3" t="s">
        <v>7</v>
      </c>
      <c r="C50" s="6">
        <v>40</v>
      </c>
      <c r="D50" s="6">
        <v>25</v>
      </c>
      <c r="E50" s="6">
        <v>65</v>
      </c>
      <c r="F50" s="6">
        <v>939</v>
      </c>
    </row>
    <row r="51" spans="1:6" ht="13.5" thickBot="1">
      <c r="A51" s="17"/>
      <c r="B51" s="3" t="s">
        <v>8</v>
      </c>
      <c r="C51" s="6">
        <v>107</v>
      </c>
      <c r="D51" s="6">
        <v>88</v>
      </c>
      <c r="E51" s="6">
        <v>195</v>
      </c>
      <c r="F51" s="6">
        <v>1985</v>
      </c>
    </row>
    <row r="52" spans="1:6" ht="13.5" thickBot="1">
      <c r="A52" s="15" t="s">
        <v>21</v>
      </c>
      <c r="B52" s="3" t="s">
        <v>6</v>
      </c>
      <c r="C52" s="6">
        <v>25</v>
      </c>
      <c r="D52" s="6">
        <v>24</v>
      </c>
      <c r="E52" s="6">
        <v>49</v>
      </c>
      <c r="F52" s="6">
        <v>543</v>
      </c>
    </row>
    <row r="53" spans="1:6" ht="13.5" thickBot="1">
      <c r="A53" s="16"/>
      <c r="B53" s="3" t="s">
        <v>7</v>
      </c>
      <c r="C53" s="6">
        <v>14</v>
      </c>
      <c r="D53" s="6">
        <v>11</v>
      </c>
      <c r="E53" s="6">
        <v>25</v>
      </c>
      <c r="F53" s="6">
        <v>484</v>
      </c>
    </row>
    <row r="54" spans="1:6" ht="13.5" thickBot="1">
      <c r="A54" s="17"/>
      <c r="B54" s="3" t="s">
        <v>8</v>
      </c>
      <c r="C54" s="6">
        <v>39</v>
      </c>
      <c r="D54" s="6">
        <v>35</v>
      </c>
      <c r="E54" s="6">
        <v>74</v>
      </c>
      <c r="F54" s="6">
        <v>1027</v>
      </c>
    </row>
    <row r="55" spans="1:6" ht="13.5" thickBot="1">
      <c r="A55" s="15" t="s">
        <v>22</v>
      </c>
      <c r="B55" s="3" t="s">
        <v>6</v>
      </c>
      <c r="C55" s="6">
        <v>47</v>
      </c>
      <c r="D55" s="6">
        <v>55</v>
      </c>
      <c r="E55" s="6">
        <v>102</v>
      </c>
      <c r="F55" s="6">
        <v>773</v>
      </c>
    </row>
    <row r="56" spans="1:6" ht="13.5" thickBot="1">
      <c r="A56" s="16"/>
      <c r="B56" s="3" t="s">
        <v>7</v>
      </c>
      <c r="C56" s="6">
        <v>28</v>
      </c>
      <c r="D56" s="6">
        <v>16</v>
      </c>
      <c r="E56" s="6">
        <v>45</v>
      </c>
      <c r="F56" s="6">
        <v>692</v>
      </c>
    </row>
    <row r="57" spans="1:6" ht="13.5" thickBot="1">
      <c r="A57" s="17"/>
      <c r="B57" s="3" t="s">
        <v>8</v>
      </c>
      <c r="C57" s="6">
        <v>75</v>
      </c>
      <c r="D57" s="6">
        <v>71</v>
      </c>
      <c r="E57" s="6">
        <v>147</v>
      </c>
      <c r="F57" s="6">
        <v>1465</v>
      </c>
    </row>
    <row r="58" spans="1:6" ht="13.5" thickBot="1">
      <c r="A58" s="15" t="s">
        <v>23</v>
      </c>
      <c r="B58" s="3" t="s">
        <v>6</v>
      </c>
      <c r="C58" s="6">
        <v>31</v>
      </c>
      <c r="D58" s="6">
        <v>30</v>
      </c>
      <c r="E58" s="6">
        <v>61</v>
      </c>
      <c r="F58" s="6">
        <v>552</v>
      </c>
    </row>
    <row r="59" spans="1:6" ht="13.5" thickBot="1">
      <c r="A59" s="16"/>
      <c r="B59" s="3" t="s">
        <v>7</v>
      </c>
      <c r="C59" s="6">
        <v>17</v>
      </c>
      <c r="D59" s="6">
        <v>12</v>
      </c>
      <c r="E59" s="6">
        <v>30</v>
      </c>
      <c r="F59" s="6">
        <v>490</v>
      </c>
    </row>
    <row r="60" spans="1:6" ht="13.5" thickBot="1">
      <c r="A60" s="17"/>
      <c r="B60" s="3" t="s">
        <v>8</v>
      </c>
      <c r="C60" s="6">
        <v>48</v>
      </c>
      <c r="D60" s="6">
        <v>42</v>
      </c>
      <c r="E60" s="6">
        <v>91</v>
      </c>
      <c r="F60" s="6">
        <v>1042</v>
      </c>
    </row>
    <row r="61" spans="1:6" ht="13.5" thickBot="1">
      <c r="A61" s="15" t="s">
        <v>24</v>
      </c>
      <c r="B61" s="3" t="s">
        <v>6</v>
      </c>
      <c r="C61" s="6">
        <v>1305</v>
      </c>
      <c r="D61" s="6">
        <v>1347</v>
      </c>
      <c r="E61" s="6">
        <v>2652</v>
      </c>
      <c r="F61" s="6">
        <v>22608</v>
      </c>
    </row>
    <row r="62" spans="1:6" ht="13.5" thickBot="1">
      <c r="A62" s="16"/>
      <c r="B62" s="3" t="s">
        <v>7</v>
      </c>
      <c r="C62" s="6">
        <v>847</v>
      </c>
      <c r="D62" s="6">
        <v>457</v>
      </c>
      <c r="E62" s="6">
        <v>1305</v>
      </c>
      <c r="F62" s="6">
        <v>19771</v>
      </c>
    </row>
    <row r="63" spans="1:6">
      <c r="A63" s="16"/>
      <c r="B63" s="4" t="s">
        <v>8</v>
      </c>
      <c r="C63" s="6">
        <v>2152</v>
      </c>
      <c r="D63" s="6">
        <v>1805</v>
      </c>
      <c r="E63" s="6">
        <v>3957</v>
      </c>
      <c r="F63" s="6">
        <v>42379</v>
      </c>
    </row>
    <row r="66" spans="1:1">
      <c r="A66" s="5" t="s">
        <v>29</v>
      </c>
    </row>
    <row r="67" spans="1:1">
      <c r="A67" s="5" t="s">
        <v>30</v>
      </c>
    </row>
  </sheetData>
  <mergeCells count="23">
    <mergeCell ref="A52:A54"/>
    <mergeCell ref="A55:A57"/>
    <mergeCell ref="A58:A60"/>
    <mergeCell ref="A61:A63"/>
    <mergeCell ref="A10:B12"/>
    <mergeCell ref="A34:A36"/>
    <mergeCell ref="A37:A39"/>
    <mergeCell ref="A40:A42"/>
    <mergeCell ref="A43:A45"/>
    <mergeCell ref="A46:A48"/>
    <mergeCell ref="A49:A51"/>
    <mergeCell ref="A16:A18"/>
    <mergeCell ref="A19:A21"/>
    <mergeCell ref="A22:A24"/>
    <mergeCell ref="A25:A27"/>
    <mergeCell ref="A28:A30"/>
    <mergeCell ref="A31:A33"/>
    <mergeCell ref="C10:F10"/>
    <mergeCell ref="C12:C13"/>
    <mergeCell ref="D12:D13"/>
    <mergeCell ref="E12:E13"/>
    <mergeCell ref="F12:F13"/>
    <mergeCell ref="A13:A15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6"/>
  <sheetViews>
    <sheetView topLeftCell="A37" workbookViewId="0">
      <selection activeCell="D60" sqref="D60:D62"/>
    </sheetView>
  </sheetViews>
  <sheetFormatPr baseColWidth="10" defaultRowHeight="12.75"/>
  <cols>
    <col min="1" max="1" width="15.140625" style="5" customWidth="1"/>
    <col min="2" max="2" width="11.42578125" style="5"/>
    <col min="3" max="3" width="19" style="5" customWidth="1"/>
    <col min="4" max="4" width="13.5703125" style="5" customWidth="1"/>
    <col min="5" max="16384" width="11.42578125" style="5"/>
  </cols>
  <sheetData>
    <row r="3" spans="1:4">
      <c r="A3" s="5" t="s">
        <v>0</v>
      </c>
    </row>
    <row r="4" spans="1:4">
      <c r="A4" s="5" t="s">
        <v>28</v>
      </c>
    </row>
    <row r="5" spans="1:4">
      <c r="A5" s="5" t="s">
        <v>27</v>
      </c>
    </row>
    <row r="10" spans="1:4" ht="26.25" thickBot="1">
      <c r="A10" s="26"/>
      <c r="B10" s="27"/>
      <c r="C10" s="7" t="s">
        <v>1</v>
      </c>
      <c r="D10" s="2" t="s">
        <v>26</v>
      </c>
    </row>
    <row r="11" spans="1:4" ht="13.5" thickBot="1">
      <c r="A11" s="28"/>
      <c r="B11" s="29"/>
      <c r="C11" s="20">
        <v>162</v>
      </c>
      <c r="D11" s="22">
        <v>3222</v>
      </c>
    </row>
    <row r="12" spans="1:4" ht="13.5" thickBot="1">
      <c r="A12" s="15" t="s">
        <v>5</v>
      </c>
      <c r="B12" s="3" t="s">
        <v>6</v>
      </c>
      <c r="C12" s="21"/>
      <c r="D12" s="23"/>
    </row>
    <row r="13" spans="1:4" ht="13.5" thickBot="1">
      <c r="A13" s="16"/>
      <c r="B13" s="3" t="s">
        <v>7</v>
      </c>
      <c r="C13" s="6">
        <v>105</v>
      </c>
      <c r="D13" s="6">
        <v>2765</v>
      </c>
    </row>
    <row r="14" spans="1:4" ht="13.5" thickBot="1">
      <c r="A14" s="17"/>
      <c r="B14" s="3" t="s">
        <v>8</v>
      </c>
      <c r="C14" s="6">
        <v>267</v>
      </c>
      <c r="D14" s="6">
        <v>5987</v>
      </c>
    </row>
    <row r="15" spans="1:4" ht="13.5" thickBot="1">
      <c r="A15" s="15" t="s">
        <v>9</v>
      </c>
      <c r="B15" s="3" t="s">
        <v>6</v>
      </c>
      <c r="C15" s="6">
        <v>225</v>
      </c>
      <c r="D15" s="6">
        <v>3783</v>
      </c>
    </row>
    <row r="16" spans="1:4" ht="13.5" thickBot="1">
      <c r="A16" s="16"/>
      <c r="B16" s="3" t="s">
        <v>7</v>
      </c>
      <c r="C16" s="6">
        <v>147</v>
      </c>
      <c r="D16" s="6">
        <v>3293</v>
      </c>
    </row>
    <row r="17" spans="1:4" ht="13.5" thickBot="1">
      <c r="A17" s="17"/>
      <c r="B17" s="3" t="s">
        <v>8</v>
      </c>
      <c r="C17" s="6">
        <v>371</v>
      </c>
      <c r="D17" s="6">
        <v>7076</v>
      </c>
    </row>
    <row r="18" spans="1:4" ht="13.5" thickBot="1">
      <c r="A18" s="15" t="s">
        <v>10</v>
      </c>
      <c r="B18" s="3" t="s">
        <v>6</v>
      </c>
      <c r="C18" s="6">
        <v>118</v>
      </c>
      <c r="D18" s="6">
        <v>982</v>
      </c>
    </row>
    <row r="19" spans="1:4" ht="13.5" thickBot="1">
      <c r="A19" s="16"/>
      <c r="B19" s="3" t="s">
        <v>7</v>
      </c>
      <c r="C19" s="6">
        <v>82</v>
      </c>
      <c r="D19" s="6">
        <v>886</v>
      </c>
    </row>
    <row r="20" spans="1:4" ht="13.5" thickBot="1">
      <c r="A20" s="17"/>
      <c r="B20" s="3" t="s">
        <v>8</v>
      </c>
      <c r="C20" s="6">
        <v>200</v>
      </c>
      <c r="D20" s="6">
        <v>1868</v>
      </c>
    </row>
    <row r="21" spans="1:4" ht="13.5" thickBot="1">
      <c r="A21" s="15" t="s">
        <v>11</v>
      </c>
      <c r="B21" s="3" t="s">
        <v>6</v>
      </c>
      <c r="C21" s="6">
        <v>43</v>
      </c>
      <c r="D21" s="6">
        <v>649</v>
      </c>
    </row>
    <row r="22" spans="1:4" ht="13.5" thickBot="1">
      <c r="A22" s="16"/>
      <c r="B22" s="3" t="s">
        <v>7</v>
      </c>
      <c r="C22" s="6">
        <v>26</v>
      </c>
      <c r="D22" s="6">
        <v>595</v>
      </c>
    </row>
    <row r="23" spans="1:4" ht="13.5" thickBot="1">
      <c r="A23" s="17"/>
      <c r="B23" s="3" t="s">
        <v>8</v>
      </c>
      <c r="C23" s="6">
        <v>69</v>
      </c>
      <c r="D23" s="6">
        <v>1244</v>
      </c>
    </row>
    <row r="24" spans="1:4" ht="13.5" thickBot="1">
      <c r="A24" s="15" t="s">
        <v>12</v>
      </c>
      <c r="B24" s="3" t="s">
        <v>6</v>
      </c>
      <c r="C24" s="6">
        <v>9</v>
      </c>
      <c r="D24" s="6">
        <v>181</v>
      </c>
    </row>
    <row r="25" spans="1:4" ht="13.5" thickBot="1">
      <c r="A25" s="16"/>
      <c r="B25" s="3" t="s">
        <v>7</v>
      </c>
      <c r="C25" s="6">
        <v>8</v>
      </c>
      <c r="D25" s="6">
        <v>151</v>
      </c>
    </row>
    <row r="26" spans="1:4" ht="13.5" thickBot="1">
      <c r="A26" s="17"/>
      <c r="B26" s="3" t="s">
        <v>8</v>
      </c>
      <c r="C26" s="6">
        <v>17</v>
      </c>
      <c r="D26" s="6">
        <v>332</v>
      </c>
    </row>
    <row r="27" spans="1:4" ht="13.5" thickBot="1">
      <c r="A27" s="15" t="s">
        <v>13</v>
      </c>
      <c r="B27" s="3" t="s">
        <v>6</v>
      </c>
      <c r="C27" s="6">
        <v>42</v>
      </c>
      <c r="D27" s="6">
        <v>504</v>
      </c>
    </row>
    <row r="28" spans="1:4" ht="13.5" thickBot="1">
      <c r="A28" s="16"/>
      <c r="B28" s="3" t="s">
        <v>7</v>
      </c>
      <c r="C28" s="6">
        <v>32</v>
      </c>
      <c r="D28" s="6">
        <v>475</v>
      </c>
    </row>
    <row r="29" spans="1:4" ht="13.5" thickBot="1">
      <c r="A29" s="17"/>
      <c r="B29" s="3" t="s">
        <v>8</v>
      </c>
      <c r="C29" s="6">
        <v>74</v>
      </c>
      <c r="D29" s="6">
        <v>979</v>
      </c>
    </row>
    <row r="30" spans="1:4" ht="13.5" thickBot="1">
      <c r="A30" s="15" t="s">
        <v>14</v>
      </c>
      <c r="B30" s="3" t="s">
        <v>6</v>
      </c>
      <c r="C30" s="6">
        <v>115</v>
      </c>
      <c r="D30" s="6">
        <v>1727</v>
      </c>
    </row>
    <row r="31" spans="1:4" ht="13.5" thickBot="1">
      <c r="A31" s="16"/>
      <c r="B31" s="3" t="s">
        <v>7</v>
      </c>
      <c r="C31" s="6">
        <v>64</v>
      </c>
      <c r="D31" s="6">
        <v>1493</v>
      </c>
    </row>
    <row r="32" spans="1:4" ht="13.5" thickBot="1">
      <c r="A32" s="17"/>
      <c r="B32" s="3" t="s">
        <v>8</v>
      </c>
      <c r="C32" s="6">
        <v>179</v>
      </c>
      <c r="D32" s="6">
        <v>3220</v>
      </c>
    </row>
    <row r="33" spans="1:4" ht="19.5" customHeight="1" thickBot="1">
      <c r="A33" s="15" t="s">
        <v>15</v>
      </c>
      <c r="B33" s="3" t="s">
        <v>6</v>
      </c>
      <c r="C33" s="6">
        <v>20</v>
      </c>
      <c r="D33" s="6">
        <v>401</v>
      </c>
    </row>
    <row r="34" spans="1:4" ht="13.5" thickBot="1">
      <c r="A34" s="16"/>
      <c r="B34" s="3" t="s">
        <v>7</v>
      </c>
      <c r="C34" s="6">
        <v>14</v>
      </c>
      <c r="D34" s="6">
        <v>360</v>
      </c>
    </row>
    <row r="35" spans="1:4" ht="13.5" thickBot="1">
      <c r="A35" s="17"/>
      <c r="B35" s="3" t="s">
        <v>8</v>
      </c>
      <c r="C35" s="6">
        <v>34</v>
      </c>
      <c r="D35" s="6">
        <v>761</v>
      </c>
    </row>
    <row r="36" spans="1:4" ht="13.5" thickBot="1">
      <c r="A36" s="15" t="s">
        <v>16</v>
      </c>
      <c r="B36" s="3" t="s">
        <v>6</v>
      </c>
      <c r="C36" s="6">
        <v>102</v>
      </c>
      <c r="D36" s="6">
        <v>2154</v>
      </c>
    </row>
    <row r="37" spans="1:4" ht="13.5" thickBot="1">
      <c r="A37" s="16"/>
      <c r="B37" s="3" t="s">
        <v>7</v>
      </c>
      <c r="C37" s="6">
        <v>68</v>
      </c>
      <c r="D37" s="6">
        <v>1863</v>
      </c>
    </row>
    <row r="38" spans="1:4" ht="13.5" thickBot="1">
      <c r="A38" s="17"/>
      <c r="B38" s="3" t="s">
        <v>8</v>
      </c>
      <c r="C38" s="6">
        <v>170</v>
      </c>
      <c r="D38" s="6">
        <v>4017</v>
      </c>
    </row>
    <row r="39" spans="1:4" ht="13.5" thickBot="1">
      <c r="A39" s="15" t="s">
        <v>17</v>
      </c>
      <c r="B39" s="3" t="s">
        <v>6</v>
      </c>
      <c r="C39" s="6">
        <v>229</v>
      </c>
      <c r="D39" s="6">
        <v>4711</v>
      </c>
    </row>
    <row r="40" spans="1:4" ht="13.5" thickBot="1">
      <c r="A40" s="16"/>
      <c r="B40" s="3" t="s">
        <v>7</v>
      </c>
      <c r="C40" s="6">
        <v>159</v>
      </c>
      <c r="D40" s="6">
        <v>4096</v>
      </c>
    </row>
    <row r="41" spans="1:4" ht="13.5" thickBot="1">
      <c r="A41" s="17"/>
      <c r="B41" s="3" t="s">
        <v>8</v>
      </c>
      <c r="C41" s="6">
        <v>388</v>
      </c>
      <c r="D41" s="6">
        <v>8807</v>
      </c>
    </row>
    <row r="42" spans="1:4" ht="13.5" thickBot="1">
      <c r="A42" s="15" t="s">
        <v>18</v>
      </c>
      <c r="B42" s="3" t="s">
        <v>6</v>
      </c>
      <c r="C42" s="6">
        <v>57</v>
      </c>
      <c r="D42" s="6">
        <v>1123</v>
      </c>
    </row>
    <row r="43" spans="1:4" ht="13.5" thickBot="1">
      <c r="A43" s="16"/>
      <c r="B43" s="3" t="s">
        <v>7</v>
      </c>
      <c r="C43" s="6">
        <v>35</v>
      </c>
      <c r="D43" s="6">
        <v>968</v>
      </c>
    </row>
    <row r="44" spans="1:4" ht="13.5" thickBot="1">
      <c r="A44" s="17"/>
      <c r="B44" s="3" t="s">
        <v>8</v>
      </c>
      <c r="C44" s="6">
        <v>92</v>
      </c>
      <c r="D44" s="6">
        <v>2090</v>
      </c>
    </row>
    <row r="45" spans="1:4" ht="13.5" thickBot="1">
      <c r="A45" s="15" t="s">
        <v>19</v>
      </c>
      <c r="B45" s="3" t="s">
        <v>6</v>
      </c>
      <c r="C45" s="6">
        <v>12</v>
      </c>
      <c r="D45" s="6">
        <v>258</v>
      </c>
    </row>
    <row r="46" spans="1:4" ht="13.5" thickBot="1">
      <c r="A46" s="16"/>
      <c r="B46" s="3" t="s">
        <v>7</v>
      </c>
      <c r="C46" s="6">
        <v>9</v>
      </c>
      <c r="D46" s="6">
        <v>220</v>
      </c>
    </row>
    <row r="47" spans="1:4" ht="13.5" thickBot="1">
      <c r="A47" s="17"/>
      <c r="B47" s="3" t="s">
        <v>8</v>
      </c>
      <c r="C47" s="6">
        <v>21</v>
      </c>
      <c r="D47" s="6">
        <v>478</v>
      </c>
    </row>
    <row r="48" spans="1:4" ht="13.5" thickBot="1">
      <c r="A48" s="15" t="s">
        <v>20</v>
      </c>
      <c r="B48" s="3" t="s">
        <v>6</v>
      </c>
      <c r="C48" s="6">
        <v>67</v>
      </c>
      <c r="D48" s="6">
        <v>1046</v>
      </c>
    </row>
    <row r="49" spans="1:4" ht="13.5" thickBot="1">
      <c r="A49" s="16"/>
      <c r="B49" s="3" t="s">
        <v>7</v>
      </c>
      <c r="C49" s="6">
        <v>40</v>
      </c>
      <c r="D49" s="6">
        <v>939</v>
      </c>
    </row>
    <row r="50" spans="1:4" ht="13.5" thickBot="1">
      <c r="A50" s="17"/>
      <c r="B50" s="3" t="s">
        <v>8</v>
      </c>
      <c r="C50" s="6">
        <v>107</v>
      </c>
      <c r="D50" s="6">
        <v>1985</v>
      </c>
    </row>
    <row r="51" spans="1:4" ht="13.5" thickBot="1">
      <c r="A51" s="15" t="s">
        <v>21</v>
      </c>
      <c r="B51" s="3" t="s">
        <v>6</v>
      </c>
      <c r="C51" s="6">
        <v>25</v>
      </c>
      <c r="D51" s="6">
        <v>543</v>
      </c>
    </row>
    <row r="52" spans="1:4" ht="13.5" thickBot="1">
      <c r="A52" s="16"/>
      <c r="B52" s="3" t="s">
        <v>7</v>
      </c>
      <c r="C52" s="6">
        <v>14</v>
      </c>
      <c r="D52" s="6">
        <v>484</v>
      </c>
    </row>
    <row r="53" spans="1:4" ht="13.5" thickBot="1">
      <c r="A53" s="17"/>
      <c r="B53" s="3" t="s">
        <v>8</v>
      </c>
      <c r="C53" s="6">
        <v>39</v>
      </c>
      <c r="D53" s="6">
        <v>1027</v>
      </c>
    </row>
    <row r="54" spans="1:4" ht="13.5" thickBot="1">
      <c r="A54" s="15" t="s">
        <v>22</v>
      </c>
      <c r="B54" s="3" t="s">
        <v>6</v>
      </c>
      <c r="C54" s="6">
        <v>47</v>
      </c>
      <c r="D54" s="6">
        <v>773</v>
      </c>
    </row>
    <row r="55" spans="1:4" ht="13.5" thickBot="1">
      <c r="A55" s="16"/>
      <c r="B55" s="3" t="s">
        <v>7</v>
      </c>
      <c r="C55" s="6">
        <v>28</v>
      </c>
      <c r="D55" s="6">
        <v>692</v>
      </c>
    </row>
    <row r="56" spans="1:4" ht="13.5" thickBot="1">
      <c r="A56" s="17"/>
      <c r="B56" s="3" t="s">
        <v>8</v>
      </c>
      <c r="C56" s="6">
        <v>75</v>
      </c>
      <c r="D56" s="6">
        <v>1465</v>
      </c>
    </row>
    <row r="57" spans="1:4" ht="13.5" thickBot="1">
      <c r="A57" s="15" t="s">
        <v>23</v>
      </c>
      <c r="B57" s="3" t="s">
        <v>6</v>
      </c>
      <c r="C57" s="6">
        <v>31</v>
      </c>
      <c r="D57" s="6">
        <v>552</v>
      </c>
    </row>
    <row r="58" spans="1:4" ht="13.5" thickBot="1">
      <c r="A58" s="16"/>
      <c r="B58" s="3" t="s">
        <v>7</v>
      </c>
      <c r="C58" s="6">
        <v>17</v>
      </c>
      <c r="D58" s="6">
        <v>490</v>
      </c>
    </row>
    <row r="59" spans="1:4" ht="13.5" thickBot="1">
      <c r="A59" s="17"/>
      <c r="B59" s="3" t="s">
        <v>8</v>
      </c>
      <c r="C59" s="6">
        <v>48</v>
      </c>
      <c r="D59" s="6">
        <v>1042</v>
      </c>
    </row>
    <row r="60" spans="1:4" ht="13.5" thickBot="1">
      <c r="A60" s="15" t="s">
        <v>24</v>
      </c>
      <c r="B60" s="3" t="s">
        <v>6</v>
      </c>
      <c r="C60" s="6">
        <v>1305</v>
      </c>
      <c r="D60" s="6">
        <v>22608</v>
      </c>
    </row>
    <row r="61" spans="1:4" ht="13.5" thickBot="1">
      <c r="A61" s="16"/>
      <c r="B61" s="3" t="s">
        <v>7</v>
      </c>
      <c r="C61" s="6">
        <v>847</v>
      </c>
      <c r="D61" s="6">
        <v>19771</v>
      </c>
    </row>
    <row r="62" spans="1:4">
      <c r="A62" s="16"/>
      <c r="B62" s="4" t="s">
        <v>8</v>
      </c>
      <c r="C62" s="6">
        <v>2152</v>
      </c>
      <c r="D62" s="6">
        <v>42379</v>
      </c>
    </row>
    <row r="65" spans="1:1">
      <c r="A65" s="5" t="s">
        <v>29</v>
      </c>
    </row>
    <row r="66" spans="1:1">
      <c r="A66" s="5" t="s">
        <v>30</v>
      </c>
    </row>
  </sheetData>
  <mergeCells count="20">
    <mergeCell ref="A51:A53"/>
    <mergeCell ref="A54:A56"/>
    <mergeCell ref="A57:A59"/>
    <mergeCell ref="A60:A62"/>
    <mergeCell ref="A33:A35"/>
    <mergeCell ref="A36:A38"/>
    <mergeCell ref="A39:A41"/>
    <mergeCell ref="A42:A44"/>
    <mergeCell ref="A45:A47"/>
    <mergeCell ref="A48:A50"/>
    <mergeCell ref="A30:A32"/>
    <mergeCell ref="A10:B11"/>
    <mergeCell ref="C11:C12"/>
    <mergeCell ref="D11:D12"/>
    <mergeCell ref="A12:A14"/>
    <mergeCell ref="A15:A17"/>
    <mergeCell ref="A18:A20"/>
    <mergeCell ref="A21:A23"/>
    <mergeCell ref="A24:A26"/>
    <mergeCell ref="A27:A29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"/>
  <sheetViews>
    <sheetView workbookViewId="0">
      <selection activeCell="C2" sqref="A1:E4"/>
    </sheetView>
  </sheetViews>
  <sheetFormatPr baseColWidth="10" defaultRowHeight="15"/>
  <sheetData>
    <row r="1" spans="1:53" ht="15.75" thickBot="1">
      <c r="A1" s="26"/>
      <c r="B1" s="28"/>
      <c r="C1" s="15" t="s">
        <v>5</v>
      </c>
      <c r="D1" s="16"/>
      <c r="E1" s="17"/>
      <c r="F1" s="15" t="s">
        <v>9</v>
      </c>
      <c r="G1" s="16"/>
      <c r="H1" s="17"/>
      <c r="I1" s="15" t="s">
        <v>10</v>
      </c>
      <c r="J1" s="16"/>
      <c r="K1" s="17"/>
      <c r="L1" s="15" t="s">
        <v>11</v>
      </c>
      <c r="M1" s="16"/>
      <c r="N1" s="17"/>
      <c r="O1" s="15" t="s">
        <v>12</v>
      </c>
      <c r="P1" s="16"/>
      <c r="Q1" s="17"/>
      <c r="R1" s="15" t="s">
        <v>13</v>
      </c>
      <c r="S1" s="16"/>
      <c r="T1" s="17"/>
      <c r="U1" s="15" t="s">
        <v>14</v>
      </c>
      <c r="V1" s="16"/>
      <c r="W1" s="17"/>
      <c r="X1" s="15" t="s">
        <v>15</v>
      </c>
      <c r="Y1" s="16"/>
      <c r="Z1" s="17"/>
      <c r="AA1" s="15" t="s">
        <v>16</v>
      </c>
      <c r="AB1" s="16"/>
      <c r="AC1" s="17"/>
      <c r="AD1" s="15" t="s">
        <v>17</v>
      </c>
      <c r="AE1" s="16"/>
      <c r="AF1" s="17"/>
      <c r="AG1" s="15" t="s">
        <v>18</v>
      </c>
      <c r="AH1" s="16"/>
      <c r="AI1" s="17"/>
      <c r="AJ1" s="15" t="s">
        <v>19</v>
      </c>
      <c r="AK1" s="16"/>
      <c r="AL1" s="17"/>
      <c r="AM1" s="15" t="s">
        <v>20</v>
      </c>
      <c r="AN1" s="16"/>
      <c r="AO1" s="17"/>
      <c r="AP1" s="15" t="s">
        <v>21</v>
      </c>
      <c r="AQ1" s="16"/>
      <c r="AR1" s="17"/>
      <c r="AS1" s="15" t="s">
        <v>22</v>
      </c>
      <c r="AT1" s="16"/>
      <c r="AU1" s="17"/>
      <c r="AV1" s="15" t="s">
        <v>23</v>
      </c>
      <c r="AW1" s="16"/>
      <c r="AX1" s="17"/>
      <c r="AY1" s="15" t="s">
        <v>24</v>
      </c>
      <c r="AZ1" s="16"/>
      <c r="BA1" s="16"/>
    </row>
    <row r="2" spans="1:53" ht="15.75" thickBot="1">
      <c r="A2" s="27"/>
      <c r="B2" s="29"/>
      <c r="C2" s="3" t="s">
        <v>6</v>
      </c>
      <c r="D2" s="3" t="s">
        <v>7</v>
      </c>
      <c r="E2" s="3" t="s">
        <v>8</v>
      </c>
      <c r="F2" s="3" t="s">
        <v>6</v>
      </c>
      <c r="G2" s="3" t="s">
        <v>7</v>
      </c>
      <c r="H2" s="3" t="s">
        <v>8</v>
      </c>
      <c r="I2" s="3" t="s">
        <v>6</v>
      </c>
      <c r="J2" s="3" t="s">
        <v>7</v>
      </c>
      <c r="K2" s="3" t="s">
        <v>8</v>
      </c>
      <c r="L2" s="3" t="s">
        <v>6</v>
      </c>
      <c r="M2" s="3" t="s">
        <v>7</v>
      </c>
      <c r="N2" s="3" t="s">
        <v>8</v>
      </c>
      <c r="O2" s="3" t="s">
        <v>6</v>
      </c>
      <c r="P2" s="3" t="s">
        <v>7</v>
      </c>
      <c r="Q2" s="3" t="s">
        <v>8</v>
      </c>
      <c r="R2" s="3" t="s">
        <v>6</v>
      </c>
      <c r="S2" s="3" t="s">
        <v>7</v>
      </c>
      <c r="T2" s="3" t="s">
        <v>8</v>
      </c>
      <c r="U2" s="3" t="s">
        <v>6</v>
      </c>
      <c r="V2" s="3" t="s">
        <v>7</v>
      </c>
      <c r="W2" s="3" t="s">
        <v>8</v>
      </c>
      <c r="X2" s="3" t="s">
        <v>6</v>
      </c>
      <c r="Y2" s="3" t="s">
        <v>7</v>
      </c>
      <c r="Z2" s="3" t="s">
        <v>8</v>
      </c>
      <c r="AA2" s="3" t="s">
        <v>6</v>
      </c>
      <c r="AB2" s="3" t="s">
        <v>7</v>
      </c>
      <c r="AC2" s="3" t="s">
        <v>8</v>
      </c>
      <c r="AD2" s="3" t="s">
        <v>6</v>
      </c>
      <c r="AE2" s="3" t="s">
        <v>7</v>
      </c>
      <c r="AF2" s="3" t="s">
        <v>8</v>
      </c>
      <c r="AG2" s="3" t="s">
        <v>6</v>
      </c>
      <c r="AH2" s="3" t="s">
        <v>7</v>
      </c>
      <c r="AI2" s="3" t="s">
        <v>8</v>
      </c>
      <c r="AJ2" s="3" t="s">
        <v>6</v>
      </c>
      <c r="AK2" s="3" t="s">
        <v>7</v>
      </c>
      <c r="AL2" s="3" t="s">
        <v>8</v>
      </c>
      <c r="AM2" s="3" t="s">
        <v>6</v>
      </c>
      <c r="AN2" s="3" t="s">
        <v>7</v>
      </c>
      <c r="AO2" s="3" t="s">
        <v>8</v>
      </c>
      <c r="AP2" s="3" t="s">
        <v>6</v>
      </c>
      <c r="AQ2" s="3" t="s">
        <v>7</v>
      </c>
      <c r="AR2" s="3" t="s">
        <v>8</v>
      </c>
      <c r="AS2" s="3" t="s">
        <v>6</v>
      </c>
      <c r="AT2" s="3" t="s">
        <v>7</v>
      </c>
      <c r="AU2" s="3" t="s">
        <v>8</v>
      </c>
      <c r="AV2" s="3" t="s">
        <v>6</v>
      </c>
      <c r="AW2" s="3" t="s">
        <v>7</v>
      </c>
      <c r="AX2" s="3" t="s">
        <v>8</v>
      </c>
      <c r="AY2" s="3" t="s">
        <v>6</v>
      </c>
      <c r="AZ2" s="3" t="s">
        <v>7</v>
      </c>
      <c r="BA2" s="4" t="s">
        <v>8</v>
      </c>
    </row>
    <row r="3" spans="1:53" ht="51.75" thickBot="1">
      <c r="A3" s="7" t="s">
        <v>1</v>
      </c>
      <c r="B3" s="20">
        <v>162</v>
      </c>
      <c r="C3" s="21"/>
      <c r="D3" s="6">
        <v>105</v>
      </c>
      <c r="E3" s="6">
        <v>267</v>
      </c>
      <c r="F3" s="6">
        <v>225</v>
      </c>
      <c r="G3" s="6">
        <v>147</v>
      </c>
      <c r="H3" s="6">
        <v>371</v>
      </c>
      <c r="I3" s="6">
        <v>118</v>
      </c>
      <c r="J3" s="6">
        <v>82</v>
      </c>
      <c r="K3" s="6">
        <v>200</v>
      </c>
      <c r="L3" s="6">
        <v>43</v>
      </c>
      <c r="M3" s="6">
        <v>26</v>
      </c>
      <c r="N3" s="6">
        <v>69</v>
      </c>
      <c r="O3" s="6">
        <v>9</v>
      </c>
      <c r="P3" s="6">
        <v>8</v>
      </c>
      <c r="Q3" s="6">
        <v>17</v>
      </c>
      <c r="R3" s="6">
        <v>42</v>
      </c>
      <c r="S3" s="6">
        <v>32</v>
      </c>
      <c r="T3" s="6">
        <v>74</v>
      </c>
      <c r="U3" s="6">
        <v>115</v>
      </c>
      <c r="V3" s="6">
        <v>64</v>
      </c>
      <c r="W3" s="6">
        <v>179</v>
      </c>
      <c r="X3" s="6">
        <v>20</v>
      </c>
      <c r="Y3" s="6">
        <v>14</v>
      </c>
      <c r="Z3" s="6">
        <v>34</v>
      </c>
      <c r="AA3" s="6">
        <v>102</v>
      </c>
      <c r="AB3" s="6">
        <v>68</v>
      </c>
      <c r="AC3" s="6">
        <v>170</v>
      </c>
      <c r="AD3" s="6">
        <v>229</v>
      </c>
      <c r="AE3" s="6">
        <v>159</v>
      </c>
      <c r="AF3" s="6">
        <v>388</v>
      </c>
      <c r="AG3" s="6">
        <v>57</v>
      </c>
      <c r="AH3" s="6">
        <v>35</v>
      </c>
      <c r="AI3" s="6">
        <v>92</v>
      </c>
      <c r="AJ3" s="6">
        <v>12</v>
      </c>
      <c r="AK3" s="6">
        <v>9</v>
      </c>
      <c r="AL3" s="6">
        <v>21</v>
      </c>
      <c r="AM3" s="6">
        <v>67</v>
      </c>
      <c r="AN3" s="6">
        <v>40</v>
      </c>
      <c r="AO3" s="6">
        <v>107</v>
      </c>
      <c r="AP3" s="6">
        <v>25</v>
      </c>
      <c r="AQ3" s="6">
        <v>14</v>
      </c>
      <c r="AR3" s="6">
        <v>39</v>
      </c>
      <c r="AS3" s="6">
        <v>47</v>
      </c>
      <c r="AT3" s="6">
        <v>28</v>
      </c>
      <c r="AU3" s="6">
        <v>75</v>
      </c>
      <c r="AV3" s="6">
        <v>31</v>
      </c>
      <c r="AW3" s="6">
        <v>17</v>
      </c>
      <c r="AX3" s="6">
        <v>48</v>
      </c>
      <c r="AY3" s="6">
        <v>1305</v>
      </c>
      <c r="AZ3" s="6">
        <v>847</v>
      </c>
      <c r="BA3" s="6">
        <v>2152</v>
      </c>
    </row>
    <row r="4" spans="1:53" ht="39" thickBot="1">
      <c r="A4" s="2" t="s">
        <v>26</v>
      </c>
      <c r="B4" s="22">
        <v>3222</v>
      </c>
      <c r="C4" s="23"/>
      <c r="D4" s="6">
        <v>2765</v>
      </c>
      <c r="E4" s="6">
        <v>5987</v>
      </c>
      <c r="F4" s="6">
        <v>3783</v>
      </c>
      <c r="G4" s="6">
        <v>3293</v>
      </c>
      <c r="H4" s="6">
        <v>7076</v>
      </c>
      <c r="I4" s="6">
        <v>982</v>
      </c>
      <c r="J4" s="6">
        <v>886</v>
      </c>
      <c r="K4" s="6">
        <v>1868</v>
      </c>
      <c r="L4" s="6">
        <v>649</v>
      </c>
      <c r="M4" s="6">
        <v>595</v>
      </c>
      <c r="N4" s="6">
        <v>1244</v>
      </c>
      <c r="O4" s="6">
        <v>181</v>
      </c>
      <c r="P4" s="6">
        <v>151</v>
      </c>
      <c r="Q4" s="6">
        <v>332</v>
      </c>
      <c r="R4" s="6">
        <v>504</v>
      </c>
      <c r="S4" s="6">
        <v>475</v>
      </c>
      <c r="T4" s="6">
        <v>979</v>
      </c>
      <c r="U4" s="6">
        <v>1727</v>
      </c>
      <c r="V4" s="6">
        <v>1493</v>
      </c>
      <c r="W4" s="6">
        <v>3220</v>
      </c>
      <c r="X4" s="6">
        <v>401</v>
      </c>
      <c r="Y4" s="6">
        <v>360</v>
      </c>
      <c r="Z4" s="6">
        <v>761</v>
      </c>
      <c r="AA4" s="6">
        <v>2154</v>
      </c>
      <c r="AB4" s="6">
        <v>1863</v>
      </c>
      <c r="AC4" s="6">
        <v>4017</v>
      </c>
      <c r="AD4" s="6">
        <v>4711</v>
      </c>
      <c r="AE4" s="6">
        <v>4096</v>
      </c>
      <c r="AF4" s="6">
        <v>8807</v>
      </c>
      <c r="AG4" s="6">
        <v>1123</v>
      </c>
      <c r="AH4" s="6">
        <v>968</v>
      </c>
      <c r="AI4" s="6">
        <v>2090</v>
      </c>
      <c r="AJ4" s="6">
        <v>258</v>
      </c>
      <c r="AK4" s="6">
        <v>220</v>
      </c>
      <c r="AL4" s="6">
        <v>478</v>
      </c>
      <c r="AM4" s="6">
        <v>1046</v>
      </c>
      <c r="AN4" s="6">
        <v>939</v>
      </c>
      <c r="AO4" s="6">
        <v>1985</v>
      </c>
      <c r="AP4" s="6">
        <v>543</v>
      </c>
      <c r="AQ4" s="6">
        <v>484</v>
      </c>
      <c r="AR4" s="6">
        <v>1027</v>
      </c>
      <c r="AS4" s="6">
        <v>773</v>
      </c>
      <c r="AT4" s="6">
        <v>692</v>
      </c>
      <c r="AU4" s="6">
        <v>1465</v>
      </c>
      <c r="AV4" s="6">
        <v>552</v>
      </c>
      <c r="AW4" s="6">
        <v>490</v>
      </c>
      <c r="AX4" s="6">
        <v>1042</v>
      </c>
      <c r="AY4" s="6">
        <v>22608</v>
      </c>
      <c r="AZ4" s="6">
        <v>19771</v>
      </c>
      <c r="BA4" s="6">
        <v>42379</v>
      </c>
    </row>
  </sheetData>
  <mergeCells count="20">
    <mergeCell ref="B3:C3"/>
    <mergeCell ref="B4:C4"/>
    <mergeCell ref="AJ1:AL1"/>
    <mergeCell ref="AM1:AO1"/>
    <mergeCell ref="AP1:AR1"/>
    <mergeCell ref="A1:B2"/>
    <mergeCell ref="C1:E1"/>
    <mergeCell ref="F1:H1"/>
    <mergeCell ref="I1:K1"/>
    <mergeCell ref="L1:N1"/>
    <mergeCell ref="O1:Q1"/>
    <mergeCell ref="AS1:AU1"/>
    <mergeCell ref="AV1:AX1"/>
    <mergeCell ref="AY1:BA1"/>
    <mergeCell ref="R1:T1"/>
    <mergeCell ref="U1:W1"/>
    <mergeCell ref="X1:Z1"/>
    <mergeCell ref="AA1:AC1"/>
    <mergeCell ref="AD1:AF1"/>
    <mergeCell ref="AG1:AI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"/>
  <sheetViews>
    <sheetView workbookViewId="0">
      <selection sqref="A1:BA4"/>
    </sheetView>
  </sheetViews>
  <sheetFormatPr baseColWidth="10" defaultRowHeight="15"/>
  <sheetData>
    <row r="1" spans="1:53" ht="15.75" thickBot="1">
      <c r="A1" s="26"/>
      <c r="B1" s="28"/>
      <c r="C1" s="15" t="s">
        <v>5</v>
      </c>
      <c r="D1" s="16"/>
      <c r="E1" s="17"/>
      <c r="F1" s="15" t="s">
        <v>9</v>
      </c>
      <c r="G1" s="16"/>
      <c r="H1" s="17"/>
      <c r="I1" s="15" t="s">
        <v>10</v>
      </c>
      <c r="J1" s="16"/>
      <c r="K1" s="17"/>
      <c r="L1" s="15" t="s">
        <v>11</v>
      </c>
      <c r="M1" s="16"/>
      <c r="N1" s="17"/>
      <c r="O1" s="15" t="s">
        <v>12</v>
      </c>
      <c r="P1" s="16"/>
      <c r="Q1" s="17"/>
      <c r="R1" s="15" t="s">
        <v>13</v>
      </c>
      <c r="S1" s="16"/>
      <c r="T1" s="17"/>
      <c r="U1" s="15" t="s">
        <v>14</v>
      </c>
      <c r="V1" s="16"/>
      <c r="W1" s="17"/>
      <c r="X1" s="15" t="s">
        <v>15</v>
      </c>
      <c r="Y1" s="16"/>
      <c r="Z1" s="17"/>
      <c r="AA1" s="15" t="s">
        <v>16</v>
      </c>
      <c r="AB1" s="16"/>
      <c r="AC1" s="17"/>
      <c r="AD1" s="15" t="s">
        <v>17</v>
      </c>
      <c r="AE1" s="16"/>
      <c r="AF1" s="17"/>
      <c r="AG1" s="15" t="s">
        <v>18</v>
      </c>
      <c r="AH1" s="16"/>
      <c r="AI1" s="17"/>
      <c r="AJ1" s="15" t="s">
        <v>19</v>
      </c>
      <c r="AK1" s="16"/>
      <c r="AL1" s="17"/>
      <c r="AM1" s="15" t="s">
        <v>20</v>
      </c>
      <c r="AN1" s="16"/>
      <c r="AO1" s="17"/>
      <c r="AP1" s="15" t="s">
        <v>21</v>
      </c>
      <c r="AQ1" s="16"/>
      <c r="AR1" s="17"/>
      <c r="AS1" s="15" t="s">
        <v>22</v>
      </c>
      <c r="AT1" s="16"/>
      <c r="AU1" s="17"/>
      <c r="AV1" s="15" t="s">
        <v>23</v>
      </c>
      <c r="AW1" s="16"/>
      <c r="AX1" s="17"/>
      <c r="AY1" s="15" t="s">
        <v>24</v>
      </c>
      <c r="AZ1" s="16"/>
      <c r="BA1" s="16"/>
    </row>
    <row r="2" spans="1:53" ht="15.75" thickBot="1">
      <c r="A2" s="27"/>
      <c r="B2" s="29"/>
      <c r="C2" s="3" t="s">
        <v>6</v>
      </c>
      <c r="D2" s="3" t="s">
        <v>7</v>
      </c>
      <c r="E2" s="3" t="s">
        <v>8</v>
      </c>
      <c r="F2" s="3" t="s">
        <v>6</v>
      </c>
      <c r="G2" s="3" t="s">
        <v>7</v>
      </c>
      <c r="H2" s="3" t="s">
        <v>8</v>
      </c>
      <c r="I2" s="3" t="s">
        <v>6</v>
      </c>
      <c r="J2" s="3" t="s">
        <v>7</v>
      </c>
      <c r="K2" s="3" t="s">
        <v>8</v>
      </c>
      <c r="L2" s="3" t="s">
        <v>6</v>
      </c>
      <c r="M2" s="3" t="s">
        <v>7</v>
      </c>
      <c r="N2" s="3" t="s">
        <v>8</v>
      </c>
      <c r="O2" s="3" t="s">
        <v>6</v>
      </c>
      <c r="P2" s="3" t="s">
        <v>7</v>
      </c>
      <c r="Q2" s="3" t="s">
        <v>8</v>
      </c>
      <c r="R2" s="3" t="s">
        <v>6</v>
      </c>
      <c r="S2" s="3" t="s">
        <v>7</v>
      </c>
      <c r="T2" s="3" t="s">
        <v>8</v>
      </c>
      <c r="U2" s="3" t="s">
        <v>6</v>
      </c>
      <c r="V2" s="3" t="s">
        <v>7</v>
      </c>
      <c r="W2" s="3" t="s">
        <v>8</v>
      </c>
      <c r="X2" s="3" t="s">
        <v>6</v>
      </c>
      <c r="Y2" s="3" t="s">
        <v>7</v>
      </c>
      <c r="Z2" s="3" t="s">
        <v>8</v>
      </c>
      <c r="AA2" s="3" t="s">
        <v>6</v>
      </c>
      <c r="AB2" s="3" t="s">
        <v>7</v>
      </c>
      <c r="AC2" s="3" t="s">
        <v>8</v>
      </c>
      <c r="AD2" s="3" t="s">
        <v>6</v>
      </c>
      <c r="AE2" s="3" t="s">
        <v>7</v>
      </c>
      <c r="AF2" s="3" t="s">
        <v>8</v>
      </c>
      <c r="AG2" s="3" t="s">
        <v>6</v>
      </c>
      <c r="AH2" s="3" t="s">
        <v>7</v>
      </c>
      <c r="AI2" s="3" t="s">
        <v>8</v>
      </c>
      <c r="AJ2" s="3" t="s">
        <v>6</v>
      </c>
      <c r="AK2" s="3" t="s">
        <v>7</v>
      </c>
      <c r="AL2" s="3" t="s">
        <v>8</v>
      </c>
      <c r="AM2" s="3" t="s">
        <v>6</v>
      </c>
      <c r="AN2" s="3" t="s">
        <v>7</v>
      </c>
      <c r="AO2" s="3" t="s">
        <v>8</v>
      </c>
      <c r="AP2" s="3" t="s">
        <v>6</v>
      </c>
      <c r="AQ2" s="3" t="s">
        <v>7</v>
      </c>
      <c r="AR2" s="3" t="s">
        <v>8</v>
      </c>
      <c r="AS2" s="3" t="s">
        <v>6</v>
      </c>
      <c r="AT2" s="3" t="s">
        <v>7</v>
      </c>
      <c r="AU2" s="3" t="s">
        <v>8</v>
      </c>
      <c r="AV2" s="3" t="s">
        <v>6</v>
      </c>
      <c r="AW2" s="3" t="s">
        <v>7</v>
      </c>
      <c r="AX2" s="3" t="s">
        <v>8</v>
      </c>
      <c r="AY2" s="3" t="s">
        <v>6</v>
      </c>
      <c r="AZ2" s="3" t="s">
        <v>7</v>
      </c>
      <c r="BA2" s="4" t="s">
        <v>8</v>
      </c>
    </row>
    <row r="3" spans="1:53" ht="51.75" thickBot="1">
      <c r="A3" s="7" t="s">
        <v>1</v>
      </c>
      <c r="B3" s="20">
        <v>162</v>
      </c>
      <c r="C3" s="21"/>
      <c r="D3" s="6">
        <v>105</v>
      </c>
      <c r="E3" s="6">
        <v>267</v>
      </c>
      <c r="F3" s="6">
        <v>225</v>
      </c>
      <c r="G3" s="6">
        <v>147</v>
      </c>
      <c r="H3" s="6">
        <v>371</v>
      </c>
      <c r="I3" s="6">
        <v>118</v>
      </c>
      <c r="J3" s="6">
        <v>82</v>
      </c>
      <c r="K3" s="6">
        <v>200</v>
      </c>
      <c r="L3" s="6">
        <v>43</v>
      </c>
      <c r="M3" s="6">
        <v>26</v>
      </c>
      <c r="N3" s="6">
        <v>69</v>
      </c>
      <c r="O3" s="6">
        <v>9</v>
      </c>
      <c r="P3" s="6">
        <v>8</v>
      </c>
      <c r="Q3" s="6">
        <v>17</v>
      </c>
      <c r="R3" s="6">
        <v>42</v>
      </c>
      <c r="S3" s="6">
        <v>32</v>
      </c>
      <c r="T3" s="6">
        <v>74</v>
      </c>
      <c r="U3" s="6">
        <v>115</v>
      </c>
      <c r="V3" s="6">
        <v>64</v>
      </c>
      <c r="W3" s="6">
        <v>179</v>
      </c>
      <c r="X3" s="6">
        <v>20</v>
      </c>
      <c r="Y3" s="6">
        <v>14</v>
      </c>
      <c r="Z3" s="6">
        <v>34</v>
      </c>
      <c r="AA3" s="6">
        <v>102</v>
      </c>
      <c r="AB3" s="6">
        <v>68</v>
      </c>
      <c r="AC3" s="6">
        <v>170</v>
      </c>
      <c r="AD3" s="6">
        <v>229</v>
      </c>
      <c r="AE3" s="6">
        <v>159</v>
      </c>
      <c r="AF3" s="6">
        <v>388</v>
      </c>
      <c r="AG3" s="6">
        <v>57</v>
      </c>
      <c r="AH3" s="6">
        <v>35</v>
      </c>
      <c r="AI3" s="6">
        <v>92</v>
      </c>
      <c r="AJ3" s="6">
        <v>12</v>
      </c>
      <c r="AK3" s="6">
        <v>9</v>
      </c>
      <c r="AL3" s="6">
        <v>21</v>
      </c>
      <c r="AM3" s="6">
        <v>67</v>
      </c>
      <c r="AN3" s="6">
        <v>40</v>
      </c>
      <c r="AO3" s="6">
        <v>107</v>
      </c>
      <c r="AP3" s="6">
        <v>25</v>
      </c>
      <c r="AQ3" s="6">
        <v>14</v>
      </c>
      <c r="AR3" s="6">
        <v>39</v>
      </c>
      <c r="AS3" s="6">
        <v>47</v>
      </c>
      <c r="AT3" s="6">
        <v>28</v>
      </c>
      <c r="AU3" s="6">
        <v>75</v>
      </c>
      <c r="AV3" s="6">
        <v>31</v>
      </c>
      <c r="AW3" s="6">
        <v>17</v>
      </c>
      <c r="AX3" s="6">
        <v>48</v>
      </c>
      <c r="AY3" s="6">
        <v>1305</v>
      </c>
      <c r="AZ3" s="6">
        <v>847</v>
      </c>
      <c r="BA3" s="6">
        <v>2152</v>
      </c>
    </row>
    <row r="4" spans="1:53" ht="39" thickBot="1">
      <c r="A4" s="2" t="s">
        <v>26</v>
      </c>
      <c r="B4" s="22">
        <v>3222</v>
      </c>
      <c r="C4" s="23"/>
      <c r="D4" s="6">
        <v>2765</v>
      </c>
      <c r="E4" s="6">
        <v>5987</v>
      </c>
      <c r="F4" s="6">
        <v>3783</v>
      </c>
      <c r="G4" s="6">
        <v>3293</v>
      </c>
      <c r="H4" s="6">
        <v>7076</v>
      </c>
      <c r="I4" s="6">
        <v>982</v>
      </c>
      <c r="J4" s="6">
        <v>886</v>
      </c>
      <c r="K4" s="6">
        <v>1868</v>
      </c>
      <c r="L4" s="6">
        <v>649</v>
      </c>
      <c r="M4" s="6">
        <v>595</v>
      </c>
      <c r="N4" s="6">
        <v>1244</v>
      </c>
      <c r="O4" s="6">
        <v>181</v>
      </c>
      <c r="P4" s="6">
        <v>151</v>
      </c>
      <c r="Q4" s="6">
        <v>332</v>
      </c>
      <c r="R4" s="6">
        <v>504</v>
      </c>
      <c r="S4" s="6">
        <v>475</v>
      </c>
      <c r="T4" s="6">
        <v>979</v>
      </c>
      <c r="U4" s="6">
        <v>1727</v>
      </c>
      <c r="V4" s="6">
        <v>1493</v>
      </c>
      <c r="W4" s="6">
        <v>3220</v>
      </c>
      <c r="X4" s="6">
        <v>401</v>
      </c>
      <c r="Y4" s="6">
        <v>360</v>
      </c>
      <c r="Z4" s="6">
        <v>761</v>
      </c>
      <c r="AA4" s="6">
        <v>2154</v>
      </c>
      <c r="AB4" s="6">
        <v>1863</v>
      </c>
      <c r="AC4" s="6">
        <v>4017</v>
      </c>
      <c r="AD4" s="6">
        <v>4711</v>
      </c>
      <c r="AE4" s="6">
        <v>4096</v>
      </c>
      <c r="AF4" s="6">
        <v>8807</v>
      </c>
      <c r="AG4" s="6">
        <v>1123</v>
      </c>
      <c r="AH4" s="6">
        <v>968</v>
      </c>
      <c r="AI4" s="6">
        <v>2090</v>
      </c>
      <c r="AJ4" s="6">
        <v>258</v>
      </c>
      <c r="AK4" s="6">
        <v>220</v>
      </c>
      <c r="AL4" s="6">
        <v>478</v>
      </c>
      <c r="AM4" s="6">
        <v>1046</v>
      </c>
      <c r="AN4" s="6">
        <v>939</v>
      </c>
      <c r="AO4" s="6">
        <v>1985</v>
      </c>
      <c r="AP4" s="6">
        <v>543</v>
      </c>
      <c r="AQ4" s="6">
        <v>484</v>
      </c>
      <c r="AR4" s="6">
        <v>1027</v>
      </c>
      <c r="AS4" s="6">
        <v>773</v>
      </c>
      <c r="AT4" s="6">
        <v>692</v>
      </c>
      <c r="AU4" s="6">
        <v>1465</v>
      </c>
      <c r="AV4" s="6">
        <v>552</v>
      </c>
      <c r="AW4" s="6">
        <v>490</v>
      </c>
      <c r="AX4" s="6">
        <v>1042</v>
      </c>
      <c r="AY4" s="6">
        <v>22608</v>
      </c>
      <c r="AZ4" s="6">
        <v>19771</v>
      </c>
      <c r="BA4" s="6">
        <v>42379</v>
      </c>
    </row>
  </sheetData>
  <mergeCells count="20">
    <mergeCell ref="B3:C3"/>
    <mergeCell ref="B4:C4"/>
    <mergeCell ref="AJ1:AL1"/>
    <mergeCell ref="AM1:AO1"/>
    <mergeCell ref="AP1:AR1"/>
    <mergeCell ref="A1:B2"/>
    <mergeCell ref="C1:E1"/>
    <mergeCell ref="F1:H1"/>
    <mergeCell ref="I1:K1"/>
    <mergeCell ref="L1:N1"/>
    <mergeCell ref="O1:Q1"/>
    <mergeCell ref="AS1:AU1"/>
    <mergeCell ref="AV1:AX1"/>
    <mergeCell ref="AY1:BA1"/>
    <mergeCell ref="R1:T1"/>
    <mergeCell ref="U1:W1"/>
    <mergeCell ref="X1:Z1"/>
    <mergeCell ref="AA1:AC1"/>
    <mergeCell ref="AD1:AF1"/>
    <mergeCell ref="AG1:AI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"/>
  <sheetViews>
    <sheetView workbookViewId="0">
      <selection activeCell="C11" sqref="C11"/>
    </sheetView>
  </sheetViews>
  <sheetFormatPr baseColWidth="10" defaultRowHeight="15"/>
  <sheetData>
    <row r="1" spans="1:53" ht="15.75" thickBot="1">
      <c r="A1" s="26"/>
      <c r="B1" s="28"/>
      <c r="C1" s="15" t="s">
        <v>5</v>
      </c>
      <c r="D1" s="16"/>
      <c r="E1" s="17"/>
      <c r="F1" s="15" t="s">
        <v>9</v>
      </c>
      <c r="G1" s="16"/>
      <c r="H1" s="17"/>
      <c r="I1" s="15" t="s">
        <v>10</v>
      </c>
      <c r="J1" s="16"/>
      <c r="K1" s="17"/>
      <c r="L1" s="15" t="s">
        <v>11</v>
      </c>
      <c r="M1" s="16"/>
      <c r="N1" s="17"/>
      <c r="O1" s="15" t="s">
        <v>12</v>
      </c>
      <c r="P1" s="16"/>
      <c r="Q1" s="17"/>
      <c r="R1" s="15" t="s">
        <v>13</v>
      </c>
      <c r="S1" s="16"/>
      <c r="T1" s="17"/>
      <c r="U1" s="15" t="s">
        <v>14</v>
      </c>
      <c r="V1" s="16"/>
      <c r="W1" s="17"/>
      <c r="X1" s="15" t="s">
        <v>15</v>
      </c>
      <c r="Y1" s="16"/>
      <c r="Z1" s="17"/>
      <c r="AA1" s="15" t="s">
        <v>16</v>
      </c>
      <c r="AB1" s="16"/>
      <c r="AC1" s="17"/>
      <c r="AD1" s="15" t="s">
        <v>17</v>
      </c>
      <c r="AE1" s="16"/>
      <c r="AF1" s="17"/>
      <c r="AG1" s="15" t="s">
        <v>18</v>
      </c>
      <c r="AH1" s="16"/>
      <c r="AI1" s="17"/>
      <c r="AJ1" s="15" t="s">
        <v>19</v>
      </c>
      <c r="AK1" s="16"/>
      <c r="AL1" s="17"/>
      <c r="AM1" s="15" t="s">
        <v>20</v>
      </c>
      <c r="AN1" s="16"/>
      <c r="AO1" s="17"/>
      <c r="AP1" s="15" t="s">
        <v>21</v>
      </c>
      <c r="AQ1" s="16"/>
      <c r="AR1" s="17"/>
      <c r="AS1" s="15" t="s">
        <v>22</v>
      </c>
      <c r="AT1" s="16"/>
      <c r="AU1" s="17"/>
      <c r="AV1" s="15" t="s">
        <v>23</v>
      </c>
      <c r="AW1" s="16"/>
      <c r="AX1" s="17"/>
      <c r="AY1" s="15" t="s">
        <v>24</v>
      </c>
      <c r="AZ1" s="16"/>
      <c r="BA1" s="16"/>
    </row>
    <row r="2" spans="1:53" ht="15.75" thickBot="1">
      <c r="A2" s="27"/>
      <c r="B2" s="29"/>
      <c r="C2" s="3" t="s">
        <v>6</v>
      </c>
      <c r="D2" s="3" t="s">
        <v>7</v>
      </c>
      <c r="E2" s="3" t="s">
        <v>8</v>
      </c>
      <c r="F2" s="3" t="s">
        <v>6</v>
      </c>
      <c r="G2" s="3" t="s">
        <v>7</v>
      </c>
      <c r="H2" s="3" t="s">
        <v>8</v>
      </c>
      <c r="I2" s="3" t="s">
        <v>6</v>
      </c>
      <c r="J2" s="3" t="s">
        <v>7</v>
      </c>
      <c r="K2" s="3" t="s">
        <v>8</v>
      </c>
      <c r="L2" s="3" t="s">
        <v>6</v>
      </c>
      <c r="M2" s="3" t="s">
        <v>7</v>
      </c>
      <c r="N2" s="3" t="s">
        <v>8</v>
      </c>
      <c r="O2" s="3" t="s">
        <v>6</v>
      </c>
      <c r="P2" s="3" t="s">
        <v>7</v>
      </c>
      <c r="Q2" s="3" t="s">
        <v>8</v>
      </c>
      <c r="R2" s="3" t="s">
        <v>6</v>
      </c>
      <c r="S2" s="3" t="s">
        <v>7</v>
      </c>
      <c r="T2" s="3" t="s">
        <v>8</v>
      </c>
      <c r="U2" s="3" t="s">
        <v>6</v>
      </c>
      <c r="V2" s="3" t="s">
        <v>7</v>
      </c>
      <c r="W2" s="3" t="s">
        <v>8</v>
      </c>
      <c r="X2" s="3" t="s">
        <v>6</v>
      </c>
      <c r="Y2" s="3" t="s">
        <v>7</v>
      </c>
      <c r="Z2" s="3" t="s">
        <v>8</v>
      </c>
      <c r="AA2" s="3" t="s">
        <v>6</v>
      </c>
      <c r="AB2" s="3" t="s">
        <v>7</v>
      </c>
      <c r="AC2" s="3" t="s">
        <v>8</v>
      </c>
      <c r="AD2" s="3" t="s">
        <v>6</v>
      </c>
      <c r="AE2" s="3" t="s">
        <v>7</v>
      </c>
      <c r="AF2" s="3" t="s">
        <v>8</v>
      </c>
      <c r="AG2" s="3" t="s">
        <v>6</v>
      </c>
      <c r="AH2" s="3" t="s">
        <v>7</v>
      </c>
      <c r="AI2" s="3" t="s">
        <v>8</v>
      </c>
      <c r="AJ2" s="3" t="s">
        <v>6</v>
      </c>
      <c r="AK2" s="3" t="s">
        <v>7</v>
      </c>
      <c r="AL2" s="3" t="s">
        <v>8</v>
      </c>
      <c r="AM2" s="3" t="s">
        <v>6</v>
      </c>
      <c r="AN2" s="3" t="s">
        <v>7</v>
      </c>
      <c r="AO2" s="3" t="s">
        <v>8</v>
      </c>
      <c r="AP2" s="3" t="s">
        <v>6</v>
      </c>
      <c r="AQ2" s="3" t="s">
        <v>7</v>
      </c>
      <c r="AR2" s="3" t="s">
        <v>8</v>
      </c>
      <c r="AS2" s="3" t="s">
        <v>6</v>
      </c>
      <c r="AT2" s="3" t="s">
        <v>7</v>
      </c>
      <c r="AU2" s="3" t="s">
        <v>8</v>
      </c>
      <c r="AV2" s="3" t="s">
        <v>6</v>
      </c>
      <c r="AW2" s="3" t="s">
        <v>7</v>
      </c>
      <c r="AX2" s="3" t="s">
        <v>8</v>
      </c>
      <c r="AY2" s="3" t="s">
        <v>6</v>
      </c>
      <c r="AZ2" s="3" t="s">
        <v>7</v>
      </c>
      <c r="BA2" s="4" t="s">
        <v>8</v>
      </c>
    </row>
    <row r="3" spans="1:53" ht="51.75" thickBot="1">
      <c r="A3" s="7" t="s">
        <v>1</v>
      </c>
      <c r="B3" s="20">
        <v>162</v>
      </c>
      <c r="C3" s="21"/>
      <c r="D3" s="6">
        <v>105</v>
      </c>
      <c r="E3" s="6">
        <v>267</v>
      </c>
      <c r="F3" s="6">
        <v>225</v>
      </c>
      <c r="G3" s="6">
        <v>147</v>
      </c>
      <c r="H3" s="6">
        <v>371</v>
      </c>
      <c r="I3" s="6">
        <v>118</v>
      </c>
      <c r="J3" s="6">
        <v>82</v>
      </c>
      <c r="K3" s="6">
        <v>200</v>
      </c>
      <c r="L3" s="6">
        <v>43</v>
      </c>
      <c r="M3" s="6">
        <v>26</v>
      </c>
      <c r="N3" s="6">
        <v>69</v>
      </c>
      <c r="O3" s="6">
        <v>9</v>
      </c>
      <c r="P3" s="6">
        <v>8</v>
      </c>
      <c r="Q3" s="6">
        <v>17</v>
      </c>
      <c r="R3" s="6">
        <v>42</v>
      </c>
      <c r="S3" s="6">
        <v>32</v>
      </c>
      <c r="T3" s="6">
        <v>74</v>
      </c>
      <c r="U3" s="6">
        <v>115</v>
      </c>
      <c r="V3" s="6">
        <v>64</v>
      </c>
      <c r="W3" s="6">
        <v>179</v>
      </c>
      <c r="X3" s="6">
        <v>20</v>
      </c>
      <c r="Y3" s="6">
        <v>14</v>
      </c>
      <c r="Z3" s="6">
        <v>34</v>
      </c>
      <c r="AA3" s="6">
        <v>102</v>
      </c>
      <c r="AB3" s="6">
        <v>68</v>
      </c>
      <c r="AC3" s="6">
        <v>170</v>
      </c>
      <c r="AD3" s="6">
        <v>229</v>
      </c>
      <c r="AE3" s="6">
        <v>159</v>
      </c>
      <c r="AF3" s="6">
        <v>388</v>
      </c>
      <c r="AG3" s="6">
        <v>57</v>
      </c>
      <c r="AH3" s="6">
        <v>35</v>
      </c>
      <c r="AI3" s="6">
        <v>92</v>
      </c>
      <c r="AJ3" s="6">
        <v>12</v>
      </c>
      <c r="AK3" s="6">
        <v>9</v>
      </c>
      <c r="AL3" s="6">
        <v>21</v>
      </c>
      <c r="AM3" s="6">
        <v>67</v>
      </c>
      <c r="AN3" s="6">
        <v>40</v>
      </c>
      <c r="AO3" s="6">
        <v>107</v>
      </c>
      <c r="AP3" s="6">
        <v>25</v>
      </c>
      <c r="AQ3" s="6">
        <v>14</v>
      </c>
      <c r="AR3" s="6">
        <v>39</v>
      </c>
      <c r="AS3" s="6">
        <v>47</v>
      </c>
      <c r="AT3" s="6">
        <v>28</v>
      </c>
      <c r="AU3" s="6">
        <v>75</v>
      </c>
      <c r="AV3" s="6">
        <v>31</v>
      </c>
      <c r="AW3" s="6">
        <v>17</v>
      </c>
      <c r="AX3" s="6">
        <v>48</v>
      </c>
      <c r="AY3" s="6">
        <v>1305</v>
      </c>
      <c r="AZ3" s="6">
        <v>847</v>
      </c>
      <c r="BA3" s="6">
        <v>2152</v>
      </c>
    </row>
    <row r="4" spans="1:53" ht="39" thickBot="1">
      <c r="A4" s="2" t="s">
        <v>26</v>
      </c>
      <c r="B4" s="22">
        <v>3222</v>
      </c>
      <c r="C4" s="23"/>
      <c r="D4" s="6">
        <v>2765</v>
      </c>
      <c r="E4" s="6">
        <v>5987</v>
      </c>
      <c r="F4" s="6">
        <v>3783</v>
      </c>
      <c r="G4" s="6">
        <v>3293</v>
      </c>
      <c r="H4" s="6">
        <v>7076</v>
      </c>
      <c r="I4" s="6">
        <v>982</v>
      </c>
      <c r="J4" s="6">
        <v>886</v>
      </c>
      <c r="K4" s="6">
        <v>1868</v>
      </c>
      <c r="L4" s="6">
        <v>649</v>
      </c>
      <c r="M4" s="6">
        <v>595</v>
      </c>
      <c r="N4" s="6">
        <v>1244</v>
      </c>
      <c r="O4" s="6">
        <v>181</v>
      </c>
      <c r="P4" s="6">
        <v>151</v>
      </c>
      <c r="Q4" s="6">
        <v>332</v>
      </c>
      <c r="R4" s="6">
        <v>504</v>
      </c>
      <c r="S4" s="6">
        <v>475</v>
      </c>
      <c r="T4" s="6">
        <v>979</v>
      </c>
      <c r="U4" s="6">
        <v>1727</v>
      </c>
      <c r="V4" s="6">
        <v>1493</v>
      </c>
      <c r="W4" s="6">
        <v>3220</v>
      </c>
      <c r="X4" s="6">
        <v>401</v>
      </c>
      <c r="Y4" s="6">
        <v>360</v>
      </c>
      <c r="Z4" s="6">
        <v>761</v>
      </c>
      <c r="AA4" s="6">
        <v>2154</v>
      </c>
      <c r="AB4" s="6">
        <v>1863</v>
      </c>
      <c r="AC4" s="6">
        <v>4017</v>
      </c>
      <c r="AD4" s="6">
        <v>4711</v>
      </c>
      <c r="AE4" s="6">
        <v>4096</v>
      </c>
      <c r="AF4" s="6">
        <v>8807</v>
      </c>
      <c r="AG4" s="6">
        <v>1123</v>
      </c>
      <c r="AH4" s="6">
        <v>968</v>
      </c>
      <c r="AI4" s="6">
        <v>2090</v>
      </c>
      <c r="AJ4" s="6">
        <v>258</v>
      </c>
      <c r="AK4" s="6">
        <v>220</v>
      </c>
      <c r="AL4" s="6">
        <v>478</v>
      </c>
      <c r="AM4" s="6">
        <v>1046</v>
      </c>
      <c r="AN4" s="6">
        <v>939</v>
      </c>
      <c r="AO4" s="6">
        <v>1985</v>
      </c>
      <c r="AP4" s="6">
        <v>543</v>
      </c>
      <c r="AQ4" s="6">
        <v>484</v>
      </c>
      <c r="AR4" s="6">
        <v>1027</v>
      </c>
      <c r="AS4" s="6">
        <v>773</v>
      </c>
      <c r="AT4" s="6">
        <v>692</v>
      </c>
      <c r="AU4" s="6">
        <v>1465</v>
      </c>
      <c r="AV4" s="6">
        <v>552</v>
      </c>
      <c r="AW4" s="6">
        <v>490</v>
      </c>
      <c r="AX4" s="6">
        <v>1042</v>
      </c>
      <c r="AY4" s="6">
        <v>22608</v>
      </c>
      <c r="AZ4" s="6">
        <v>19771</v>
      </c>
      <c r="BA4" s="6">
        <v>42379</v>
      </c>
    </row>
  </sheetData>
  <mergeCells count="20">
    <mergeCell ref="B3:C3"/>
    <mergeCell ref="B4:C4"/>
    <mergeCell ref="AJ1:AL1"/>
    <mergeCell ref="AM1:AO1"/>
    <mergeCell ref="AP1:AR1"/>
    <mergeCell ref="A1:B2"/>
    <mergeCell ref="C1:E1"/>
    <mergeCell ref="F1:H1"/>
    <mergeCell ref="I1:K1"/>
    <mergeCell ref="L1:N1"/>
    <mergeCell ref="O1:Q1"/>
    <mergeCell ref="AS1:AU1"/>
    <mergeCell ref="AV1:AX1"/>
    <mergeCell ref="AY1:BA1"/>
    <mergeCell ref="R1:T1"/>
    <mergeCell ref="U1:W1"/>
    <mergeCell ref="X1:Z1"/>
    <mergeCell ref="AA1:AC1"/>
    <mergeCell ref="AD1:AF1"/>
    <mergeCell ref="AG1:AI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Daten</vt:lpstr>
      <vt:lpstr>Berechnungen</vt:lpstr>
      <vt:lpstr>Original</vt:lpstr>
      <vt:lpstr>unnötige Spalten weg</vt:lpstr>
      <vt:lpstr>Tabelle4</vt:lpstr>
      <vt:lpstr>Tabelle5</vt:lpstr>
      <vt:lpstr>Tabelle6</vt:lpstr>
      <vt:lpstr>Tabelle1</vt:lpstr>
    </vt:vector>
  </TitlesOfParts>
  <Company>ZIVIT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Mann, Michaela (F205)</dc:creator>
  <cp:lastModifiedBy>Eric Seils</cp:lastModifiedBy>
  <dcterms:created xsi:type="dcterms:W3CDTF">2020-09-07T12:34:27Z</dcterms:created>
  <dcterms:modified xsi:type="dcterms:W3CDTF">2020-09-30T12:07:41Z</dcterms:modified>
</cp:coreProperties>
</file>