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d827b0ad14475f/Desktop/Bootcamp Work/Homework/ExcelChallenge/"/>
    </mc:Choice>
  </mc:AlternateContent>
  <xr:revisionPtr revIDLastSave="408" documentId="8_{20331CEA-05E1-4FCE-AA45-ABC70ACB7F4B}" xr6:coauthVersionLast="47" xr6:coauthVersionMax="47" xr10:uidLastSave="{21C61D28-F100-4A8E-B2E3-19E9A07A7265}"/>
  <bookViews>
    <workbookView xWindow="19090" yWindow="-110" windowWidth="19420" windowHeight="10300" activeTab="4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  <sheet name="Bonus" sheetId="5" r:id="rId5"/>
  </sheets>
  <definedNames>
    <definedName name="_xlnm._FilterDatabase" localSheetId="3" hidden="1">Crowdfunding!$A$1:$T$1001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B12" i="5"/>
  <c r="B11" i="5"/>
  <c r="B10" i="5"/>
  <c r="B9" i="5"/>
  <c r="B8" i="5"/>
  <c r="B7" i="5"/>
  <c r="B6" i="5"/>
  <c r="B5" i="5"/>
  <c r="B3" i="5"/>
  <c r="B4" i="5"/>
  <c r="D13" i="5"/>
  <c r="C13" i="5"/>
  <c r="B13" i="5"/>
  <c r="H2" i="5"/>
  <c r="G2" i="5"/>
  <c r="F2" i="5"/>
  <c r="E2" i="5"/>
  <c r="D2" i="5"/>
  <c r="C2" i="5"/>
  <c r="B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5" l="1"/>
  <c r="F11" i="5" s="1"/>
  <c r="E9" i="5"/>
  <c r="G9" i="5" s="1"/>
  <c r="E8" i="5"/>
  <c r="H8" i="5" s="1"/>
  <c r="E7" i="5"/>
  <c r="G7" i="5" s="1"/>
  <c r="E5" i="5"/>
  <c r="F5" i="5" s="1"/>
  <c r="E12" i="5"/>
  <c r="E10" i="5"/>
  <c r="F10" i="5" s="1"/>
  <c r="H9" i="5"/>
  <c r="F9" i="5"/>
  <c r="E6" i="5"/>
  <c r="F6" i="5" s="1"/>
  <c r="H5" i="5"/>
  <c r="G5" i="5"/>
  <c r="E4" i="5"/>
  <c r="E3" i="5"/>
  <c r="F3" i="5" s="1"/>
  <c r="E13" i="5"/>
  <c r="F13" i="5" s="1"/>
  <c r="G13" i="5"/>
  <c r="H13" i="5"/>
  <c r="F8" i="5" l="1"/>
  <c r="G8" i="5"/>
  <c r="H11" i="5"/>
  <c r="G11" i="5"/>
  <c r="F7" i="5"/>
  <c r="H7" i="5"/>
  <c r="H12" i="5"/>
  <c r="G12" i="5"/>
  <c r="F12" i="5"/>
  <c r="H10" i="5"/>
  <c r="G10" i="5"/>
  <c r="G6" i="5"/>
  <c r="H6" i="5"/>
  <c r="H4" i="5"/>
  <c r="G4" i="5"/>
  <c r="F4" i="5"/>
  <c r="H3" i="5"/>
  <c r="G3" i="5"/>
</calcChain>
</file>

<file path=xl/sharedStrings.xml><?xml version="1.0" encoding="utf-8"?>
<sst xmlns="http://schemas.openxmlformats.org/spreadsheetml/2006/main" count="6121" uniqueCount="2107">
  <si>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</si>
  <si>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</si>
  <si>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</si>
  <si>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</si>
  <si>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</si>
  <si>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</si>
  <si>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</si>
  <si>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</si>
  <si>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</si>
  <si>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</si>
  <si>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</si>
  <si>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</si>
  <si>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</si>
  <si>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</si>
  <si>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</si>
  <si>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</si>
  <si>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</si>
  <si>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</si>
  <si>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</si>
  <si>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</si>
  <si>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</si>
  <si>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</si>
  <si>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</si>
  <si>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</si>
  <si>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</si>
  <si>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</si>
  <si>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</si>
  <si>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</si>
  <si>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</si>
  <si>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</si>
  <si>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</si>
  <si>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</si>
  <si>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</si>
  <si>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</si>
  <si>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</si>
  <si>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</si>
  <si>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</si>
  <si>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</si>
  <si>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</si>
  <si>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</si>
  <si>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</si>
  <si>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</si>
  <si>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</si>
  <si>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</si>
  <si>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</si>
  <si>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</si>
  <si>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</si>
  <si>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</si>
  <si>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</si>
  <si>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</si>
  <si>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</si>
  <si>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</si>
  <si>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</si>
  <si>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</si>
  <si>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</si>
  <si>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</si>
  <si>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</si>
  <si>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</si>
  <si>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</si>
  <si>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</si>
  <si>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</si>
  <si>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</si>
  <si>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</si>
  <si>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</si>
  <si>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</si>
  <si>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</si>
  <si>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</si>
  <si>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</si>
  <si>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</si>
  <si>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</si>
  <si>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</si>
  <si>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</si>
  <si>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</si>
  <si>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</si>
  <si>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</si>
  <si>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</si>
  <si>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</si>
  <si>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</si>
  <si>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</si>
  <si>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</si>
  <si>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</si>
  <si>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</si>
  <si>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</si>
  <si>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</si>
  <si>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</si>
  <si>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</si>
  <si>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</si>
  <si>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</si>
  <si>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</si>
  <si>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</si>
  <si>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</si>
  <si>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</si>
  <si>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</si>
  <si>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</si>
  <si>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</si>
  <si>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</si>
  <si>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</si>
  <si>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</si>
  <si>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</si>
  <si>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</si>
  <si>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</si>
  <si>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</si>
  <si>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</si>
  <si>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</si>
  <si>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</si>
  <si>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</si>
  <si>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</si>
  <si>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</si>
  <si>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</si>
  <si>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</si>
  <si>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</si>
  <si>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</si>
  <si>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</si>
  <si>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</si>
  <si>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</si>
  <si>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</si>
  <si>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</si>
  <si>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</si>
  <si>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</si>
  <si>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</si>
  <si>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</si>
  <si>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</si>
  <si>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</si>
  <si>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</si>
  <si>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</si>
  <si>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</si>
  <si>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</si>
  <si>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</si>
  <si>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</si>
  <si>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</si>
  <si>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</si>
  <si>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</si>
  <si>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</si>
  <si>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</si>
  <si>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</si>
  <si>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</si>
  <si>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</si>
  <si>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</si>
  <si>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</si>
  <si>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</si>
  <si>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</si>
  <si>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</si>
  <si>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</si>
  <si>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</si>
  <si>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</si>
  <si>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</si>
  <si>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</si>
  <si>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</si>
  <si>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</si>
  <si>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</si>
  <si>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</si>
  <si>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</si>
  <si>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</si>
  <si>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</si>
  <si>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</si>
  <si>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</si>
  <si>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</si>
  <si>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</si>
  <si>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</si>
  <si>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</si>
  <si>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</si>
  <si>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</si>
  <si>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</si>
  <si>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</si>
  <si>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</si>
  <si>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</si>
  <si>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</si>
  <si>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</si>
  <si>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</si>
  <si>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</si>
  <si>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</si>
  <si>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</si>
  <si>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</si>
  <si>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</si>
  <si>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</si>
  <si>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</si>
  <si>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</si>
  <si>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</si>
  <si>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</si>
  <si>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</si>
  <si>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</si>
  <si>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</si>
  <si>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</si>
  <si>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</si>
  <si>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</si>
  <si>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</si>
  <si>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</si>
  <si>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</si>
  <si>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</si>
  <si>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</si>
  <si>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</si>
  <si>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</si>
  <si>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</si>
  <si>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</si>
  <si>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</si>
  <si>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</si>
  <si>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</si>
  <si>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</si>
  <si>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</si>
  <si>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</si>
  <si>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</si>
  <si>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</si>
  <si>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</si>
  <si>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</si>
  <si>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</si>
  <si>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</si>
  <si>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</si>
  <si>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</si>
  <si>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</si>
  <si>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</si>
  <si>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</si>
  <si>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</si>
  <si>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</si>
  <si>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</si>
  <si>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</si>
  <si>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</si>
  <si>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</si>
  <si>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</si>
  <si>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</si>
  <si>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</si>
  <si>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</si>
  <si>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</si>
  <si>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</si>
  <si>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</si>
  <si>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</si>
  <si>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</si>
  <si>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</si>
  <si>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</si>
  <si>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</si>
  <si>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</si>
  <si>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</si>
  <si>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</si>
  <si>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</si>
  <si>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</si>
  <si>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</si>
  <si>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</si>
  <si>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</si>
  <si>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</si>
  <si>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</si>
  <si>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</si>
  <si>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</si>
  <si>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</si>
  <si>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</si>
  <si>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</si>
  <si>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</si>
  <si>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</si>
  <si>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</si>
  <si>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</si>
  <si>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</si>
  <si>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</si>
  <si>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</si>
  <si>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</si>
  <si>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</si>
  <si>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</si>
  <si>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</si>
  <si>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</si>
  <si>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</si>
  <si>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</si>
  <si>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</si>
  <si>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</si>
  <si>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</si>
  <si>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</si>
  <si>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</si>
  <si>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</si>
  <si>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</si>
  <si>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</si>
  <si>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</si>
  <si>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</si>
  <si>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</si>
  <si>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</si>
  <si>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</si>
  <si>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</si>
  <si>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</si>
  <si>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</si>
  <si>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</si>
  <si>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</si>
  <si>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</si>
  <si>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</si>
  <si>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</si>
  <si>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</si>
  <si>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</si>
  <si>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</si>
  <si>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</si>
  <si>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</si>
  <si>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</si>
  <si>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</si>
  <si>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</si>
  <si>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</si>
  <si>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</si>
  <si>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</si>
  <si>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</si>
  <si>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</si>
  <si>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</si>
  <si>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</si>
  <si>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</si>
  <si>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</si>
  <si>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</si>
  <si>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</si>
  <si>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</si>
  <si>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</si>
  <si>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</si>
  <si>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</si>
  <si>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</si>
  <si>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</si>
  <si>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</si>
  <si>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</si>
  <si>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</si>
  <si>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</si>
  <si>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</si>
  <si>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</si>
  <si>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</si>
  <si>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</si>
  <si>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</si>
  <si>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</si>
  <si>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</si>
  <si>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</si>
  <si>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</si>
  <si>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</si>
  <si>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</si>
  <si>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</si>
  <si>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</si>
  <si>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</si>
  <si>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</si>
  <si>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</si>
  <si>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</si>
  <si>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</si>
  <si>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</si>
  <si>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</si>
  <si>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</si>
  <si>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</si>
  <si>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</si>
  <si>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</si>
  <si>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</si>
  <si>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</si>
  <si>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</si>
  <si>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</si>
  <si>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</si>
  <si>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</si>
  <si>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</si>
  <si>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</si>
  <si>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</si>
  <si>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</si>
  <si>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</si>
  <si>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</si>
  <si>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</si>
  <si>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</si>
  <si>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</si>
  <si>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</si>
  <si>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</si>
  <si>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</si>
  <si>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</si>
  <si>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</si>
  <si>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</si>
  <si>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</si>
  <si>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</si>
  <si>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</si>
  <si>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</si>
  <si>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</si>
  <si>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</si>
  <si>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</si>
  <si>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</si>
  <si>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</si>
  <si>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</si>
  <si>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</si>
  <si>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</si>
  <si>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</si>
  <si>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</si>
  <si>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</si>
  <si>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</si>
  <si>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</si>
  <si>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</si>
  <si>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</si>
  <si>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</si>
  <si>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</si>
  <si>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</si>
  <si>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</si>
  <si>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</si>
  <si>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</si>
  <si>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</si>
  <si>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</si>
  <si>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</si>
  <si>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</si>
  <si>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</si>
  <si>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</si>
  <si>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</si>
  <si>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</si>
  <si>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</si>
  <si>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</si>
  <si>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</si>
  <si>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</si>
  <si>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</si>
  <si>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</si>
  <si>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</si>
  <si>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</si>
  <si>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</si>
  <si>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</si>
  <si>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</si>
  <si>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</si>
  <si>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</si>
  <si>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</si>
  <si>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</si>
  <si>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</si>
  <si>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</si>
  <si>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</si>
  <si>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</si>
  <si>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</si>
  <si>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</si>
  <si>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</si>
  <si>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</si>
  <si>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</si>
  <si>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</si>
  <si>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</si>
  <si>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</si>
  <si>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</si>
  <si>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</si>
  <si>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</si>
  <si>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</si>
  <si>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</si>
  <si>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</si>
  <si>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</si>
  <si>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</si>
  <si>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</si>
  <si>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</si>
  <si>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</si>
  <si>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</si>
  <si>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</si>
  <si>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</si>
  <si>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</si>
  <si>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</si>
  <si>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</si>
  <si>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</si>
  <si>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</si>
  <si>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</si>
  <si>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</si>
  <si>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</si>
  <si>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</si>
  <si>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</si>
  <si>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</si>
  <si>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</si>
  <si>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</si>
  <si>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</si>
  <si>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</si>
  <si>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</si>
  <si>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</si>
  <si>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</si>
  <si>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</si>
  <si>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</si>
  <si>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</si>
  <si>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</si>
  <si>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</si>
  <si>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</si>
  <si>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</si>
  <si>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</si>
  <si>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</si>
  <si>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</si>
  <si>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</si>
  <si>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</si>
  <si>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</si>
  <si>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</si>
  <si>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</si>
  <si>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</si>
  <si>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</si>
  <si>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</si>
  <si>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</si>
  <si>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</si>
  <si>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</si>
  <si>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</si>
  <si>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</si>
  <si>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</si>
  <si>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</si>
  <si>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</si>
  <si>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</si>
  <si>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</si>
  <si>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</si>
  <si>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</si>
  <si>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</si>
  <si>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</si>
  <si>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</si>
  <si>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</si>
  <si>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</si>
  <si>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</si>
  <si>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</si>
  <si>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</si>
  <si>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</si>
  <si>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</si>
  <si>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</si>
  <si>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</si>
  <si>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</si>
  <si>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</si>
  <si>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</si>
  <si>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</si>
  <si>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</si>
  <si>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</si>
  <si>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</si>
  <si>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</si>
  <si>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</si>
  <si>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</si>
  <si>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</si>
  <si>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</si>
  <si>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</si>
  <si>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</si>
  <si>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</si>
  <si>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</si>
  <si>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</si>
  <si>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</si>
  <si>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</si>
  <si>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</si>
  <si>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</si>
  <si>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</si>
  <si>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</si>
  <si>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</si>
  <si>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</si>
  <si>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</si>
  <si>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</si>
  <si>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</si>
  <si>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</si>
  <si>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</si>
  <si>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</si>
  <si>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</si>
  <si>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</si>
  <si>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</si>
  <si>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</si>
  <si>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</si>
  <si>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</si>
  <si>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</si>
  <si>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</si>
  <si>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</si>
  <si>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</si>
  <si>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</si>
  <si>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</si>
  <si>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</si>
  <si>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</si>
  <si>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</si>
  <si>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</si>
  <si>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</si>
  <si>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</si>
  <si>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</si>
  <si>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</si>
  <si>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</si>
  <si>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</si>
  <si>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</si>
  <si>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</si>
  <si>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</si>
  <si>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</si>
  <si>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</si>
  <si>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</si>
  <si>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</si>
  <si>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</si>
  <si>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</si>
  <si>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</si>
  <si>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</si>
  <si>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</si>
  <si>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</si>
  <si>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</si>
  <si>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</si>
  <si>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</si>
  <si>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</si>
  <si>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</si>
  <si>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</si>
  <si>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</si>
  <si>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</si>
  <si>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</si>
  <si>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</si>
  <si>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</si>
  <si>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</si>
  <si>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</si>
  <si>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</si>
  <si>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</si>
  <si>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</si>
  <si>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</si>
  <si>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</si>
  <si>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</si>
  <si>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</si>
  <si>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</si>
  <si>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</si>
  <si>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</si>
  <si>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</si>
  <si>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</si>
  <si>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</si>
  <si>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</si>
  <si>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</si>
  <si>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</si>
  <si>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</si>
  <si>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</si>
  <si>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</si>
  <si>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</si>
  <si>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</si>
  <si>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</si>
  <si>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</si>
  <si>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</si>
  <si>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</si>
  <si>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</si>
  <si>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</si>
  <si>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</si>
  <si>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</si>
  <si>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</si>
  <si>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</si>
  <si>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</si>
  <si>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</si>
  <si>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</si>
  <si>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</si>
  <si>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</si>
  <si>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</si>
  <si>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</si>
  <si>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</si>
  <si>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</si>
  <si>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</si>
  <si>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</si>
  <si>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</si>
  <si>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</si>
  <si>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</si>
  <si>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</si>
  <si>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</si>
  <si>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</si>
  <si>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</si>
  <si>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</si>
  <si>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</si>
  <si>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</si>
  <si>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</si>
  <si>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</si>
  <si>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</si>
  <si>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</si>
  <si>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</si>
  <si>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</si>
  <si>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</si>
  <si>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</si>
  <si>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</si>
  <si>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</si>
  <si>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</si>
  <si>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</si>
  <si>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</si>
  <si>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</si>
  <si>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</si>
  <si>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</si>
  <si>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</si>
  <si>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</si>
  <si>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</si>
  <si>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</si>
  <si>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</si>
  <si>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</si>
  <si>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</si>
  <si>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</si>
  <si>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</si>
  <si>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</si>
  <si>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</si>
  <si>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</si>
  <si>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</si>
  <si>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</si>
  <si>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</si>
  <si>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</si>
  <si>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</si>
  <si>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</si>
  <si>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</si>
  <si>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</si>
  <si>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</si>
  <si>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</si>
  <si>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</si>
  <si>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</si>
  <si>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</si>
  <si>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</si>
  <si>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</si>
  <si>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</si>
  <si>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</si>
  <si>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</si>
  <si>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</si>
  <si>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</si>
  <si>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</si>
  <si>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</si>
  <si>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</si>
  <si>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</si>
  <si>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</si>
  <si>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</si>
  <si>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</si>
  <si>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</si>
  <si>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</si>
  <si>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</si>
  <si>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</si>
  <si>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</si>
  <si>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</si>
  <si>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</si>
  <si>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</si>
  <si>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</si>
  <si>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</si>
  <si>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</si>
  <si>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</si>
  <si>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</si>
  <si>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</si>
  <si>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</si>
  <si>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</si>
  <si>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</si>
  <si>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</si>
  <si>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</si>
  <si>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</si>
  <si>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</si>
  <si>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</si>
  <si>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</si>
  <si>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</si>
  <si>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</si>
  <si>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</si>
  <si>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</si>
  <si>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</si>
  <si>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</si>
  <si>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</si>
  <si>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</si>
  <si>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</si>
  <si>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</si>
  <si>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</si>
  <si>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</si>
  <si>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</si>
  <si>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</si>
  <si>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</si>
  <si>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</si>
  <si>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</si>
  <si>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</si>
  <si>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</si>
  <si>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</si>
  <si>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</si>
  <si>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</si>
  <si>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</si>
  <si>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</si>
  <si>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</si>
  <si>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</si>
  <si>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</si>
  <si>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</si>
  <si>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</si>
  <si>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</si>
  <si>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</si>
  <si>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</si>
  <si>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</si>
  <si>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</si>
  <si>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</si>
  <si>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</si>
  <si>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</si>
  <si>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</si>
  <si>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</si>
  <si>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</si>
  <si>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</si>
  <si>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</si>
  <si>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</si>
  <si>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</si>
  <si>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</si>
  <si>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</si>
  <si>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</si>
  <si>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</si>
  <si>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</si>
  <si>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</si>
  <si>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</si>
  <si>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</si>
  <si>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</si>
  <si>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</si>
  <si>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</si>
  <si>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</si>
  <si>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</si>
  <si>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</si>
  <si>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</si>
  <si>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</si>
  <si>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</si>
  <si>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</si>
  <si>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</si>
  <si>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</si>
  <si>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</si>
  <si>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</si>
  <si>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</si>
  <si>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</si>
  <si>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</si>
  <si>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</si>
  <si>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</si>
  <si>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</si>
  <si>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</si>
  <si>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</si>
  <si>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</si>
  <si>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</si>
  <si>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</si>
  <si>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</si>
  <si>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</si>
  <si>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</si>
  <si>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</si>
  <si>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</si>
  <si>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</si>
  <si>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</si>
  <si>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</si>
  <si>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</si>
  <si>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</si>
  <si>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</si>
  <si>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</si>
  <si>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</si>
  <si>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</si>
  <si>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</si>
  <si>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</si>
  <si>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</si>
  <si>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</si>
  <si>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</si>
  <si>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</si>
  <si>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</si>
  <si>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</si>
  <si>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</si>
  <si>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</si>
  <si>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</si>
  <si>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</si>
  <si>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</si>
  <si>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</si>
  <si>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</si>
  <si>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</si>
  <si>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</si>
  <si>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</si>
  <si>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</si>
  <si>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</si>
  <si>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</si>
  <si>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</si>
  <si>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</si>
  <si>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</si>
  <si>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</si>
  <si>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</si>
  <si>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</si>
  <si>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</si>
  <si>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</si>
  <si>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</si>
  <si>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</si>
  <si>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</si>
  <si>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</si>
  <si>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</si>
  <si>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</si>
  <si>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</si>
  <si>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</si>
  <si>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</si>
  <si>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</si>
  <si>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</si>
  <si>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</si>
  <si>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</si>
  <si>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</si>
  <si>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</si>
  <si>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</si>
  <si>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</si>
  <si>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</si>
  <si>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</si>
  <si>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</si>
  <si>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</si>
  <si>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</si>
  <si>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</si>
  <si>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</si>
  <si>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</si>
  <si>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</si>
  <si>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</si>
  <si>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</si>
  <si>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</si>
  <si>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</si>
  <si>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</si>
  <si>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</si>
  <si>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</si>
  <si>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</si>
  <si>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</si>
  <si>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</si>
  <si>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</si>
  <si>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</si>
  <si>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</si>
  <si>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</si>
  <si>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</si>
  <si>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</si>
  <si>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</si>
  <si>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</si>
  <si>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</si>
  <si>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</si>
  <si>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</si>
  <si>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</si>
  <si>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</si>
  <si>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</si>
  <si>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</si>
  <si>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</si>
  <si>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</si>
  <si>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</si>
  <si>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</si>
  <si>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</si>
  <si>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</si>
  <si>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</si>
  <si>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</si>
  <si>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</si>
  <si>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</si>
  <si>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</si>
  <si>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</si>
  <si>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</si>
  <si>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</si>
  <si>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</si>
  <si>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</si>
  <si>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</si>
  <si>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</si>
  <si>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</si>
  <si>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</si>
  <si>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</si>
  <si>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</si>
  <si>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</si>
  <si>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</si>
  <si>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</si>
  <si>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</si>
  <si>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</si>
  <si>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</si>
  <si>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</si>
  <si>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</si>
  <si>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</si>
  <si>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</si>
  <si>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</si>
  <si>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</si>
  <si>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</si>
  <si>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</si>
  <si>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</si>
  <si>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</si>
  <si>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</si>
  <si>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</si>
  <si>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</si>
  <si>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</si>
  <si>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</si>
  <si>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</si>
  <si>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</si>
  <si>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</si>
  <si>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</si>
  <si>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</si>
  <si>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</si>
  <si>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</si>
  <si>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</si>
  <si>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</si>
  <si>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</si>
  <si>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</si>
  <si>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</si>
  <si>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</si>
  <si>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</si>
  <si>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</si>
  <si>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</si>
  <si>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</si>
  <si>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</si>
  <si>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</si>
  <si>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</si>
  <si>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</si>
  <si>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</si>
  <si>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</si>
  <si>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</si>
  <si>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</si>
  <si>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</si>
  <si>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</si>
  <si>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</si>
  <si>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</si>
  <si>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</si>
  <si>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</si>
  <si>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</si>
  <si>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</si>
  <si>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</si>
  <si>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</si>
  <si>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</si>
  <si>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</si>
  <si>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</si>
  <si>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</si>
  <si>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</si>
  <si>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</si>
  <si>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</si>
  <si>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</si>
  <si>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</si>
  <si>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</si>
  <si>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</si>
  <si>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</si>
  <si>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</si>
  <si>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</si>
  <si>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</si>
  <si>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</si>
  <si>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</si>
  <si>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</si>
  <si>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</si>
  <si>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</si>
  <si>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</si>
  <si>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</si>
  <si>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</si>
  <si>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</si>
  <si>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</si>
  <si>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</si>
  <si>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</si>
  <si>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</si>
  <si>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</si>
  <si>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</si>
  <si>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</si>
  <si>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</si>
  <si>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</si>
  <si>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</si>
  <si>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</si>
  <si>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</si>
  <si>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</si>
  <si>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</si>
  <si>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</si>
  <si>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</si>
  <si>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</si>
  <si>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</si>
  <si>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</si>
  <si>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</si>
  <si>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</si>
  <si>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</si>
  <si>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</si>
  <si>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</si>
  <si>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</si>
  <si>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</si>
  <si>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</si>
  <si>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</si>
  <si>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</si>
  <si>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</si>
  <si>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</si>
  <si>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</si>
  <si>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</si>
  <si>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</si>
  <si>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</si>
  <si>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</si>
  <si>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</si>
  <si>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</si>
  <si>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</si>
  <si>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</si>
  <si>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</si>
  <si>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</si>
  <si>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</si>
  <si>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</si>
  <si>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</si>
  <si>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</si>
  <si>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</si>
  <si>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</si>
  <si>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</si>
  <si>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</si>
  <si>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</si>
  <si>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</si>
  <si>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</si>
  <si>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</si>
  <si>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</si>
  <si>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</si>
  <si>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</si>
  <si>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</si>
  <si>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</si>
  <si>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</si>
  <si>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</si>
  <si>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</si>
  <si>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</si>
  <si>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</si>
  <si>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</si>
  <si>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</si>
  <si>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</si>
  <si>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</si>
  <si>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</si>
  <si>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</si>
  <si>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</si>
  <si>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</si>
  <si>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</si>
  <si>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</si>
  <si>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</si>
  <si>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</si>
  <si>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</si>
  <si>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</si>
  <si>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</si>
  <si>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</si>
  <si>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</si>
  <si>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</si>
  <si>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</si>
  <si>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</si>
  <si>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</si>
  <si>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</si>
  <si>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</si>
  <si>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</si>
  <si>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</si>
  <si>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</si>
  <si>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</si>
  <si>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</si>
  <si>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</si>
  <si>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</si>
  <si>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</si>
  <si>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</si>
  <si>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</si>
  <si>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</si>
  <si>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</si>
  <si>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</si>
  <si>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</si>
  <si>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</si>
  <si>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</si>
  <si>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</si>
  <si>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</si>
  <si>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</si>
  <si>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</si>
  <si>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</si>
  <si>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</si>
  <si>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</si>
  <si>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</si>
  <si>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</si>
  <si>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</si>
  <si>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</si>
  <si>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</si>
  <si>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</si>
  <si>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</si>
  <si>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</si>
  <si>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</si>
  <si>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</si>
  <si>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</si>
  <si>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</si>
  <si>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</si>
  <si>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</si>
  <si>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</si>
  <si>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</si>
  <si>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</si>
  <si>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</si>
  <si>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</si>
  <si>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</si>
  <si>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</si>
  <si>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</si>
  <si>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</si>
  <si>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</si>
  <si>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</si>
  <si>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</si>
  <si>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</si>
  <si>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</si>
  <si>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</si>
  <si>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</si>
  <si>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</si>
  <si>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</si>
  <si>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</si>
  <si>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</si>
  <si>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</si>
  <si>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</si>
  <si>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</si>
  <si>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</si>
  <si>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</si>
  <si>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</si>
  <si>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</si>
  <si>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</si>
  <si>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</si>
  <si>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</si>
  <si>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</si>
  <si>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</si>
  <si>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</si>
  <si>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</si>
  <si>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</si>
  <si>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</si>
  <si>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</si>
  <si>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</si>
  <si>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</si>
  <si>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</si>
  <si>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</si>
  <si>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</si>
  <si>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</si>
  <si>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</si>
  <si>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</si>
  <si>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</si>
  <si>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</si>
  <si>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</si>
  <si>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</si>
  <si>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</si>
  <si>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</si>
  <si>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</si>
  <si>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</si>
  <si>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</si>
  <si>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</si>
  <si>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</si>
  <si>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</si>
  <si>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</si>
  <si>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</si>
  <si>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</si>
  <si>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</si>
  <si>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</si>
  <si>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</si>
  <si>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</si>
  <si>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</si>
  <si>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</si>
  <si>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</si>
  <si>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</si>
  <si>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</si>
  <si>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</si>
  <si>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</si>
  <si>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</si>
  <si>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</si>
  <si>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</si>
  <si>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</si>
  <si>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</si>
  <si>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</si>
  <si>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</si>
  <si>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</si>
  <si>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</si>
  <si>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</si>
  <si>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</si>
  <si>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</si>
  <si>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</si>
  <si>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</si>
  <si>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</si>
  <si>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</si>
  <si>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</si>
  <si>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</si>
  <si>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</si>
  <si>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</si>
  <si>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</si>
  <si>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</si>
  <si>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</si>
  <si>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</si>
  <si>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</si>
  <si>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</si>
  <si>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</si>
  <si>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</si>
  <si>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</si>
  <si>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</si>
  <si>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</si>
  <si>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</si>
  <si>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</si>
  <si>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</si>
  <si>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</si>
  <si>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</si>
  <si>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</si>
  <si>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</si>
  <si>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</si>
  <si>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</si>
  <si>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</si>
  <si>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</si>
  <si>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</si>
  <si>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</si>
  <si>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</si>
  <si>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</si>
  <si>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</si>
  <si>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</si>
  <si>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</si>
  <si>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</si>
  <si>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</si>
  <si>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</si>
  <si>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</si>
  <si>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</si>
  <si>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</si>
  <si>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</si>
  <si>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</si>
  <si>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</si>
  <si>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</si>
  <si>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</si>
  <si>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</si>
  <si>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</si>
  <si>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</si>
  <si>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</si>
  <si>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</si>
  <si>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</si>
  <si>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</si>
  <si>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</si>
  <si>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</si>
  <si>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</si>
  <si>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</si>
  <si>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</si>
  <si>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</si>
  <si>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</si>
  <si>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</si>
  <si>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</si>
  <si>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</si>
  <si>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</si>
  <si>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</si>
  <si>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</si>
  <si>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</si>
  <si>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</si>
  <si>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</si>
  <si>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</si>
  <si>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</si>
  <si>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</si>
  <si>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</si>
  <si>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</si>
  <si>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</si>
  <si>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</si>
  <si>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</si>
  <si>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</si>
  <si>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</si>
  <si>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</si>
  <si>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</si>
  <si>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</si>
  <si>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</si>
  <si>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</si>
  <si>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</si>
  <si>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</si>
  <si>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</si>
  <si>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</si>
  <si>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</si>
  <si>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</si>
  <si>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</si>
  <si>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</si>
  <si>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</si>
  <si>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</si>
  <si>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</si>
  <si>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</si>
  <si>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</si>
  <si>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</si>
  <si>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</si>
  <si>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</si>
  <si>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</si>
  <si>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</si>
  <si>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</si>
  <si>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</si>
  <si>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</si>
  <si>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</si>
  <si>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</si>
  <si>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</si>
  <si>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</si>
  <si>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</si>
  <si>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</si>
  <si>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</si>
  <si>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</si>
  <si>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</si>
  <si>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</si>
  <si>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</si>
  <si>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</si>
  <si>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</si>
  <si>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</si>
  <si>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</si>
  <si>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</si>
  <si>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</si>
  <si>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</si>
  <si>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</si>
  <si>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</si>
  <si>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</si>
  <si>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</si>
  <si>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</si>
  <si>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</si>
  <si>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</si>
  <si>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</si>
  <si>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</si>
  <si>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</si>
  <si>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</si>
  <si>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</si>
  <si>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</si>
  <si>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</si>
  <si>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</si>
  <si>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</si>
  <si>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</si>
  <si>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</si>
  <si>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</si>
  <si>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</si>
  <si>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</si>
  <si>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</si>
  <si>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</si>
  <si>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</si>
  <si>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</si>
  <si>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</si>
  <si>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</si>
  <si>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</si>
  <si>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</si>
  <si>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</si>
  <si>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</si>
  <si>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</si>
  <si>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</si>
  <si>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</si>
  <si>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</si>
  <si>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</si>
  <si>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</si>
  <si>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</si>
  <si>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</si>
  <si>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</si>
  <si>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</si>
  <si>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</si>
  <si>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</si>
  <si>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</si>
  <si>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</si>
  <si>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</si>
  <si>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</si>
  <si>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</si>
  <si>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</si>
  <si>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</si>
  <si>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</si>
  <si>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</si>
  <si>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</si>
  <si>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</si>
  <si>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</si>
  <si>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</si>
  <si>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</si>
  <si>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</si>
  <si>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</si>
  <si>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</si>
  <si>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</si>
  <si>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</si>
  <si>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</si>
  <si>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</si>
  <si>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</si>
  <si>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</si>
  <si>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</si>
  <si>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</si>
  <si>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</si>
  <si>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</si>
  <si>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</si>
  <si>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</si>
  <si>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</si>
  <si>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</si>
  <si>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</si>
  <si>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</si>
  <si>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</si>
  <si>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</si>
  <si>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</si>
  <si>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</si>
  <si>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</si>
  <si>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</si>
  <si>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</si>
  <si>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</si>
  <si>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</si>
  <si>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</si>
  <si>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</si>
  <si>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</si>
  <si>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</si>
  <si>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</si>
  <si>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</si>
  <si>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</si>
  <si>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</si>
  <si>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</si>
  <si>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</si>
  <si>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</si>
  <si>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</si>
  <si>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</si>
  <si>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</si>
  <si>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</si>
  <si>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</si>
  <si>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</si>
  <si>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</si>
  <si>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</si>
  <si>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</si>
  <si>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</si>
  <si>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</si>
  <si>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</si>
  <si>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</si>
  <si>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</si>
  <si>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</si>
  <si>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</si>
  <si>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</si>
  <si>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</si>
  <si>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</si>
  <si>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</si>
  <si>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</si>
  <si>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</si>
  <si>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</si>
  <si>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</si>
  <si>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</si>
  <si>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</si>
  <si>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</si>
  <si>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</si>
  <si>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</si>
  <si>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</si>
  <si>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</si>
  <si>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</si>
  <si>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</si>
  <si>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</si>
  <si>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</si>
  <si>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</si>
  <si>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</si>
  <si>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</si>
  <si>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</si>
  <si>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</si>
  <si>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</si>
  <si>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</si>
  <si>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</si>
  <si>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</si>
  <si>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</si>
  <si>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</si>
  <si>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</si>
  <si>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</si>
  <si>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</si>
  <si>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</si>
  <si>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</si>
  <si>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</si>
  <si>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</si>
  <si>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</si>
  <si>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</si>
  <si>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</si>
  <si>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</si>
  <si>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</si>
  <si>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</si>
  <si>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</si>
  <si>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</si>
  <si>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</si>
  <si>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</si>
  <si>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</si>
  <si>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</si>
  <si>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</si>
  <si>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</si>
  <si>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</si>
  <si>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</si>
  <si>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</si>
  <si>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</si>
  <si>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</si>
  <si>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</si>
  <si>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</si>
  <si>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</si>
  <si>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</si>
  <si>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</si>
  <si>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</si>
  <si>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</si>
  <si>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</si>
  <si>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</si>
  <si>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</si>
  <si>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</si>
  <si>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</si>
  <si>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</si>
  <si>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</si>
  <si>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</si>
  <si>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</si>
  <si>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</si>
  <si>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</si>
  <si>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</si>
  <si>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</si>
  <si>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</si>
  <si>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</si>
  <si>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</si>
  <si>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</si>
  <si>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</si>
  <si>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</si>
  <si>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</si>
  <si>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</si>
  <si>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</si>
  <si>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</si>
  <si>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</si>
  <si>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</si>
  <si>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</si>
  <si>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</si>
  <si>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</si>
  <si>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</si>
  <si>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</si>
  <si>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</si>
  <si>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</si>
  <si>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</si>
  <si>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</si>
  <si>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</si>
  <si>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</si>
  <si>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</si>
  <si>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</si>
  <si>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</si>
  <si>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</si>
  <si>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</si>
  <si>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</si>
  <si>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</si>
  <si>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</si>
  <si>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</si>
  <si>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</si>
  <si>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</si>
  <si>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</si>
  <si>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</si>
  <si>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</si>
  <si>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</si>
  <si>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</si>
  <si>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</si>
  <si>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</si>
  <si>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</si>
  <si>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</si>
  <si>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</si>
  <si>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</si>
  <si>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</si>
  <si>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</si>
  <si>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</si>
  <si>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</si>
  <si>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</si>
  <si>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</si>
  <si>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</si>
  <si>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</si>
  <si>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</si>
  <si>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</si>
  <si>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</si>
  <si>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</si>
  <si>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</si>
  <si>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</si>
  <si>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</si>
  <si>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</si>
  <si>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</si>
  <si>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</si>
  <si>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</si>
  <si>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</si>
  <si>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</si>
  <si>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</si>
  <si>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</si>
  <si>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</si>
  <si>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</si>
  <si>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</si>
  <si>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</si>
  <si>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</si>
  <si>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</si>
  <si>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</si>
  <si>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</si>
  <si>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</si>
  <si>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</si>
  <si>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</si>
  <si>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</si>
  <si>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</si>
  <si>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</si>
  <si>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</si>
  <si>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</si>
  <si>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</si>
  <si>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</si>
  <si>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</si>
  <si>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</si>
  <si>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</si>
  <si>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</si>
  <si>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</si>
  <si>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</si>
  <si>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</si>
  <si>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</si>
  <si>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</si>
  <si>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</si>
  <si>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</si>
  <si>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</si>
  <si>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</si>
  <si>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</si>
  <si>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</si>
  <si>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</si>
  <si>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</si>
  <si>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</si>
  <si>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</si>
  <si>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</si>
  <si>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</si>
  <si>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</si>
  <si>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</si>
  <si>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</si>
  <si>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</si>
  <si>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</si>
  <si>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</si>
  <si>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</si>
  <si>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</si>
  <si>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</si>
  <si>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</si>
  <si>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</si>
  <si>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</si>
  <si>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</si>
  <si>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</si>
  <si>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</si>
  <si>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</si>
  <si>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</si>
  <si>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</si>
  <si>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</si>
  <si>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</si>
  <si>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</si>
  <si>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</si>
  <si>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</si>
  <si>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</si>
  <si>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</si>
  <si>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</si>
  <si>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</si>
  <si>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</si>
  <si>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</si>
  <si>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</si>
  <si>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</si>
  <si>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</si>
  <si>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</si>
  <si>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</si>
  <si>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</si>
  <si>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</si>
  <si>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</si>
  <si>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</si>
  <si>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</si>
  <si>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</si>
  <si>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</si>
  <si>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</si>
  <si>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</si>
  <si>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</si>
  <si>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</si>
  <si>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</si>
  <si>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</si>
  <si>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</si>
  <si>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</si>
  <si>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</si>
  <si>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</si>
  <si>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</si>
  <si>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</si>
  <si>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</si>
  <si>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</si>
  <si>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</si>
  <si>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</si>
  <si>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</si>
  <si>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</si>
  <si>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</si>
  <si>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</si>
  <si>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</si>
  <si>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</si>
  <si>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</si>
  <si>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</si>
  <si>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</si>
  <si>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</si>
  <si>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</si>
  <si>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</si>
  <si>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</si>
  <si>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</si>
  <si>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</si>
  <si>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</si>
  <si>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</si>
  <si>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</si>
  <si>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</si>
  <si>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</si>
  <si>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</si>
  <si>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</si>
  <si>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</si>
  <si>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</si>
  <si>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</si>
  <si>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</si>
  <si>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</si>
  <si>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</si>
  <si>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</si>
  <si>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</si>
  <si>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</si>
  <si>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</si>
  <si>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</si>
  <si>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</si>
  <si>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</si>
  <si>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</si>
  <si>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</si>
  <si>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</si>
  <si>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</si>
  <si>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</si>
  <si>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</si>
  <si>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</si>
  <si>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</si>
  <si>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</si>
  <si>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</si>
  <si>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</si>
  <si>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</si>
  <si>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</si>
  <si>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</si>
  <si>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</si>
  <si>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</si>
  <si>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</si>
  <si>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</si>
  <si>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</si>
  <si>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</si>
  <si>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</si>
  <si>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</si>
  <si>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</si>
  <si>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</si>
  <si>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</si>
  <si>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</si>
  <si>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</si>
  <si>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</si>
  <si>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</si>
  <si>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</si>
  <si>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</si>
  <si>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</si>
  <si>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</si>
  <si>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</si>
  <si>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</si>
  <si>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</si>
  <si>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</si>
  <si>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</si>
  <si>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</si>
  <si>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</si>
  <si>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</si>
  <si>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</si>
  <si>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</si>
  <si>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</si>
  <si>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</si>
  <si>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</si>
  <si>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</si>
  <si>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</si>
  <si>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</si>
  <si>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</si>
  <si>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</si>
  <si>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</si>
  <si>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</si>
  <si>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</si>
  <si>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</si>
  <si>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</si>
  <si>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</si>
  <si>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</si>
  <si>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</si>
  <si>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</si>
  <si>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</si>
  <si>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</si>
  <si>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</si>
  <si>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</si>
  <si>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</si>
  <si>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</si>
  <si>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</si>
  <si>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</si>
  <si>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</si>
  <si>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</si>
  <si>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</si>
  <si>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</si>
  <si>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</si>
  <si>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</si>
  <si>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</si>
  <si>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</si>
  <si>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</si>
  <si>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</si>
  <si>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</si>
  <si>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</si>
  <si>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</si>
  <si>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</si>
  <si>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</si>
  <si>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</si>
  <si>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</si>
  <si>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</si>
  <si>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</si>
  <si>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</si>
  <si>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</si>
  <si>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</si>
  <si>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</si>
  <si>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</si>
  <si>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</si>
  <si>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</si>
  <si>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</si>
  <si>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</si>
  <si>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</si>
  <si>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</si>
  <si>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</si>
  <si>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</si>
  <si>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</si>
  <si>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</si>
  <si>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</si>
  <si>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</si>
  <si>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</si>
  <si>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</si>
  <si>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</si>
  <si>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</si>
  <si>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</si>
  <si>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</si>
  <si>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</si>
  <si>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</si>
  <si>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</si>
  <si>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</si>
  <si>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</si>
  <si>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</si>
  <si>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</si>
  <si>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</si>
  <si>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</si>
  <si>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</si>
  <si>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</si>
  <si>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</si>
  <si>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</si>
  <si>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</si>
  <si>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</si>
  <si>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</si>
  <si>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</si>
  <si>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</si>
  <si>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</si>
  <si>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</si>
  <si>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</si>
  <si>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</si>
  <si>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</si>
  <si>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</si>
  <si>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</si>
  <si>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</si>
  <si>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</si>
  <si>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</si>
  <si>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</si>
  <si>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</si>
  <si>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</si>
  <si>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</si>
  <si>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</si>
  <si>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</si>
  <si>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</si>
  <si>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</si>
  <si>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</si>
  <si>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</si>
  <si>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</si>
  <si>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</si>
  <si>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</si>
  <si>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</si>
  <si>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</si>
  <si>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</si>
  <si>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</si>
  <si>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</si>
  <si>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</si>
  <si>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</si>
  <si>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</si>
  <si>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</si>
  <si>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</si>
  <si>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</si>
  <si>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</si>
  <si>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</si>
  <si>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</si>
  <si>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</si>
  <si>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</si>
  <si>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</si>
  <si>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</si>
  <si>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</si>
  <si>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</si>
  <si>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</si>
  <si>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</si>
  <si>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</si>
  <si>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</si>
  <si>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</si>
  <si>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</si>
  <si>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</si>
  <si>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</si>
  <si>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</si>
  <si>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</si>
  <si>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</si>
  <si>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</si>
  <si>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</si>
  <si>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</si>
  <si>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</si>
  <si>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</si>
  <si>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</si>
  <si>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</si>
  <si>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</si>
  <si>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</si>
  <si>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</si>
  <si>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</si>
  <si>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</si>
  <si>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</si>
  <si>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</si>
  <si>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</si>
  <si>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</si>
  <si>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</si>
  <si>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</si>
  <si>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</si>
  <si>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</si>
  <si>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</si>
  <si>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</si>
  <si>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</si>
  <si>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</si>
  <si>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</si>
  <si>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</si>
  <si>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</si>
  <si>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</si>
  <si>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</si>
  <si>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</si>
  <si>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</si>
  <si>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</si>
  <si>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</si>
  <si>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</si>
  <si>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</si>
  <si>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</si>
  <si>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</si>
  <si>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</si>
  <si>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</si>
  <si>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</si>
  <si>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</si>
  <si>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</si>
  <si>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</si>
  <si>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</si>
  <si>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</si>
  <si>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</si>
  <si>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</si>
  <si>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</si>
  <si>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</si>
  <si>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</si>
  <si>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</si>
  <si>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</si>
  <si>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</si>
  <si>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</si>
  <si>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</si>
  <si>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</si>
  <si>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</si>
  <si>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</si>
  <si>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</si>
  <si>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</si>
  <si>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</si>
  <si>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</si>
  <si>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</si>
  <si>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</si>
  <si>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</si>
  <si>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</si>
  <si>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</si>
  <si>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</si>
  <si>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</si>
  <si>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</si>
  <si>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</si>
  <si>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</si>
  <si>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</si>
  <si>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</si>
  <si>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</si>
  <si>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</si>
  <si>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</si>
  <si>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</si>
  <si>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</si>
  <si>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</si>
  <si>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</si>
  <si>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</si>
  <si>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</si>
  <si>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</si>
  <si>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</si>
  <si>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</si>
  <si>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</si>
  <si>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</si>
  <si>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</si>
  <si>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</si>
  <si>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</si>
  <si>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</si>
  <si>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</si>
  <si>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</si>
  <si>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</si>
  <si>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</si>
  <si>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</si>
  <si>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</si>
  <si>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</si>
  <si>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</si>
  <si>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</si>
  <si>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</si>
  <si>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</si>
  <si>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</si>
  <si>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</si>
  <si>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</si>
  <si>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</si>
  <si>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</si>
  <si>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</si>
  <si>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</si>
  <si>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</si>
  <si>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</si>
  <si>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</si>
  <si>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</si>
  <si>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</si>
  <si>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</si>
  <si>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</si>
  <si>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</si>
  <si>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</si>
  <si>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</si>
  <si>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</si>
  <si>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</si>
  <si>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</si>
  <si>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</si>
  <si>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</si>
  <si>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</si>
  <si>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</si>
  <si>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</si>
  <si>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</si>
  <si>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</si>
  <si>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</si>
  <si>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</si>
  <si>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</si>
  <si>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</si>
  <si>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</si>
  <si>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</si>
  <si>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</si>
  <si>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</si>
  <si>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</si>
  <si>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</si>
  <si>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</si>
  <si>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</si>
  <si>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</si>
  <si>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</si>
  <si>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</si>
  <si>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</si>
  <si>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</si>
  <si>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</si>
  <si>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</si>
  <si>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</si>
  <si>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</si>
  <si>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</si>
  <si>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</si>
  <si>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</si>
  <si>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</si>
  <si>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</si>
  <si>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</si>
  <si>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</si>
  <si>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</si>
  <si>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</si>
  <si>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</si>
  <si>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</si>
  <si>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</si>
  <si>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</si>
  <si>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</si>
  <si>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</si>
  <si>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</si>
  <si>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</si>
  <si>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</si>
  <si>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</si>
  <si>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</si>
  <si>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</si>
  <si>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</si>
  <si>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</si>
  <si>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</si>
  <si>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</si>
  <si>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</si>
  <si>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</si>
  <si>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</si>
  <si>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</si>
  <si>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</si>
  <si>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</si>
  <si>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</si>
  <si>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</si>
  <si>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</si>
  <si>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</si>
  <si>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</si>
  <si>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</si>
  <si>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</si>
  <si>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</si>
  <si>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</si>
  <si>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</si>
  <si>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</si>
  <si>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</si>
  <si>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</si>
  <si>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</si>
  <si>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Date created conversion</t>
  </si>
  <si>
    <t>Date ended conversion</t>
  </si>
  <si>
    <t>Column Labels</t>
  </si>
  <si>
    <t>Grand Total</t>
  </si>
  <si>
    <t>Row Labels</t>
  </si>
  <si>
    <t>Count of outcome</t>
  </si>
  <si>
    <t>(All)</t>
  </si>
  <si>
    <t>Count of Sub-category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</si>
  <si>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</si>
  <si>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</si>
  <si>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</si>
  <si>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</si>
  <si>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</si>
  <si>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</si>
  <si>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</si>
  <si>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</si>
  <si>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</si>
  <si>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</si>
  <si>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</si>
  <si>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</si>
  <si>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</si>
  <si>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</si>
  <si>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</si>
  <si>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</si>
  <si>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</si>
  <si>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</si>
  <si>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</si>
  <si>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</si>
  <si>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</si>
  <si>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</si>
  <si>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</si>
  <si>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</si>
  <si>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</si>
  <si>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</si>
  <si>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</si>
  <si>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</si>
  <si>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</si>
  <si>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</si>
  <si>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</si>
  <si>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Less Than 1000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</si>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</sst>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(2).xlsx]Sheet1!PivotTable1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9-4CF5-B035-F91ACE36356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9-4CF5-B035-F91ACE36356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9-4CF5-B035-F91ACE36356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9-4CF5-B035-F91ACE36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509000"/>
        <c:axId val="567510968"/>
      </c:barChart>
      <c:catAx>
        <c:axId val="56750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10968"/>
        <c:crosses val="autoZero"/>
        <c:auto val="1"/>
        <c:lblAlgn val="ctr"/>
        <c:lblOffset val="100"/>
        <c:noMultiLvlLbl val="0"/>
      </c:catAx>
      <c:valAx>
        <c:axId val="5675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(2).xlsx]Sheet2!PivotTable2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F-4B10-90A4-F4780FABC2B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F-4B10-90A4-F4780FABC2B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F-4B10-90A4-F4780FABC2B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F-4B10-90A4-F4780FAB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38408"/>
        <c:axId val="628640376"/>
      </c:barChart>
      <c:catAx>
        <c:axId val="62863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0376"/>
        <c:crosses val="autoZero"/>
        <c:auto val="1"/>
        <c:lblAlgn val="ctr"/>
        <c:lblOffset val="100"/>
        <c:noMultiLvlLbl val="0"/>
      </c:catAx>
      <c:valAx>
        <c:axId val="62864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3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2-429E-94A1-35477B0A61E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2-429E-94A1-35477B0A61E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2-429E-94A1-35477B0A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10896"/>
        <c:axId val="906405320"/>
      </c:lineChart>
      <c:catAx>
        <c:axId val="9064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05320"/>
        <c:crosses val="autoZero"/>
        <c:auto val="1"/>
        <c:lblAlgn val="ctr"/>
        <c:lblOffset val="100"/>
        <c:noMultiLvlLbl val="0"/>
      </c:catAx>
      <c:valAx>
        <c:axId val="9064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C5-4047-8E19-3A10DC0DB1F2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  <a:alpha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5-4047-8E19-3A10DC0DB1F2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C5-4047-8E19-3A10DC0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391304"/>
        <c:axId val="716391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C5-4047-8E19-3A10DC0DB1F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BC5-4047-8E19-3A10DC0DB1F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C5-4047-8E19-3A10DC0DB1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C5-4047-8E19-3A10DC0DB1F2}"/>
                  </c:ext>
                </c:extLst>
              </c15:ser>
            </c15:filteredLineSeries>
          </c:ext>
        </c:extLst>
      </c:lineChart>
      <c:catAx>
        <c:axId val="7163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1632"/>
        <c:crosses val="autoZero"/>
        <c:auto val="1"/>
        <c:lblAlgn val="ctr"/>
        <c:lblOffset val="100"/>
        <c:noMultiLvlLbl val="0"/>
      </c:catAx>
      <c:valAx>
        <c:axId val="716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0</xdr:rowOff>
    </xdr:from>
    <xdr:to>
      <xdr:col>23</xdr:col>
      <xdr:colOff>101600</xdr:colOff>
      <xdr:row>16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DDAA6-DB85-479F-DC88-476731FEA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0</xdr:row>
      <xdr:rowOff>169333</xdr:rowOff>
    </xdr:from>
    <xdr:to>
      <xdr:col>21</xdr:col>
      <xdr:colOff>582084</xdr:colOff>
      <xdr:row>29</xdr:row>
      <xdr:rowOff>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D0C92-B356-0C59-9CD9-B22F66B38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4</xdr:row>
      <xdr:rowOff>22225</xdr:rowOff>
    </xdr:from>
    <xdr:to>
      <xdr:col>12</xdr:col>
      <xdr:colOff>85725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59C7A-4BB9-0B2D-B071-7E2283E3B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14</xdr:row>
      <xdr:rowOff>28574</xdr:rowOff>
    </xdr:from>
    <xdr:to>
      <xdr:col>7</xdr:col>
      <xdr:colOff>381000</xdr:colOff>
      <xdr:row>31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85C3C-0E18-0E9C-683E-9DA674EA8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" refreshedDate="44724.722177546297" createdVersion="8" refreshedVersion="8" minRefreshableVersion="3" recordCount="1000" xr:uid="{6B65B24A-DB05-4E20-AD62-B059E67E2E6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x v="1"/>
    <x v="1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x v="2"/>
    <x v="2"/>
    <s v="Function-based leadingedge pricing structure"/>
    <n v="108400"/>
    <n v="142523"/>
    <n v="132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x v="3"/>
    <x v="3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x v="4"/>
    <x v="4"/>
    <s v="Proactive foreground core"/>
    <n v="7600"/>
    <n v="5265"/>
    <n v="70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x v="5"/>
    <x v="5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x v="6"/>
    <x v="6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x v="7"/>
    <x v="7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x v="8"/>
    <x v="8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x v="9"/>
    <x v="9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x v="10"/>
    <x v="10"/>
    <s v="Monitored empowering installation"/>
    <n v="5200"/>
    <n v="13838"/>
    <n v="267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x v="11"/>
    <x v="11"/>
    <s v="Grass-roots zero administration system engine"/>
    <n v="6300"/>
    <n v="3030"/>
    <n v="49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x v="12"/>
    <x v="12"/>
    <s v="Assimilated hybrid intranet"/>
    <n v="6300"/>
    <n v="5629"/>
    <n v="90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x v="13"/>
    <x v="13"/>
    <s v="Multi-tiered directional open architecture"/>
    <n v="4200"/>
    <n v="10295"/>
    <n v="246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x v="14"/>
    <x v="14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x v="15"/>
    <x v="15"/>
    <s v="Extended eco-centric pricing structure"/>
    <n v="81200"/>
    <n v="38414"/>
    <n v="48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x v="16"/>
    <x v="16"/>
    <s v="Cross-platform systemic adapter"/>
    <n v="1700"/>
    <n v="11041"/>
    <n v="650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x v="17"/>
    <x v="17"/>
    <s v="Seamless 4thgeneration methodology"/>
    <n v="84600"/>
    <n v="134845"/>
    <n v="160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x v="18"/>
    <x v="18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x v="19"/>
    <x v="19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x v="20"/>
    <x v="20"/>
    <s v="Proactive composite alliance"/>
    <n v="131800"/>
    <n v="147936"/>
    <n v="113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x v="21"/>
    <x v="21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x v="22"/>
    <x v="22"/>
    <s v="Enhanced dynamic definition"/>
    <n v="59100"/>
    <n v="75690"/>
    <n v="129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x v="23"/>
    <x v="23"/>
    <s v="Devolved next generation adapter"/>
    <n v="4500"/>
    <n v="14942"/>
    <n v="333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x v="24"/>
    <x v="24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x v="25"/>
    <x v="25"/>
    <s v="Monitored impactful analyzer"/>
    <n v="5500"/>
    <n v="11904"/>
    <n v="217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x v="26"/>
    <x v="26"/>
    <s v="Optional responsive customer loyalty"/>
    <n v="107500"/>
    <n v="51814"/>
    <n v="49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x v="27"/>
    <x v="27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x v="28"/>
    <x v="28"/>
    <s v="Synchronized global task-force"/>
    <n v="130800"/>
    <n v="137635"/>
    <n v="106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x v="29"/>
    <x v="29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x v="30"/>
    <x v="30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x v="31"/>
    <x v="31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x v="32"/>
    <x v="32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x v="33"/>
    <x v="33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x v="34"/>
    <x v="34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x v="35"/>
    <x v="35"/>
    <s v="Synergized intangible challenge"/>
    <n v="125500"/>
    <n v="188628"/>
    <n v="1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x v="36"/>
    <x v="36"/>
    <s v="Monitored multi-state encryption"/>
    <n v="700"/>
    <n v="1101"/>
    <n v="158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x v="37"/>
    <x v="37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x v="38"/>
    <x v="38"/>
    <s v="Digitized client-driven database"/>
    <n v="3100"/>
    <n v="10085"/>
    <n v="326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x v="39"/>
    <x v="39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x v="40"/>
    <x v="40"/>
    <s v="Reduced stable middleware"/>
    <n v="8800"/>
    <n v="14878"/>
    <n v="170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x v="41"/>
    <x v="41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x v="42"/>
    <x v="42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x v="43"/>
    <x v="43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x v="44"/>
    <x v="44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x v="45"/>
    <x v="45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x v="46"/>
    <x v="46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x v="47"/>
    <x v="47"/>
    <s v="Function-based multi-state software"/>
    <n v="1500"/>
    <n v="7129"/>
    <n v="476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x v="48"/>
    <x v="48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x v="49"/>
    <x v="49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x v="50"/>
    <x v="50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x v="51"/>
    <x v="51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x v="52"/>
    <x v="52"/>
    <s v="Organic foreground leverage"/>
    <n v="7200"/>
    <n v="2459"/>
    <n v="35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x v="53"/>
    <x v="53"/>
    <s v="Reverse-engineered static concept"/>
    <n v="8800"/>
    <n v="12356"/>
    <n v="14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x v="54"/>
    <x v="54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x v="55"/>
    <x v="55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x v="56"/>
    <x v="56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x v="57"/>
    <x v="57"/>
    <s v="Cross-group multi-state task-force"/>
    <n v="2900"/>
    <n v="6243"/>
    <n v="216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x v="58"/>
    <x v="58"/>
    <s v="Expanded 3rdgeneration strategy"/>
    <n v="2700"/>
    <n v="6132"/>
    <n v="228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x v="59"/>
    <x v="59"/>
    <s v="Assimilated real-time support"/>
    <n v="1400"/>
    <n v="3851"/>
    <n v="276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x v="60"/>
    <x v="60"/>
    <s v="User-centric regional database"/>
    <n v="94200"/>
    <n v="135997"/>
    <n v="145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x v="61"/>
    <x v="61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x v="62"/>
    <x v="62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x v="63"/>
    <x v="63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x v="64"/>
    <x v="64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x v="65"/>
    <x v="65"/>
    <s v="Mandatory incremental projection"/>
    <n v="6100"/>
    <n v="14405"/>
    <n v="237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x v="66"/>
    <x v="66"/>
    <s v="Grass-roots needs-based encryption"/>
    <n v="2900"/>
    <n v="1307"/>
    <n v="46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x v="67"/>
    <x v="67"/>
    <s v="Team-oriented 6thgeneration middleware"/>
    <n v="72600"/>
    <n v="117892"/>
    <n v="163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x v="68"/>
    <x v="68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x v="69"/>
    <x v="69"/>
    <s v="Switchable disintermediate moderator"/>
    <n v="7900"/>
    <n v="1901"/>
    <n v="2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x v="70"/>
    <x v="70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x v="71"/>
    <x v="71"/>
    <s v="Organic object-oriented budgetary management"/>
    <n v="6000"/>
    <n v="6484"/>
    <n v="109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x v="72"/>
    <x v="72"/>
    <s v="Seamless coherent parallelism"/>
    <n v="600"/>
    <n v="4022"/>
    <n v="671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x v="73"/>
    <x v="73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x v="74"/>
    <x v="74"/>
    <s v="Progressive tertiary framework"/>
    <n v="3900"/>
    <n v="4776"/>
    <n v="123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x v="75"/>
    <x v="75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x v="76"/>
    <x v="76"/>
    <s v="Horizontal next generation function"/>
    <n v="122900"/>
    <n v="95993"/>
    <n v="79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x v="77"/>
    <x v="77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x v="78"/>
    <x v="78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x v="79"/>
    <x v="79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x v="80"/>
    <x v="80"/>
    <s v="Cross-platform needs-based approach"/>
    <n v="1100"/>
    <n v="7012"/>
    <n v="638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x v="81"/>
    <x v="81"/>
    <s v="User-friendly static contingency"/>
    <n v="16800"/>
    <n v="37857"/>
    <n v="226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x v="82"/>
    <x v="82"/>
    <s v="Reactive content-based framework"/>
    <n v="1000"/>
    <n v="14973"/>
    <n v="1498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x v="83"/>
    <x v="83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x v="84"/>
    <x v="84"/>
    <s v="Public-key zero tolerance orchestration"/>
    <n v="31400"/>
    <n v="41564"/>
    <n v="133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x v="85"/>
    <x v="85"/>
    <s v="Multi-tiered eco-centric architecture"/>
    <n v="4900"/>
    <n v="6430"/>
    <n v="132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x v="86"/>
    <x v="86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x v="87"/>
    <x v="87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x v="88"/>
    <x v="88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x v="89"/>
    <x v="89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x v="90"/>
    <x v="90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x v="91"/>
    <x v="91"/>
    <s v="Enhanced systemic analyzer"/>
    <n v="154300"/>
    <n v="74688"/>
    <n v="49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x v="92"/>
    <x v="92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x v="93"/>
    <x v="93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x v="94"/>
    <x v="94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x v="95"/>
    <x v="95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x v="96"/>
    <x v="96"/>
    <s v="Down-sized systematic policy"/>
    <n v="69700"/>
    <n v="151513"/>
    <n v="21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x v="97"/>
    <x v="97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x v="98"/>
    <x v="98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x v="99"/>
    <x v="99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x v="100"/>
    <x v="100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x v="101"/>
    <x v="101"/>
    <s v="Reduced heuristic moratorium"/>
    <n v="900"/>
    <n v="9193"/>
    <n v="1022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x v="102"/>
    <x v="102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x v="103"/>
    <x v="103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x v="104"/>
    <x v="104"/>
    <s v="Self-enabling grid-enabled initiative"/>
    <n v="119200"/>
    <n v="170623"/>
    <n v="14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x v="105"/>
    <x v="105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x v="106"/>
    <x v="106"/>
    <s v="Ameliorated clear-thinking circuit"/>
    <n v="3900"/>
    <n v="14006"/>
    <n v="360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x v="107"/>
    <x v="107"/>
    <s v="Multi-layered encompassing installation"/>
    <n v="3500"/>
    <n v="6527"/>
    <n v="18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x v="108"/>
    <x v="108"/>
    <s v="Universal encompassing implementation"/>
    <n v="1500"/>
    <n v="8929"/>
    <n v="596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x v="109"/>
    <x v="109"/>
    <s v="Object-based client-server application"/>
    <n v="5200"/>
    <n v="3079"/>
    <n v="60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x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x v="111"/>
    <x v="111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x v="112"/>
    <x v="112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x v="113"/>
    <x v="113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x v="114"/>
    <x v="114"/>
    <s v="Robust heuristic encoding"/>
    <n v="1900"/>
    <n v="13816"/>
    <n v="72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x v="115"/>
    <x v="115"/>
    <s v="Team-oriented clear-thinking capacity"/>
    <n v="166700"/>
    <n v="145382"/>
    <n v="88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x v="116"/>
    <x v="116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x v="117"/>
    <x v="117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x v="118"/>
    <x v="118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x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x v="120"/>
    <x v="120"/>
    <s v="Synchronized regional synergy"/>
    <n v="75100"/>
    <n v="112272"/>
    <n v="150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x v="121"/>
    <x v="121"/>
    <s v="Multi-lateral homogeneous success"/>
    <n v="45300"/>
    <n v="99361"/>
    <n v="220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x v="122"/>
    <x v="122"/>
    <s v="Seamless zero-defect solution"/>
    <n v="136800"/>
    <n v="88055"/>
    <n v="6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x v="123"/>
    <x v="123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x v="124"/>
    <x v="124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x v="125"/>
    <x v="125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x v="126"/>
    <x v="126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x v="127"/>
    <x v="127"/>
    <s v="Team-oriented 6thgeneration matrix"/>
    <n v="103200"/>
    <n v="53067"/>
    <n v="52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x v="128"/>
    <x v="128"/>
    <s v="Phased human-resource core"/>
    <n v="70600"/>
    <n v="42596"/>
    <n v="61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x v="129"/>
    <x v="129"/>
    <s v="Mandatory tertiary implementation"/>
    <n v="148500"/>
    <n v="4756"/>
    <n v="4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x v="130"/>
    <x v="130"/>
    <s v="Secured directional encryption"/>
    <n v="9600"/>
    <n v="14925"/>
    <n v="156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x v="131"/>
    <x v="131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x v="132"/>
    <x v="132"/>
    <s v="Virtual static core"/>
    <n v="3300"/>
    <n v="3834"/>
    <n v="117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x v="133"/>
    <x v="133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x v="134"/>
    <x v="134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x v="135"/>
    <x v="135"/>
    <s v="Balanced zero-defect software"/>
    <n v="7700"/>
    <n v="5488"/>
    <n v="72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x v="136"/>
    <x v="136"/>
    <s v="Distributed context-sensitive flexibility"/>
    <n v="82800"/>
    <n v="2721"/>
    <n v="4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x v="137"/>
    <x v="137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x v="138"/>
    <x v="138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x v="139"/>
    <x v="139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x v="140"/>
    <x v="140"/>
    <s v="Fully-configurable coherent Internet solution"/>
    <n v="5500"/>
    <n v="12274"/>
    <n v="224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x v="141"/>
    <x v="141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x v="142"/>
    <x v="142"/>
    <s v="Expanded solution-oriented benchmark"/>
    <n v="5000"/>
    <n v="11502"/>
    <n v="231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x v="143"/>
    <x v="143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x v="144"/>
    <x v="144"/>
    <s v="Multi-lateral actuating installation"/>
    <n v="9000"/>
    <n v="11619"/>
    <n v="130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x v="145"/>
    <x v="145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x v="146"/>
    <x v="146"/>
    <s v="Optional bandwidth-monitored middleware"/>
    <n v="8800"/>
    <n v="1518"/>
    <n v="18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x v="147"/>
    <x v="147"/>
    <s v="Upgradable upward-trending workforce"/>
    <n v="8300"/>
    <n v="9337"/>
    <n v="113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x v="148"/>
    <x v="148"/>
    <s v="Upgradable hybrid capability"/>
    <n v="9300"/>
    <n v="11255"/>
    <n v="122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x v="149"/>
    <x v="149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x v="150"/>
    <x v="150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x v="151"/>
    <x v="151"/>
    <s v="Customizable intermediate extranet"/>
    <n v="137200"/>
    <n v="88037"/>
    <n v="65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x v="152"/>
    <x v="152"/>
    <s v="User-centric fault-tolerant task-force"/>
    <n v="41500"/>
    <n v="175573"/>
    <n v="424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x v="153"/>
    <x v="153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x v="154"/>
    <x v="154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x v="155"/>
    <x v="155"/>
    <s v="Distributed eco-centric methodology"/>
    <n v="139500"/>
    <n v="90706"/>
    <n v="6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x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x v="157"/>
    <x v="157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x v="158"/>
    <x v="158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x v="159"/>
    <x v="159"/>
    <s v="Robust explicit hardware"/>
    <n v="191200"/>
    <n v="191222"/>
    <n v="101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x v="160"/>
    <x v="160"/>
    <s v="Stand-alone actuating support"/>
    <n v="8000"/>
    <n v="12985"/>
    <n v="163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x v="161"/>
    <x v="161"/>
    <s v="Cross-platform methodical process improvement"/>
    <n v="5500"/>
    <n v="4300"/>
    <n v="79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x v="162"/>
    <x v="162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x v="163"/>
    <x v="163"/>
    <s v="Extended reciprocal circuit"/>
    <n v="3500"/>
    <n v="8864"/>
    <n v="25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x v="164"/>
    <x v="164"/>
    <s v="Polarized human-resource protocol"/>
    <n v="150500"/>
    <n v="150755"/>
    <n v="101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x v="165"/>
    <x v="165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x v="166"/>
    <x v="166"/>
    <s v="Robust heuristic artificial intelligence"/>
    <n v="9800"/>
    <n v="13439"/>
    <n v="138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x v="167"/>
    <x v="167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x v="168"/>
    <x v="168"/>
    <s v="Ergonomic uniform open system"/>
    <n v="128100"/>
    <n v="40107"/>
    <n v="32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x v="169"/>
    <x v="169"/>
    <s v="Profit-focused modular product"/>
    <n v="23300"/>
    <n v="98811"/>
    <n v="425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x v="170"/>
    <x v="170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x v="171"/>
    <x v="171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x v="172"/>
    <x v="172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x v="173"/>
    <x v="173"/>
    <s v="Cross-group 4thgeneration middleware"/>
    <n v="96700"/>
    <n v="157635"/>
    <n v="164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x v="174"/>
    <x v="174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x v="175"/>
    <x v="175"/>
    <s v="Sharable intangible migration"/>
    <n v="181200"/>
    <n v="47459"/>
    <n v="27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x v="176"/>
    <x v="176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x v="177"/>
    <x v="177"/>
    <s v="Digitized solution-oriented product"/>
    <n v="38800"/>
    <n v="161593"/>
    <n v="417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x v="178"/>
    <x v="178"/>
    <s v="Triple-buffered cohesive structure"/>
    <n v="7200"/>
    <n v="6927"/>
    <n v="97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x v="179"/>
    <x v="179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x v="180"/>
    <x v="180"/>
    <s v="Optional clear-thinking software"/>
    <n v="56000"/>
    <n v="172736"/>
    <n v="309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x v="181"/>
    <x v="181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x v="182"/>
    <x v="182"/>
    <s v="Reverse-engineered bandwidth-monitored contingency"/>
    <n v="27100"/>
    <n v="195750"/>
    <n v="723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x v="183"/>
    <x v="183"/>
    <s v="Pre-emptive bandwidth-monitored instruction set"/>
    <n v="5100"/>
    <n v="3525"/>
    <n v="70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x v="184"/>
    <x v="184"/>
    <s v="Adaptive asynchronous emulation"/>
    <n v="3600"/>
    <n v="10550"/>
    <n v="29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x v="185"/>
    <x v="185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x v="186"/>
    <x v="186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x v="187"/>
    <x v="187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x v="188"/>
    <x v="188"/>
    <s v="Networked didactic info-mediaries"/>
    <n v="8200"/>
    <n v="2625"/>
    <n v="3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x v="189"/>
    <x v="189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x v="190"/>
    <x v="190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x v="191"/>
    <x v="191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x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x v="193"/>
    <x v="193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x v="194"/>
    <x v="194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x v="195"/>
    <x v="195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x v="196"/>
    <x v="196"/>
    <s v="Organic bandwidth-monitored frame"/>
    <n v="8200"/>
    <n v="5178"/>
    <n v="64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x v="197"/>
    <x v="197"/>
    <s v="Business-focused logistical framework"/>
    <n v="54700"/>
    <n v="163118"/>
    <n v="299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x v="198"/>
    <x v="198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x v="199"/>
    <x v="199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x v="200"/>
    <x v="200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x v="201"/>
    <x v="201"/>
    <s v="Cross-platform bi-directional workforce"/>
    <n v="2100"/>
    <n v="14305"/>
    <n v="682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x v="202"/>
    <x v="202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x v="203"/>
    <x v="203"/>
    <s v="Customer-focused client-server service-desk"/>
    <n v="143900"/>
    <n v="193413"/>
    <n v="1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x v="204"/>
    <x v="204"/>
    <s v="Mandatory multimedia leverage"/>
    <n v="75000"/>
    <n v="2529"/>
    <n v="4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x v="205"/>
    <x v="205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x v="206"/>
    <x v="206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x v="207"/>
    <x v="207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x v="208"/>
    <x v="208"/>
    <s v="Mandatory multi-tasking encryption"/>
    <n v="196900"/>
    <n v="199110"/>
    <n v="10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x v="209"/>
    <x v="209"/>
    <s v="Distributed system-worthy application"/>
    <n v="194500"/>
    <n v="41212"/>
    <n v="22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x v="210"/>
    <x v="210"/>
    <s v="Synergistic tertiary time-frame"/>
    <n v="9400"/>
    <n v="6338"/>
    <n v="68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x v="211"/>
    <x v="211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x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x v="213"/>
    <x v="213"/>
    <s v="Face-to-face encompassing info-mediaries"/>
    <n v="87900"/>
    <n v="171549"/>
    <n v="196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x v="214"/>
    <x v="214"/>
    <s v="Open-source fresh-thinking policy"/>
    <n v="1400"/>
    <n v="14324"/>
    <n v="1024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x v="215"/>
    <x v="215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x v="216"/>
    <x v="216"/>
    <s v="Organic dynamic algorithm"/>
    <n v="121700"/>
    <n v="188721"/>
    <n v="156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x v="217"/>
    <x v="217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x v="218"/>
    <x v="218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x v="219"/>
    <x v="219"/>
    <s v="Stand-alone mobile customer loyalty"/>
    <n v="41700"/>
    <n v="138497"/>
    <n v="333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x v="220"/>
    <x v="220"/>
    <s v="Focused composite approach"/>
    <n v="7900"/>
    <n v="667"/>
    <n v="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x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x v="222"/>
    <x v="222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x v="223"/>
    <x v="223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x v="224"/>
    <x v="224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x v="225"/>
    <x v="225"/>
    <s v="Enterprise-wide reciprocal success"/>
    <n v="67800"/>
    <n v="176398"/>
    <n v="26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x v="226"/>
    <x v="102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x v="227"/>
    <x v="226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x v="228"/>
    <x v="227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x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x v="230"/>
    <x v="229"/>
    <s v="Progressive value-added ability"/>
    <n v="2400"/>
    <n v="10084"/>
    <n v="421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x v="231"/>
    <x v="230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x v="232"/>
    <x v="231"/>
    <s v="Progressive secondary portal"/>
    <n v="3400"/>
    <n v="5823"/>
    <n v="172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x v="233"/>
    <x v="232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x v="234"/>
    <x v="233"/>
    <s v="Enterprise-wide motivating matrices"/>
    <n v="7500"/>
    <n v="8181"/>
    <n v="110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x v="235"/>
    <x v="234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x v="236"/>
    <x v="235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x v="237"/>
    <x v="236"/>
    <s v="Re-contextualized tangible open architecture"/>
    <n v="9300"/>
    <n v="14822"/>
    <n v="160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x v="238"/>
    <x v="237"/>
    <s v="Distributed systemic adapter"/>
    <n v="2400"/>
    <n v="10138"/>
    <n v="423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x v="239"/>
    <x v="238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x v="240"/>
    <x v="239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x v="241"/>
    <x v="240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x v="242"/>
    <x v="241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x v="243"/>
    <x v="242"/>
    <s v="Customer-focused attitude-oriented function"/>
    <n v="2300"/>
    <n v="10240"/>
    <n v="446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x v="244"/>
    <x v="243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x v="245"/>
    <x v="244"/>
    <s v="Re-engineered systematic monitoring"/>
    <n v="2900"/>
    <n v="14771"/>
    <n v="510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x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x v="247"/>
    <x v="246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x v="248"/>
    <x v="247"/>
    <s v="Streamlined holistic knowledgebase"/>
    <n v="6200"/>
    <n v="13103"/>
    <n v="212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x v="249"/>
    <x v="248"/>
    <s v="Up-sized intermediate website"/>
    <n v="61500"/>
    <n v="168095"/>
    <n v="274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x v="250"/>
    <x v="249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x v="251"/>
    <x v="250"/>
    <s v="Enhanced user-facing function"/>
    <n v="7100"/>
    <n v="3840"/>
    <n v="55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x v="252"/>
    <x v="251"/>
    <s v="Operative bandwidth-monitored interface"/>
    <n v="1000"/>
    <n v="6263"/>
    <n v="627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x v="253"/>
    <x v="252"/>
    <s v="Upgradable multi-state instruction set"/>
    <n v="121500"/>
    <n v="108161"/>
    <n v="90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x v="254"/>
    <x v="253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x v="255"/>
    <x v="254"/>
    <s v="Upgradable grid-enabled superstructure"/>
    <n v="80500"/>
    <n v="96735"/>
    <n v="121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x v="256"/>
    <x v="255"/>
    <s v="Optimized actuating toolset"/>
    <n v="4100"/>
    <n v="959"/>
    <n v="24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x v="257"/>
    <x v="256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x v="258"/>
    <x v="257"/>
    <s v="Assimilated coherent hardware"/>
    <n v="5000"/>
    <n v="13424"/>
    <n v="269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x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x v="260"/>
    <x v="259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x v="261"/>
    <x v="260"/>
    <s v="Reverse-engineered cohesive migration"/>
    <n v="84300"/>
    <n v="26303"/>
    <n v="32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x v="262"/>
    <x v="261"/>
    <s v="Compatible multimedia hub"/>
    <n v="1700"/>
    <n v="5328"/>
    <n v="314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x v="263"/>
    <x v="262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x v="264"/>
    <x v="263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x v="265"/>
    <x v="264"/>
    <s v="Persevering interactive emulation"/>
    <n v="4900"/>
    <n v="6031"/>
    <n v="124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x v="266"/>
    <x v="265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x v="267"/>
    <x v="266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x v="268"/>
    <x v="267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x v="269"/>
    <x v="268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x v="270"/>
    <x v="269"/>
    <s v="Triple-buffered 4thgeneration toolset"/>
    <n v="173900"/>
    <n v="47260"/>
    <n v="28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x v="271"/>
    <x v="270"/>
    <s v="Progressive zero administration leverage"/>
    <n v="153700"/>
    <n v="1953"/>
    <n v="2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x v="272"/>
    <x v="271"/>
    <s v="Networked radical neural-net"/>
    <n v="51100"/>
    <n v="155349"/>
    <n v="305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x v="273"/>
    <x v="272"/>
    <s v="Re-engineered heuristic forecast"/>
    <n v="7800"/>
    <n v="10704"/>
    <n v="138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x v="274"/>
    <x v="273"/>
    <s v="Fully-configurable background algorithm"/>
    <n v="2400"/>
    <n v="773"/>
    <n v="33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x v="275"/>
    <x v="274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x v="276"/>
    <x v="275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x v="277"/>
    <x v="276"/>
    <s v="Persevering system-worthy info-mediaries"/>
    <n v="700"/>
    <n v="7465"/>
    <n v="1067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x v="278"/>
    <x v="277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x v="279"/>
    <x v="278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x v="280"/>
    <x v="279"/>
    <s v="Function-based high-level infrastructure"/>
    <n v="2500"/>
    <n v="14536"/>
    <n v="582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x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x v="282"/>
    <x v="281"/>
    <s v="Virtual contextually-based circuit"/>
    <n v="8400"/>
    <n v="9076"/>
    <n v="109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x v="283"/>
    <x v="282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x v="284"/>
    <x v="283"/>
    <s v="Ameliorated fresh-thinking protocol"/>
    <n v="9800"/>
    <n v="8153"/>
    <n v="84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x v="285"/>
    <x v="284"/>
    <s v="Front-line optimizing emulation"/>
    <n v="900"/>
    <n v="6357"/>
    <n v="70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x v="286"/>
    <x v="285"/>
    <s v="Devolved uniform complexity"/>
    <n v="112100"/>
    <n v="19557"/>
    <n v="18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x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x v="288"/>
    <x v="287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x v="289"/>
    <x v="288"/>
    <s v="Grass-roots mission-critical capability"/>
    <n v="800"/>
    <n v="13474"/>
    <n v="168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x v="290"/>
    <x v="289"/>
    <s v="Advanced global data-warehouse"/>
    <n v="168600"/>
    <n v="91722"/>
    <n v="55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x v="291"/>
    <x v="290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x v="292"/>
    <x v="291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x v="293"/>
    <x v="292"/>
    <s v="Organized executive solution"/>
    <n v="6500"/>
    <n v="1065"/>
    <n v="17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x v="294"/>
    <x v="293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x v="295"/>
    <x v="294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x v="296"/>
    <x v="295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x v="297"/>
    <x v="296"/>
    <s v="Organized client-driven capacity"/>
    <n v="7200"/>
    <n v="6785"/>
    <n v="95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x v="298"/>
    <x v="297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x v="299"/>
    <x v="298"/>
    <s v="Grass-roots contextually-based algorithm"/>
    <n v="3800"/>
    <n v="1954"/>
    <n v="52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x v="300"/>
    <x v="299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x v="301"/>
    <x v="300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x v="302"/>
    <x v="301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x v="303"/>
    <x v="302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x v="304"/>
    <x v="303"/>
    <s v="User-friendly discrete benchmark"/>
    <n v="2100"/>
    <n v="11469"/>
    <n v="547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x v="305"/>
    <x v="304"/>
    <s v="Grass-roots actuating policy"/>
    <n v="2800"/>
    <n v="8014"/>
    <n v="287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x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x v="307"/>
    <x v="306"/>
    <s v="Face-to-face zero tolerance moderator"/>
    <n v="32900"/>
    <n v="43473"/>
    <n v="13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x v="308"/>
    <x v="307"/>
    <s v="Grass-roots optimizing projection"/>
    <n v="118200"/>
    <n v="87560"/>
    <n v="75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x v="309"/>
    <x v="308"/>
    <s v="User-centric 6thgeneration attitude"/>
    <n v="4100"/>
    <n v="3087"/>
    <n v="76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x v="310"/>
    <x v="309"/>
    <s v="Switchable zero tolerance website"/>
    <n v="7800"/>
    <n v="1586"/>
    <n v="21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x v="311"/>
    <x v="310"/>
    <s v="Focused real-time help-desk"/>
    <n v="6300"/>
    <n v="12812"/>
    <n v="204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x v="312"/>
    <x v="311"/>
    <s v="Robust impactful approach"/>
    <n v="59100"/>
    <n v="183345"/>
    <n v="31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x v="313"/>
    <x v="312"/>
    <s v="Secured maximized policy"/>
    <n v="2200"/>
    <n v="8697"/>
    <n v="396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x v="314"/>
    <x v="313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x v="315"/>
    <x v="314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x v="316"/>
    <x v="315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x v="317"/>
    <x v="316"/>
    <s v="Cross-group coherent hierarchy"/>
    <n v="6600"/>
    <n v="1269"/>
    <n v="20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x v="318"/>
    <x v="317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x v="319"/>
    <x v="318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x v="320"/>
    <x v="319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x v="321"/>
    <x v="320"/>
    <s v="Proactive attitude-oriented knowledge user"/>
    <n v="170400"/>
    <n v="160422"/>
    <n v="95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x v="322"/>
    <x v="321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x v="323"/>
    <x v="322"/>
    <s v="Integrated zero-defect help-desk"/>
    <n v="8900"/>
    <n v="2148"/>
    <n v="25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x v="324"/>
    <x v="323"/>
    <s v="Inverse analyzing matrices"/>
    <n v="7100"/>
    <n v="11648"/>
    <n v="165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x v="325"/>
    <x v="324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x v="326"/>
    <x v="325"/>
    <s v="Multi-channeled next generation architecture"/>
    <n v="7200"/>
    <n v="3326"/>
    <n v="47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x v="327"/>
    <x v="326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x v="328"/>
    <x v="327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x v="329"/>
    <x v="328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x v="330"/>
    <x v="329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x v="331"/>
    <x v="330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x v="332"/>
    <x v="331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x v="333"/>
    <x v="332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x v="334"/>
    <x v="333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x v="335"/>
    <x v="334"/>
    <s v="Operative uniform hub"/>
    <n v="173800"/>
    <n v="198628"/>
    <n v="115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x v="336"/>
    <x v="335"/>
    <s v="Customizable intangible capability"/>
    <n v="70700"/>
    <n v="68602"/>
    <n v="98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x v="337"/>
    <x v="336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x v="338"/>
    <x v="337"/>
    <s v="Decentralized intangible encoding"/>
    <n v="69800"/>
    <n v="125042"/>
    <n v="180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x v="339"/>
    <x v="338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x v="340"/>
    <x v="339"/>
    <s v="Switchable didactic matrices"/>
    <n v="37100"/>
    <n v="34964"/>
    <n v="95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x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x v="342"/>
    <x v="341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x v="343"/>
    <x v="342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x v="344"/>
    <x v="343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x v="345"/>
    <x v="344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x v="346"/>
    <x v="345"/>
    <s v="Virtual attitude-oriented migration"/>
    <n v="8000"/>
    <n v="2758"/>
    <n v="3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x v="347"/>
    <x v="346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x v="348"/>
    <x v="347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x v="349"/>
    <x v="348"/>
    <s v="Multi-layered bottom-line frame"/>
    <n v="180800"/>
    <n v="95958"/>
    <n v="54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x v="350"/>
    <x v="349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x v="351"/>
    <x v="350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x v="352"/>
    <x v="351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x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x v="354"/>
    <x v="353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x v="355"/>
    <x v="354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x v="356"/>
    <x v="355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x v="357"/>
    <x v="356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x v="358"/>
    <x v="357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x v="359"/>
    <x v="358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x v="360"/>
    <x v="359"/>
    <s v="Right-sized zero tolerance migration"/>
    <n v="59700"/>
    <n v="135132"/>
    <n v="227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x v="361"/>
    <x v="360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x v="362"/>
    <x v="361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x v="363"/>
    <x v="362"/>
    <s v="Re-contextualized local initiative"/>
    <n v="5200"/>
    <n v="8330"/>
    <n v="16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x v="364"/>
    <x v="363"/>
    <s v="Switchable intangible definition"/>
    <n v="900"/>
    <n v="14547"/>
    <n v="1617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x v="365"/>
    <x v="364"/>
    <s v="Networked bottom-line initiative"/>
    <n v="1600"/>
    <n v="11735"/>
    <n v="734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x v="366"/>
    <x v="365"/>
    <s v="Robust directional system engine"/>
    <n v="1800"/>
    <n v="10658"/>
    <n v="593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x v="367"/>
    <x v="366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x v="368"/>
    <x v="367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x v="369"/>
    <x v="368"/>
    <s v="Polarized needs-based approach"/>
    <n v="5400"/>
    <n v="14743"/>
    <n v="274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x v="370"/>
    <x v="369"/>
    <s v="Intuitive well-modulated middleware"/>
    <n v="112300"/>
    <n v="178965"/>
    <n v="160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x v="371"/>
    <x v="370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x v="372"/>
    <x v="371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x v="373"/>
    <x v="372"/>
    <s v="Down-sized coherent toolset"/>
    <n v="22500"/>
    <n v="164291"/>
    <n v="73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x v="374"/>
    <x v="373"/>
    <s v="Open-source multi-tasking data-warehouse"/>
    <n v="167400"/>
    <n v="22073"/>
    <n v="14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x v="375"/>
    <x v="374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x v="376"/>
    <x v="375"/>
    <s v="Mandatory uniform matrix"/>
    <n v="3400"/>
    <n v="12275"/>
    <n v="362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x v="377"/>
    <x v="376"/>
    <s v="Phased methodical initiative"/>
    <n v="49700"/>
    <n v="5098"/>
    <n v="11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x v="378"/>
    <x v="377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x v="379"/>
    <x v="378"/>
    <s v="Realigned clear-thinking migration"/>
    <n v="7200"/>
    <n v="2912"/>
    <n v="41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x v="380"/>
    <x v="379"/>
    <s v="Optional clear-thinking process improvement"/>
    <n v="2500"/>
    <n v="4008"/>
    <n v="161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x v="381"/>
    <x v="380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x v="382"/>
    <x v="381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x v="383"/>
    <x v="382"/>
    <s v="Progressive intangible flexibility"/>
    <n v="6300"/>
    <n v="14199"/>
    <n v="226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x v="384"/>
    <x v="383"/>
    <s v="Reactive real-time software"/>
    <n v="114400"/>
    <n v="196779"/>
    <n v="173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x v="385"/>
    <x v="384"/>
    <s v="Programmable incremental knowledge user"/>
    <n v="38900"/>
    <n v="56859"/>
    <n v="147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x v="386"/>
    <x v="385"/>
    <s v="Progressive 5thgeneration customer loyalty"/>
    <n v="135500"/>
    <n v="103554"/>
    <n v="77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x v="387"/>
    <x v="386"/>
    <s v="Triple-buffered logistical frame"/>
    <n v="109000"/>
    <n v="42795"/>
    <n v="40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x v="388"/>
    <x v="387"/>
    <s v="Exclusive dynamic adapter"/>
    <n v="114800"/>
    <n v="12938"/>
    <n v="12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x v="389"/>
    <x v="388"/>
    <s v="Automated systemic hierarchy"/>
    <n v="83000"/>
    <n v="101352"/>
    <n v="123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x v="390"/>
    <x v="389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x v="391"/>
    <x v="390"/>
    <s v="Mandatory uniform strategy"/>
    <n v="60400"/>
    <n v="4393"/>
    <n v="8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x v="392"/>
    <x v="391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x v="393"/>
    <x v="392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x v="394"/>
    <x v="393"/>
    <s v="Customizable dynamic info-mediaries"/>
    <n v="800"/>
    <n v="3755"/>
    <n v="470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x v="395"/>
    <x v="122"/>
    <s v="Enhanced incremental budgetary management"/>
    <n v="7100"/>
    <n v="9238"/>
    <n v="131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x v="396"/>
    <x v="394"/>
    <s v="Digitized local info-mediaries"/>
    <n v="46100"/>
    <n v="77012"/>
    <n v="16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x v="397"/>
    <x v="395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x v="398"/>
    <x v="396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x v="399"/>
    <x v="397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x v="400"/>
    <x v="398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x v="401"/>
    <x v="399"/>
    <s v="Inverse radical hierarchy"/>
    <n v="900"/>
    <n v="13772"/>
    <n v="1531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x v="402"/>
    <x v="400"/>
    <s v="Team-oriented static interface"/>
    <n v="7300"/>
    <n v="2946"/>
    <n v="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x v="403"/>
    <x v="401"/>
    <s v="Virtual foreground throughput"/>
    <n v="195800"/>
    <n v="168820"/>
    <n v="87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x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x v="405"/>
    <x v="403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x v="406"/>
    <x v="404"/>
    <s v="Balanced attitude-oriented parallelism"/>
    <n v="39300"/>
    <n v="71583"/>
    <n v="183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x v="407"/>
    <x v="405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x v="408"/>
    <x v="406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x v="409"/>
    <x v="97"/>
    <s v="Secured asymmetric projection"/>
    <n v="135600"/>
    <n v="62804"/>
    <n v="47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x v="410"/>
    <x v="407"/>
    <s v="Advanced cohesive Graphic Interface"/>
    <n v="153700"/>
    <n v="55536"/>
    <n v="37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x v="411"/>
    <x v="408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x v="412"/>
    <x v="409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x v="413"/>
    <x v="410"/>
    <s v="Persevering analyzing extranet"/>
    <n v="189500"/>
    <n v="117628"/>
    <n v="63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x v="414"/>
    <x v="411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x v="415"/>
    <x v="412"/>
    <s v="Intuitive needs-based monitoring"/>
    <n v="113500"/>
    <n v="12552"/>
    <n v="12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x v="416"/>
    <x v="413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x v="417"/>
    <x v="414"/>
    <s v="Upgradable 24/7 emulation"/>
    <n v="1700"/>
    <n v="943"/>
    <n v="5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x v="418"/>
    <x v="32"/>
    <s v="Quality-focused client-server core"/>
    <n v="163700"/>
    <n v="93963"/>
    <n v="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x v="419"/>
    <x v="415"/>
    <s v="Upgradable maximized protocol"/>
    <n v="113800"/>
    <n v="140469"/>
    <n v="124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x v="420"/>
    <x v="416"/>
    <s v="Cross-platform interactive synergy"/>
    <n v="5000"/>
    <n v="6423"/>
    <n v="129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x v="421"/>
    <x v="417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x v="422"/>
    <x v="418"/>
    <s v="Reverse-engineered regional knowledge user"/>
    <n v="8700"/>
    <n v="11075"/>
    <n v="128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x v="423"/>
    <x v="419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x v="424"/>
    <x v="420"/>
    <s v="User-centric impactful projection"/>
    <n v="5100"/>
    <n v="2064"/>
    <n v="41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x v="425"/>
    <x v="421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x v="426"/>
    <x v="422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x v="427"/>
    <x v="423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x v="428"/>
    <x v="424"/>
    <s v="Progressive zero-defect capability"/>
    <n v="101400"/>
    <n v="47037"/>
    <n v="47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x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x v="430"/>
    <x v="426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x v="431"/>
    <x v="427"/>
    <s v="Compatible multimedia utilization"/>
    <n v="5100"/>
    <n v="9817"/>
    <n v="193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x v="432"/>
    <x v="428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x v="433"/>
    <x v="429"/>
    <s v="Decentralized composite paradigm"/>
    <n v="121400"/>
    <n v="65755"/>
    <n v="55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x v="434"/>
    <x v="430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x v="435"/>
    <x v="431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x v="436"/>
    <x v="432"/>
    <s v="Open-source incremental throughput"/>
    <n v="1300"/>
    <n v="13678"/>
    <n v="1053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x v="437"/>
    <x v="433"/>
    <s v="Centralized regional interface"/>
    <n v="8100"/>
    <n v="9969"/>
    <n v="124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x v="438"/>
    <x v="434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x v="439"/>
    <x v="435"/>
    <s v="Digitized transitional monitoring"/>
    <n v="28400"/>
    <n v="100900"/>
    <n v="35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x v="440"/>
    <x v="436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x v="441"/>
    <x v="437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x v="442"/>
    <x v="438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x v="443"/>
    <x v="439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x v="444"/>
    <x v="347"/>
    <s v="Versatile global attitude"/>
    <n v="6200"/>
    <n v="10938"/>
    <n v="17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x v="445"/>
    <x v="440"/>
    <s v="Intuitive demand-driven Local Area Network"/>
    <n v="2100"/>
    <n v="10739"/>
    <n v="512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x v="446"/>
    <x v="441"/>
    <s v="Assimilated uniform methodology"/>
    <n v="6800"/>
    <n v="5579"/>
    <n v="83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x v="447"/>
    <x v="442"/>
    <s v="Self-enabling next generation algorithm"/>
    <n v="155200"/>
    <n v="37754"/>
    <n v="25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x v="448"/>
    <x v="443"/>
    <s v="Object-based demand-driven strategy"/>
    <n v="89900"/>
    <n v="45384"/>
    <n v="51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x v="449"/>
    <x v="444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x v="450"/>
    <x v="445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x v="451"/>
    <x v="446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x v="452"/>
    <x v="447"/>
    <s v="Realigned impactful artificial intelligence"/>
    <n v="4800"/>
    <n v="3045"/>
    <n v="64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x v="453"/>
    <x v="448"/>
    <s v="Multi-layered multi-tasking secured line"/>
    <n v="182400"/>
    <n v="102749"/>
    <n v="57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x v="454"/>
    <x v="449"/>
    <s v="Upgradable upward-trending portal"/>
    <n v="4000"/>
    <n v="1763"/>
    <n v="45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x v="455"/>
    <x v="450"/>
    <s v="Profit-focused global product"/>
    <n v="116500"/>
    <n v="137904"/>
    <n v="119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x v="456"/>
    <x v="451"/>
    <s v="Operative well-modulated data-warehouse"/>
    <n v="146400"/>
    <n v="152438"/>
    <n v="105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x v="457"/>
    <x v="452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x v="458"/>
    <x v="453"/>
    <s v="Pre-emptive neutral portal"/>
    <n v="33800"/>
    <n v="118706"/>
    <n v="352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x v="459"/>
    <x v="454"/>
    <s v="Switchable demand-driven help-desk"/>
    <n v="6300"/>
    <n v="5674"/>
    <n v="91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x v="460"/>
    <x v="455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x v="461"/>
    <x v="456"/>
    <s v="Networked secondary structure"/>
    <n v="98800"/>
    <n v="139354"/>
    <n v="142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x v="462"/>
    <x v="457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x v="463"/>
    <x v="458"/>
    <s v="Cross-platform upward-trending parallelism"/>
    <n v="134300"/>
    <n v="145265"/>
    <n v="109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x v="464"/>
    <x v="459"/>
    <s v="Pre-emptive mission-critical hardware"/>
    <n v="71200"/>
    <n v="95020"/>
    <n v="134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x v="465"/>
    <x v="460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x v="466"/>
    <x v="461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x v="467"/>
    <x v="462"/>
    <s v="Profit-focused content-based application"/>
    <n v="1400"/>
    <n v="8053"/>
    <n v="576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x v="468"/>
    <x v="463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x v="469"/>
    <x v="464"/>
    <s v="Assimilated neutral utilization"/>
    <n v="5600"/>
    <n v="10328"/>
    <n v="185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x v="470"/>
    <x v="465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x v="471"/>
    <x v="197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x v="472"/>
    <x v="466"/>
    <s v="Self-enabling clear-thinking framework"/>
    <n v="153800"/>
    <n v="60342"/>
    <n v="40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x v="473"/>
    <x v="467"/>
    <s v="Assimilated fault-tolerant capacity"/>
    <n v="5000"/>
    <n v="8907"/>
    <n v="179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x v="474"/>
    <x v="468"/>
    <s v="Enhanced neutral ability"/>
    <n v="4000"/>
    <n v="14606"/>
    <n v="366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x v="475"/>
    <x v="469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x v="476"/>
    <x v="470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x v="477"/>
    <x v="471"/>
    <s v="Organic object-oriented core"/>
    <n v="8500"/>
    <n v="4613"/>
    <n v="55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x v="478"/>
    <x v="472"/>
    <s v="Balanced impactful circuit"/>
    <n v="68800"/>
    <n v="162603"/>
    <n v="237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x v="479"/>
    <x v="473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x v="480"/>
    <x v="474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x v="481"/>
    <x v="475"/>
    <s v="Sharable discrete budgetary management"/>
    <n v="196600"/>
    <n v="159931"/>
    <n v="8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x v="482"/>
    <x v="476"/>
    <s v="Focused solution-oriented instruction set"/>
    <n v="4200"/>
    <n v="689"/>
    <n v="17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x v="483"/>
    <x v="477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x v="484"/>
    <x v="478"/>
    <s v="Synergistic cohesive adapter"/>
    <n v="29600"/>
    <n v="77021"/>
    <n v="261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x v="485"/>
    <x v="479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x v="486"/>
    <x v="480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x v="487"/>
    <x v="481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x v="488"/>
    <x v="482"/>
    <s v="Virtual secondary open architecture"/>
    <n v="5300"/>
    <n v="11663"/>
    <n v="221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x v="489"/>
    <x v="483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x v="490"/>
    <x v="484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x v="491"/>
    <x v="485"/>
    <s v="Universal contextually-based knowledgebase"/>
    <n v="56800"/>
    <n v="173437"/>
    <n v="30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x v="492"/>
    <x v="486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x v="493"/>
    <x v="487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x v="494"/>
    <x v="488"/>
    <s v="Balanced upward-trending productivity"/>
    <n v="2500"/>
    <n v="13684"/>
    <n v="548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x v="495"/>
    <x v="489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x v="496"/>
    <x v="490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x v="497"/>
    <x v="491"/>
    <s v="Intuitive actuating benchmark"/>
    <n v="9800"/>
    <n v="3349"/>
    <n v="35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x v="498"/>
    <x v="492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x v="499"/>
    <x v="493"/>
    <s v="Reverse-engineered executive emulation"/>
    <n v="163800"/>
    <n v="78743"/>
    <n v="49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x v="500"/>
    <x v="494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x v="501"/>
    <x v="495"/>
    <s v="Focused coherent methodology"/>
    <n v="153600"/>
    <n v="107743"/>
    <n v="71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x v="502"/>
    <x v="212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x v="503"/>
    <x v="496"/>
    <s v="Decentralized 4thgeneration time-frame"/>
    <n v="25500"/>
    <n v="45983"/>
    <n v="181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x v="504"/>
    <x v="497"/>
    <s v="De-engineered cohesive moderator"/>
    <n v="7500"/>
    <n v="6924"/>
    <n v="93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x v="505"/>
    <x v="498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x v="506"/>
    <x v="499"/>
    <s v="Customizable background monitoring"/>
    <n v="18000"/>
    <n v="166874"/>
    <n v="928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x v="507"/>
    <x v="500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x v="508"/>
    <x v="501"/>
    <s v="Up-sized radical pricing structure"/>
    <n v="172700"/>
    <n v="193820"/>
    <n v="113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x v="509"/>
    <x v="173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x v="510"/>
    <x v="502"/>
    <s v="Re-engineered mobile task-force"/>
    <n v="7800"/>
    <n v="9289"/>
    <n v="120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x v="511"/>
    <x v="503"/>
    <s v="User-centric intangible neural-net"/>
    <n v="147800"/>
    <n v="35498"/>
    <n v="25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x v="512"/>
    <x v="504"/>
    <s v="Organized explicit core"/>
    <n v="9100"/>
    <n v="12678"/>
    <n v="140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x v="513"/>
    <x v="505"/>
    <s v="Synchronized 6thgeneration adapter"/>
    <n v="8300"/>
    <n v="3260"/>
    <n v="40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x v="514"/>
    <x v="506"/>
    <s v="Centralized motivating capacity"/>
    <n v="138700"/>
    <n v="31123"/>
    <n v="23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x v="515"/>
    <x v="507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x v="516"/>
    <x v="508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x v="517"/>
    <x v="509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x v="518"/>
    <x v="510"/>
    <s v="Open-architected uniform instruction set"/>
    <n v="8800"/>
    <n v="622"/>
    <n v="8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x v="519"/>
    <x v="511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x v="520"/>
    <x v="512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x v="521"/>
    <x v="513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x v="522"/>
    <x v="514"/>
    <s v="Innovative static budgetary management"/>
    <n v="50500"/>
    <n v="16389"/>
    <n v="33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x v="523"/>
    <x v="515"/>
    <s v="Triple-buffered holistic ability"/>
    <n v="900"/>
    <n v="6303"/>
    <n v="701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x v="524"/>
    <x v="516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x v="525"/>
    <x v="517"/>
    <s v="Balanced leadingedge data-warehouse"/>
    <n v="2100"/>
    <n v="1768"/>
    <n v="85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x v="526"/>
    <x v="518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x v="527"/>
    <x v="519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x v="528"/>
    <x v="520"/>
    <s v="Focused leadingedge matrix"/>
    <n v="9000"/>
    <n v="7227"/>
    <n v="8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x v="529"/>
    <x v="521"/>
    <s v="Seamless logistical encryption"/>
    <n v="5100"/>
    <n v="574"/>
    <n v="12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x v="530"/>
    <x v="522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x v="531"/>
    <x v="523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x v="532"/>
    <x v="524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x v="533"/>
    <x v="525"/>
    <s v="Multi-lateral didactic encoding"/>
    <n v="115600"/>
    <n v="184086"/>
    <n v="160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x v="534"/>
    <x v="526"/>
    <s v="Self-enabling didactic orchestration"/>
    <n v="89100"/>
    <n v="13385"/>
    <n v="16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x v="535"/>
    <x v="527"/>
    <s v="Profit-focused 24/7 data-warehouse"/>
    <n v="2600"/>
    <n v="12533"/>
    <n v="483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x v="536"/>
    <x v="528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x v="537"/>
    <x v="529"/>
    <s v="Synchronized client-driven projection"/>
    <n v="84400"/>
    <n v="98935"/>
    <n v="118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x v="538"/>
    <x v="530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x v="539"/>
    <x v="531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x v="540"/>
    <x v="532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x v="541"/>
    <x v="533"/>
    <s v="Polarized systemic Internet solution"/>
    <n v="178000"/>
    <n v="43086"/>
    <n v="25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x v="542"/>
    <x v="534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x v="543"/>
    <x v="535"/>
    <s v="Cross-group high-level moderator"/>
    <n v="84900"/>
    <n v="13864"/>
    <n v="17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x v="544"/>
    <x v="536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x v="545"/>
    <x v="537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x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x v="547"/>
    <x v="539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x v="548"/>
    <x v="540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x v="549"/>
    <x v="541"/>
    <s v="Business-focused intermediate system engine"/>
    <n v="29500"/>
    <n v="83843"/>
    <n v="285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x v="550"/>
    <x v="542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x v="551"/>
    <x v="543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x v="552"/>
    <x v="544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x v="553"/>
    <x v="545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x v="554"/>
    <x v="546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x v="555"/>
    <x v="547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x v="556"/>
    <x v="195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x v="557"/>
    <x v="548"/>
    <s v="Team-oriented global strategy"/>
    <n v="6000"/>
    <n v="11960"/>
    <n v="200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x v="558"/>
    <x v="549"/>
    <s v="Enhanced client-driven capacity"/>
    <n v="5800"/>
    <n v="7966"/>
    <n v="138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x v="559"/>
    <x v="550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x v="560"/>
    <x v="551"/>
    <s v="Re-engineered radical policy"/>
    <n v="20000"/>
    <n v="158832"/>
    <n v="795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x v="561"/>
    <x v="552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x v="562"/>
    <x v="553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x v="563"/>
    <x v="554"/>
    <s v="Optional tangible pricing structure"/>
    <n v="3700"/>
    <n v="5107"/>
    <n v="139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x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x v="565"/>
    <x v="556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x v="566"/>
    <x v="557"/>
    <s v="Advanced content-based installation"/>
    <n v="9300"/>
    <n v="4124"/>
    <n v="45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x v="567"/>
    <x v="558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x v="568"/>
    <x v="559"/>
    <s v="Synergized zero tolerance help-desk"/>
    <n v="72400"/>
    <n v="134688"/>
    <n v="187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x v="569"/>
    <x v="560"/>
    <s v="Extended multi-tasking definition"/>
    <n v="20100"/>
    <n v="47705"/>
    <n v="238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x v="570"/>
    <x v="561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x v="571"/>
    <x v="562"/>
    <s v="Monitored grid-enabled model"/>
    <n v="3500"/>
    <n v="3295"/>
    <n v="95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x v="572"/>
    <x v="563"/>
    <s v="Assimilated actuating policy"/>
    <n v="9000"/>
    <n v="4896"/>
    <n v="55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x v="573"/>
    <x v="564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x v="574"/>
    <x v="565"/>
    <s v="Adaptive local task-force"/>
    <n v="2700"/>
    <n v="9967"/>
    <n v="370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x v="575"/>
    <x v="566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x v="576"/>
    <x v="567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x v="577"/>
    <x v="568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x v="578"/>
    <x v="569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x v="579"/>
    <x v="570"/>
    <s v="Focused multimedia knowledgebase"/>
    <n v="6200"/>
    <n v="6269"/>
    <n v="102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x v="580"/>
    <x v="251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x v="581"/>
    <x v="571"/>
    <s v="Sharable mobile knowledgebase"/>
    <n v="6000"/>
    <n v="3841"/>
    <n v="65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x v="582"/>
    <x v="572"/>
    <s v="Cross-group global system engine"/>
    <n v="8700"/>
    <n v="4531"/>
    <n v="53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x v="583"/>
    <x v="573"/>
    <s v="Centralized clear-thinking conglomeration"/>
    <n v="18900"/>
    <n v="60934"/>
    <n v="323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x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x v="585"/>
    <x v="574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x v="586"/>
    <x v="575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x v="587"/>
    <x v="576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x v="588"/>
    <x v="577"/>
    <s v="Up-sized discrete firmware"/>
    <n v="157600"/>
    <n v="124517"/>
    <n v="80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x v="589"/>
    <x v="578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x v="590"/>
    <x v="579"/>
    <s v="Synergized analyzing process improvement"/>
    <n v="7100"/>
    <n v="5824"/>
    <n v="83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x v="591"/>
    <x v="580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x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x v="593"/>
    <x v="582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x v="594"/>
    <x v="583"/>
    <s v="Upgradable leadingedge Local Area Network"/>
    <n v="157300"/>
    <n v="11167"/>
    <n v="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x v="595"/>
    <x v="584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x v="596"/>
    <x v="585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x v="597"/>
    <x v="586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x v="598"/>
    <x v="587"/>
    <s v="Up-sized web-enabled info-mediaries"/>
    <n v="108500"/>
    <n v="175868"/>
    <n v="163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x v="599"/>
    <x v="588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x v="600"/>
    <x v="589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x v="601"/>
    <x v="590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x v="602"/>
    <x v="591"/>
    <s v="Quality-focused system-worthy support"/>
    <n v="71100"/>
    <n v="91176"/>
    <n v="129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x v="603"/>
    <x v="592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x v="604"/>
    <x v="593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x v="605"/>
    <x v="594"/>
    <s v="Profound solution-oriented matrix"/>
    <n v="3300"/>
    <n v="6178"/>
    <n v="188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x v="606"/>
    <x v="595"/>
    <s v="Extended asynchronous initiative"/>
    <n v="3400"/>
    <n v="6405"/>
    <n v="189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x v="607"/>
    <x v="596"/>
    <s v="Fundamental needs-based frame"/>
    <n v="137600"/>
    <n v="180667"/>
    <n v="132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x v="608"/>
    <x v="597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x v="609"/>
    <x v="598"/>
    <s v="Upgradable holistic system engine"/>
    <n v="10000"/>
    <n v="12042"/>
    <n v="121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x v="610"/>
    <x v="599"/>
    <s v="Stand-alone multi-state data-warehouse"/>
    <n v="42800"/>
    <n v="179356"/>
    <n v="420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x v="611"/>
    <x v="600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x v="612"/>
    <x v="601"/>
    <s v="Innovative holistic hub"/>
    <n v="6200"/>
    <n v="8645"/>
    <n v="140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x v="613"/>
    <x v="602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x v="614"/>
    <x v="603"/>
    <s v="Business-focused dynamic info-mediaries"/>
    <n v="26500"/>
    <n v="41205"/>
    <n v="156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x v="615"/>
    <x v="604"/>
    <s v="Digitized clear-thinking installation"/>
    <n v="8500"/>
    <n v="14488"/>
    <n v="171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x v="616"/>
    <x v="605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x v="617"/>
    <x v="606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x v="618"/>
    <x v="607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x v="619"/>
    <x v="608"/>
    <s v="Ameliorated foreground methodology"/>
    <n v="195900"/>
    <n v="55757"/>
    <n v="29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x v="620"/>
    <x v="609"/>
    <s v="Synergized well-modulated project"/>
    <n v="4300"/>
    <n v="11525"/>
    <n v="269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x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x v="622"/>
    <x v="611"/>
    <s v="Total leadingedge neural-net"/>
    <n v="189000"/>
    <n v="5916"/>
    <n v="4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x v="623"/>
    <x v="612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x v="624"/>
    <x v="613"/>
    <s v="Down-sized national software"/>
    <n v="5100"/>
    <n v="14249"/>
    <n v="280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x v="625"/>
    <x v="614"/>
    <s v="Organic upward-trending Graphical User Interface"/>
    <n v="7500"/>
    <n v="5803"/>
    <n v="78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x v="626"/>
    <x v="615"/>
    <s v="Synergistic tertiary budgetary management"/>
    <n v="6400"/>
    <n v="13205"/>
    <n v="207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x v="627"/>
    <x v="616"/>
    <s v="Open-architected incremental ability"/>
    <n v="1600"/>
    <n v="11108"/>
    <n v="69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x v="628"/>
    <x v="617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x v="629"/>
    <x v="618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x v="630"/>
    <x v="619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x v="631"/>
    <x v="620"/>
    <s v="Quality-focused real-time solution"/>
    <n v="59200"/>
    <n v="183756"/>
    <n v="311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x v="632"/>
    <x v="621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x v="633"/>
    <x v="622"/>
    <s v="Adaptive context-sensitive architecture"/>
    <n v="6700"/>
    <n v="5569"/>
    <n v="84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x v="634"/>
    <x v="623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x v="635"/>
    <x v="624"/>
    <s v="Reactive regional access"/>
    <n v="139000"/>
    <n v="158590"/>
    <n v="115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x v="636"/>
    <x v="625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x v="637"/>
    <x v="626"/>
    <s v="Open-architected 24/7 throughput"/>
    <n v="8500"/>
    <n v="6750"/>
    <n v="80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x v="638"/>
    <x v="627"/>
    <s v="Monitored 24/7 approach"/>
    <n v="81600"/>
    <n v="9318"/>
    <n v="12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x v="639"/>
    <x v="628"/>
    <s v="Upgradable explicit forecast"/>
    <n v="8600"/>
    <n v="4832"/>
    <n v="5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x v="640"/>
    <x v="629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x v="641"/>
    <x v="630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x v="642"/>
    <x v="631"/>
    <s v="Extended multi-state knowledge user"/>
    <n v="9200"/>
    <n v="13382"/>
    <n v="146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x v="643"/>
    <x v="632"/>
    <s v="Future-proofed modular groupware"/>
    <n v="14900"/>
    <n v="32986"/>
    <n v="222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x v="644"/>
    <x v="633"/>
    <s v="Distributed real-time algorithm"/>
    <n v="169400"/>
    <n v="81984"/>
    <n v="49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x v="645"/>
    <x v="634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x v="646"/>
    <x v="635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x v="647"/>
    <x v="636"/>
    <s v="Inverse multimedia Graphic Interface"/>
    <n v="4500"/>
    <n v="1863"/>
    <n v="42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x v="648"/>
    <x v="637"/>
    <s v="Vision-oriented local contingency"/>
    <n v="98600"/>
    <n v="62174"/>
    <n v="64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x v="649"/>
    <x v="638"/>
    <s v="Reactive 6thgeneration hub"/>
    <n v="121700"/>
    <n v="59003"/>
    <n v="49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x v="650"/>
    <x v="639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x v="651"/>
    <x v="640"/>
    <s v="Digitized analyzing capacity"/>
    <n v="196700"/>
    <n v="174039"/>
    <n v="89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x v="652"/>
    <x v="641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x v="653"/>
    <x v="642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x v="654"/>
    <x v="643"/>
    <s v="Programmable static middleware"/>
    <n v="35000"/>
    <n v="177936"/>
    <n v="509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x v="655"/>
    <x v="644"/>
    <s v="Multi-layered bottom-line encryption"/>
    <n v="6900"/>
    <n v="13212"/>
    <n v="19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x v="656"/>
    <x v="645"/>
    <s v="Vision-oriented systematic Graphical User Interface"/>
    <n v="118400"/>
    <n v="49879"/>
    <n v="43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x v="657"/>
    <x v="646"/>
    <s v="Balanced optimal hardware"/>
    <n v="10000"/>
    <n v="824"/>
    <n v="9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x v="658"/>
    <x v="647"/>
    <s v="Self-enabling mission-critical success"/>
    <n v="52600"/>
    <n v="31594"/>
    <n v="61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x v="659"/>
    <x v="648"/>
    <s v="Grass-roots dynamic emulation"/>
    <n v="120700"/>
    <n v="57010"/>
    <n v="48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x v="660"/>
    <x v="649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x v="661"/>
    <x v="650"/>
    <s v="Right-sized secondary challenge"/>
    <n v="106800"/>
    <n v="57872"/>
    <n v="55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x v="662"/>
    <x v="651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x v="663"/>
    <x v="652"/>
    <s v="Total optimizing software"/>
    <n v="10000"/>
    <n v="7724"/>
    <n v="78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x v="664"/>
    <x v="327"/>
    <s v="Optional maximized attitude"/>
    <n v="79400"/>
    <n v="26571"/>
    <n v="34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x v="665"/>
    <x v="653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x v="666"/>
    <x v="654"/>
    <s v="Cloned bottom-line success"/>
    <n v="3100"/>
    <n v="1985"/>
    <n v="65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x v="667"/>
    <x v="655"/>
    <s v="Decentralized bandwidth-monitored ability"/>
    <n v="6900"/>
    <n v="12155"/>
    <n v="177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x v="668"/>
    <x v="656"/>
    <s v="Programmable leadingedge budgetary management"/>
    <n v="27500"/>
    <n v="5593"/>
    <n v="21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x v="669"/>
    <x v="657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x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x v="671"/>
    <x v="658"/>
    <s v="Monitored bi-directional standardization"/>
    <n v="97600"/>
    <n v="119127"/>
    <n v="123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x v="672"/>
    <x v="659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x v="673"/>
    <x v="660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x v="674"/>
    <x v="661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x v="675"/>
    <x v="662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x v="676"/>
    <x v="663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x v="677"/>
    <x v="664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x v="678"/>
    <x v="665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x v="679"/>
    <x v="307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x v="680"/>
    <x v="666"/>
    <s v="Open-source 4thgeneration open system"/>
    <n v="145600"/>
    <n v="141822"/>
    <n v="98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x v="681"/>
    <x v="667"/>
    <s v="Decentralized context-sensitive superstructure"/>
    <n v="184100"/>
    <n v="159037"/>
    <n v="87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x v="682"/>
    <x v="668"/>
    <s v="Compatible 5thgeneration concept"/>
    <n v="5400"/>
    <n v="8109"/>
    <n v="151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x v="683"/>
    <x v="669"/>
    <s v="Virtual systemic intranet"/>
    <n v="2300"/>
    <n v="8244"/>
    <n v="359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x v="684"/>
    <x v="670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x v="685"/>
    <x v="671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x v="686"/>
    <x v="672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x v="687"/>
    <x v="673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x v="688"/>
    <x v="674"/>
    <s v="Devolved client-server monitoring"/>
    <n v="2900"/>
    <n v="12449"/>
    <n v="430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x v="689"/>
    <x v="675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x v="690"/>
    <x v="676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x v="691"/>
    <x v="677"/>
    <s v="Front-line disintermediate hub"/>
    <n v="5000"/>
    <n v="7119"/>
    <n v="143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x v="692"/>
    <x v="678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x v="693"/>
    <x v="679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x v="694"/>
    <x v="680"/>
    <s v="Programmable tangible ability"/>
    <n v="9100"/>
    <n v="7656"/>
    <n v="85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x v="695"/>
    <x v="681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x v="696"/>
    <x v="682"/>
    <s v="Total real-time hardware"/>
    <n v="164100"/>
    <n v="96888"/>
    <n v="60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x v="697"/>
    <x v="683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x v="698"/>
    <x v="684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x v="699"/>
    <x v="196"/>
    <s v="Ergonomic dedicated focus group"/>
    <n v="7400"/>
    <n v="6245"/>
    <n v="85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x v="700"/>
    <x v="685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x v="701"/>
    <x v="686"/>
    <s v="Open-source multi-tasking methodology"/>
    <n v="52000"/>
    <n v="91014"/>
    <n v="176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x v="702"/>
    <x v="687"/>
    <s v="Object-based attitude-oriented analyzer"/>
    <n v="8700"/>
    <n v="4710"/>
    <n v="55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x v="703"/>
    <x v="688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x v="704"/>
    <x v="689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x v="705"/>
    <x v="690"/>
    <s v="Centralized tangible success"/>
    <n v="169700"/>
    <n v="168048"/>
    <n v="100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x v="706"/>
    <x v="691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x v="707"/>
    <x v="692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x v="708"/>
    <x v="693"/>
    <s v="Secured bifurcated intranet"/>
    <n v="1700"/>
    <n v="12020"/>
    <n v="708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x v="709"/>
    <x v="694"/>
    <s v="Grass-roots 4thgeneration product"/>
    <n v="9800"/>
    <n v="13954"/>
    <n v="143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x v="710"/>
    <x v="695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x v="711"/>
    <x v="696"/>
    <s v="Customizable full-range artificial intelligence"/>
    <n v="6200"/>
    <n v="1260"/>
    <n v="21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x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x v="713"/>
    <x v="698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x v="714"/>
    <x v="699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x v="715"/>
    <x v="700"/>
    <s v="Expanded even-keeled portal"/>
    <n v="118000"/>
    <n v="28870"/>
    <n v="25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x v="716"/>
    <x v="701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x v="717"/>
    <x v="702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x v="718"/>
    <x v="703"/>
    <s v="Expanded optimal pricing structure"/>
    <n v="8300"/>
    <n v="8317"/>
    <n v="101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x v="719"/>
    <x v="704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x v="720"/>
    <x v="705"/>
    <s v="Multi-layered upward-trending conglomeration"/>
    <n v="8700"/>
    <n v="3227"/>
    <n v="38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x v="721"/>
    <x v="706"/>
    <s v="Open-architected systematic intranet"/>
    <n v="123600"/>
    <n v="5429"/>
    <n v="5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x v="722"/>
    <x v="707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x v="723"/>
    <x v="708"/>
    <s v="Exclusive fresh-thinking model"/>
    <n v="4900"/>
    <n v="13250"/>
    <n v="271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x v="724"/>
    <x v="709"/>
    <s v="Business-focused encompassing intranet"/>
    <n v="8400"/>
    <n v="11261"/>
    <n v="135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x v="725"/>
    <x v="710"/>
    <s v="Optional 6thgeneration access"/>
    <n v="193200"/>
    <n v="97369"/>
    <n v="51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x v="726"/>
    <x v="711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x v="727"/>
    <x v="712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x v="728"/>
    <x v="713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x v="729"/>
    <x v="714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x v="730"/>
    <x v="715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x v="731"/>
    <x v="716"/>
    <s v="Synergized content-based hierarchy"/>
    <n v="8000"/>
    <n v="7220"/>
    <n v="91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x v="732"/>
    <x v="717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x v="733"/>
    <x v="718"/>
    <s v="Automated hybrid orchestration"/>
    <n v="15800"/>
    <n v="83267"/>
    <n v="528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x v="734"/>
    <x v="719"/>
    <s v="Exclusive 5thgeneration leverage"/>
    <n v="4200"/>
    <n v="13404"/>
    <n v="320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x v="735"/>
    <x v="720"/>
    <s v="Grass-roots zero administration alliance"/>
    <n v="37100"/>
    <n v="131404"/>
    <n v="355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x v="736"/>
    <x v="721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x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x v="738"/>
    <x v="486"/>
    <s v="Extended zero administration software"/>
    <n v="74700"/>
    <n v="1557"/>
    <n v="3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x v="739"/>
    <x v="723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x v="740"/>
    <x v="724"/>
    <s v="Phased system-worthy conglomeration"/>
    <n v="5300"/>
    <n v="1592"/>
    <n v="31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x v="741"/>
    <x v="287"/>
    <s v="Balanced mobile alliance"/>
    <n v="1200"/>
    <n v="14150"/>
    <n v="1180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x v="742"/>
    <x v="725"/>
    <s v="Reactive solution-oriented groupware"/>
    <n v="1200"/>
    <n v="13513"/>
    <n v="1127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x v="743"/>
    <x v="726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x v="744"/>
    <x v="727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x v="745"/>
    <x v="728"/>
    <s v="Streamlined needs-based knowledge user"/>
    <n v="6900"/>
    <n v="2091"/>
    <n v="31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x v="746"/>
    <x v="729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x v="747"/>
    <x v="730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x v="748"/>
    <x v="731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x v="749"/>
    <x v="732"/>
    <s v="Down-sized needs-based task-force"/>
    <n v="8600"/>
    <n v="13527"/>
    <n v="158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x v="750"/>
    <x v="733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x v="751"/>
    <x v="734"/>
    <s v="Universal value-added moderator"/>
    <n v="3600"/>
    <n v="8363"/>
    <n v="233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x v="752"/>
    <x v="735"/>
    <s v="Sharable motivating emulation"/>
    <n v="5800"/>
    <n v="5362"/>
    <n v="93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x v="753"/>
    <x v="736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x v="754"/>
    <x v="737"/>
    <s v="Advanced dedicated encoding"/>
    <n v="70400"/>
    <n v="118603"/>
    <n v="169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x v="755"/>
    <x v="738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x v="756"/>
    <x v="739"/>
    <s v="Customizable bi-directional monitoring"/>
    <n v="1300"/>
    <n v="10037"/>
    <n v="773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x v="757"/>
    <x v="740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x v="758"/>
    <x v="741"/>
    <s v="Proactive systemic firmware"/>
    <n v="29600"/>
    <n v="167005"/>
    <n v="56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x v="759"/>
    <x v="742"/>
    <s v="Grass-roots upward-trending installation"/>
    <n v="167500"/>
    <n v="114615"/>
    <n v="69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x v="760"/>
    <x v="743"/>
    <s v="Virtual heuristic hub"/>
    <n v="48300"/>
    <n v="16592"/>
    <n v="35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x v="761"/>
    <x v="744"/>
    <s v="Customizable leadingedge model"/>
    <n v="2200"/>
    <n v="14420"/>
    <n v="656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x v="762"/>
    <x v="307"/>
    <s v="Upgradable uniform service-desk"/>
    <n v="3500"/>
    <n v="6204"/>
    <n v="178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x v="763"/>
    <x v="745"/>
    <s v="Inverse client-driven product"/>
    <n v="5600"/>
    <n v="6338"/>
    <n v="11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x v="764"/>
    <x v="746"/>
    <s v="Managed bandwidth-monitored system engine"/>
    <n v="1100"/>
    <n v="8010"/>
    <n v="729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x v="765"/>
    <x v="747"/>
    <s v="Advanced transitional help-desk"/>
    <n v="3900"/>
    <n v="8125"/>
    <n v="209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x v="766"/>
    <x v="748"/>
    <s v="De-engineered disintermediate encryption"/>
    <n v="43800"/>
    <n v="13653"/>
    <n v="32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x v="767"/>
    <x v="749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x v="768"/>
    <x v="750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x v="769"/>
    <x v="751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x v="770"/>
    <x v="752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x v="771"/>
    <x v="753"/>
    <s v="Self-enabling 5thgeneration paradigm"/>
    <n v="5600"/>
    <n v="2769"/>
    <n v="50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x v="772"/>
    <x v="754"/>
    <s v="Persistent 3rdgeneration moratorium"/>
    <n v="149600"/>
    <n v="169586"/>
    <n v="114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x v="773"/>
    <x v="755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x v="774"/>
    <x v="756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x v="775"/>
    <x v="757"/>
    <s v="Customer-focused non-volatile framework"/>
    <n v="9400"/>
    <n v="968"/>
    <n v="1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x v="776"/>
    <x v="758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x v="777"/>
    <x v="759"/>
    <s v="Open-architected stable algorithm"/>
    <n v="93800"/>
    <n v="45987"/>
    <n v="50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x v="778"/>
    <x v="760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x v="779"/>
    <x v="761"/>
    <s v="Public-key actuating projection"/>
    <n v="108700"/>
    <n v="87293"/>
    <n v="81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x v="780"/>
    <x v="762"/>
    <s v="Implemented intangible instruction set"/>
    <n v="5100"/>
    <n v="5421"/>
    <n v="107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x v="781"/>
    <x v="763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x v="782"/>
    <x v="764"/>
    <s v="Centralized asymmetric framework"/>
    <n v="5100"/>
    <n v="10981"/>
    <n v="216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x v="783"/>
    <x v="765"/>
    <s v="Down-sized systematic utilization"/>
    <n v="7400"/>
    <n v="10451"/>
    <n v="142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x v="784"/>
    <x v="766"/>
    <s v="Profound fault-tolerant model"/>
    <n v="88900"/>
    <n v="102535"/>
    <n v="116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x v="785"/>
    <x v="767"/>
    <s v="Multi-channeled bi-directional moratorium"/>
    <n v="6700"/>
    <n v="12939"/>
    <n v="194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x v="786"/>
    <x v="768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x v="787"/>
    <x v="769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x v="788"/>
    <x v="770"/>
    <s v="Synchronized directional capability"/>
    <n v="3600"/>
    <n v="3174"/>
    <n v="89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x v="789"/>
    <x v="771"/>
    <s v="Cross-platform composite migration"/>
    <n v="9000"/>
    <n v="3351"/>
    <n v="38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x v="790"/>
    <x v="772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x v="791"/>
    <x v="773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x v="792"/>
    <x v="774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x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x v="794"/>
    <x v="776"/>
    <s v="Optional optimal website"/>
    <n v="6600"/>
    <n v="8276"/>
    <n v="126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x v="795"/>
    <x v="777"/>
    <s v="Stand-alone asynchronous functionalities"/>
    <n v="7100"/>
    <n v="1022"/>
    <n v="15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x v="796"/>
    <x v="778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x v="797"/>
    <x v="779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x v="798"/>
    <x v="780"/>
    <s v="Seamless maximized product"/>
    <n v="3400"/>
    <n v="6408"/>
    <n v="189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x v="799"/>
    <x v="781"/>
    <s v="Devolved tertiary time-frame"/>
    <n v="84500"/>
    <n v="73522"/>
    <n v="88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x v="800"/>
    <x v="782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x v="801"/>
    <x v="783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x v="802"/>
    <x v="784"/>
    <s v="Reverse-engineered zero-defect infrastructure"/>
    <n v="6200"/>
    <n v="12216"/>
    <n v="198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x v="803"/>
    <x v="785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x v="804"/>
    <x v="786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x v="805"/>
    <x v="787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x v="806"/>
    <x v="788"/>
    <s v="Adaptive holistic hub"/>
    <n v="700"/>
    <n v="8262"/>
    <n v="1181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x v="807"/>
    <x v="789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x v="808"/>
    <x v="790"/>
    <s v="Enhanced regional flexibility"/>
    <n v="5200"/>
    <n v="1583"/>
    <n v="31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x v="809"/>
    <x v="764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x v="810"/>
    <x v="791"/>
    <s v="Multi-layered intangible instruction set"/>
    <n v="6400"/>
    <n v="12360"/>
    <n v="194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x v="811"/>
    <x v="792"/>
    <s v="Fundamental methodical emulation"/>
    <n v="92500"/>
    <n v="71320"/>
    <n v="78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x v="812"/>
    <x v="793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x v="813"/>
    <x v="794"/>
    <s v="Diverse high-level attitude"/>
    <n v="3200"/>
    <n v="7661"/>
    <n v="240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x v="814"/>
    <x v="795"/>
    <s v="Visionary 24hour analyzer"/>
    <n v="3200"/>
    <n v="2950"/>
    <n v="93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x v="815"/>
    <x v="796"/>
    <s v="Centralized bandwidth-monitored leverage"/>
    <n v="9000"/>
    <n v="11721"/>
    <n v="131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x v="816"/>
    <x v="797"/>
    <s v="Ergonomic mission-critical moratorium"/>
    <n v="2300"/>
    <n v="14150"/>
    <n v="616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x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x v="818"/>
    <x v="311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x v="819"/>
    <x v="799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x v="820"/>
    <x v="800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x v="821"/>
    <x v="801"/>
    <s v="Extended impactful secured line"/>
    <n v="4900"/>
    <n v="14273"/>
    <n v="292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x v="822"/>
    <x v="802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x v="823"/>
    <x v="803"/>
    <s v="Secured well-modulated system engine"/>
    <n v="4100"/>
    <n v="14640"/>
    <n v="358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x v="824"/>
    <x v="804"/>
    <s v="Streamlined national benchmark"/>
    <n v="85000"/>
    <n v="107516"/>
    <n v="127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x v="825"/>
    <x v="805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x v="826"/>
    <x v="806"/>
    <s v="Digitized 6thgeneration Local Area Network"/>
    <n v="2800"/>
    <n v="12797"/>
    <n v="45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x v="827"/>
    <x v="807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x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x v="829"/>
    <x v="809"/>
    <s v="Vision-oriented scalable portal"/>
    <n v="9600"/>
    <n v="4929"/>
    <n v="52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x v="830"/>
    <x v="810"/>
    <s v="Persevering zero administration knowledge user"/>
    <n v="121600"/>
    <n v="1424"/>
    <n v="2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x v="831"/>
    <x v="811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x v="832"/>
    <x v="812"/>
    <s v="Synergized fault-tolerant hierarchy"/>
    <n v="43200"/>
    <n v="136156"/>
    <n v="316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x v="833"/>
    <x v="813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x v="834"/>
    <x v="814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x v="835"/>
    <x v="815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x v="836"/>
    <x v="816"/>
    <s v="Optimized didactic intranet"/>
    <n v="8100"/>
    <n v="6086"/>
    <n v="76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x v="837"/>
    <x v="817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x v="838"/>
    <x v="818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x v="839"/>
    <x v="819"/>
    <s v="Organized scalable initiative"/>
    <n v="7700"/>
    <n v="14644"/>
    <n v="191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x v="840"/>
    <x v="820"/>
    <s v="Enhanced regional moderator"/>
    <n v="116300"/>
    <n v="116583"/>
    <n v="101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x v="841"/>
    <x v="821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x v="842"/>
    <x v="822"/>
    <s v="Reverse-engineered multi-tasking product"/>
    <n v="1500"/>
    <n v="8447"/>
    <n v="564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x v="843"/>
    <x v="823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x v="844"/>
    <x v="824"/>
    <s v="Intuitive cohesive groupware"/>
    <n v="8800"/>
    <n v="8747"/>
    <n v="100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x v="845"/>
    <x v="825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x v="846"/>
    <x v="826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x v="847"/>
    <x v="827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x v="848"/>
    <x v="828"/>
    <s v="Robust motivating orchestration"/>
    <n v="3200"/>
    <n v="10831"/>
    <n v="339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x v="849"/>
    <x v="829"/>
    <s v="Vision-oriented uniform instruction set"/>
    <n v="6700"/>
    <n v="8917"/>
    <n v="134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x v="850"/>
    <x v="830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x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x v="852"/>
    <x v="832"/>
    <s v="Open-source reciprocal standardization"/>
    <n v="4900"/>
    <n v="2505"/>
    <n v="52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x v="853"/>
    <x v="833"/>
    <s v="Secured well-modulated projection"/>
    <n v="17100"/>
    <n v="111502"/>
    <n v="653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x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x v="855"/>
    <x v="835"/>
    <s v="Horizontal clear-thinking framework"/>
    <n v="23400"/>
    <n v="23956"/>
    <n v="103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x v="856"/>
    <x v="764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x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x v="858"/>
    <x v="837"/>
    <s v="Realigned 5thgeneration knowledge user"/>
    <n v="4000"/>
    <n v="2778"/>
    <n v="70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x v="859"/>
    <x v="838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x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x v="861"/>
    <x v="840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x v="862"/>
    <x v="841"/>
    <s v="Profound disintermediate open system"/>
    <n v="3500"/>
    <n v="6560"/>
    <n v="188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x v="863"/>
    <x v="842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x v="864"/>
    <x v="843"/>
    <s v="Automated static workforce"/>
    <n v="4200"/>
    <n v="14577"/>
    <n v="348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x v="865"/>
    <x v="844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x v="866"/>
    <x v="845"/>
    <s v="Versatile 5thgeneration matrices"/>
    <n v="182800"/>
    <n v="79045"/>
    <n v="44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x v="867"/>
    <x v="846"/>
    <s v="Cross-platform next generation service-desk"/>
    <n v="4800"/>
    <n v="7797"/>
    <n v="163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x v="868"/>
    <x v="847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x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x v="870"/>
    <x v="849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x v="871"/>
    <x v="850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x v="872"/>
    <x v="851"/>
    <s v="Compatible logistical paradigm"/>
    <n v="4700"/>
    <n v="7992"/>
    <n v="171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x v="873"/>
    <x v="852"/>
    <s v="Intuitive value-added installation"/>
    <n v="42100"/>
    <n v="79268"/>
    <n v="18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x v="874"/>
    <x v="853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x v="875"/>
    <x v="854"/>
    <s v="Implemented tangible approach"/>
    <n v="7900"/>
    <n v="5465"/>
    <n v="70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x v="876"/>
    <x v="855"/>
    <s v="Re-engineered encompassing definition"/>
    <n v="8300"/>
    <n v="2111"/>
    <n v="26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x v="877"/>
    <x v="856"/>
    <s v="Multi-lateral uniform collaboration"/>
    <n v="163600"/>
    <n v="126628"/>
    <n v="78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x v="878"/>
    <x v="857"/>
    <s v="Enterprise-wide foreground paradigm"/>
    <n v="2700"/>
    <n v="1012"/>
    <n v="38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x v="879"/>
    <x v="858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x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x v="881"/>
    <x v="860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x v="882"/>
    <x v="861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x v="883"/>
    <x v="862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x v="884"/>
    <x v="863"/>
    <s v="Horizontal secondary interface"/>
    <n v="170800"/>
    <n v="109374"/>
    <n v="65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x v="885"/>
    <x v="864"/>
    <s v="Virtual analyzing collaboration"/>
    <n v="1800"/>
    <n v="2129"/>
    <n v="119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x v="886"/>
    <x v="865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x v="887"/>
    <x v="866"/>
    <s v="Multi-layered systematic knowledgebase"/>
    <n v="7800"/>
    <n v="2289"/>
    <n v="30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x v="888"/>
    <x v="867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x v="889"/>
    <x v="868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x v="890"/>
    <x v="869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x v="891"/>
    <x v="870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x v="892"/>
    <x v="871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x v="893"/>
    <x v="872"/>
    <s v="Progressive grid-enabled website"/>
    <n v="8400"/>
    <n v="10770"/>
    <n v="129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x v="894"/>
    <x v="873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x v="895"/>
    <x v="874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x v="896"/>
    <x v="875"/>
    <s v="Reverse-engineered client-server extranet"/>
    <n v="19800"/>
    <n v="153338"/>
    <n v="775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x v="897"/>
    <x v="876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x v="898"/>
    <x v="877"/>
    <s v="Balanced regional flexibility"/>
    <n v="179100"/>
    <n v="93991"/>
    <n v="53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x v="899"/>
    <x v="878"/>
    <s v="Implemented multimedia time-frame"/>
    <n v="3100"/>
    <n v="12620"/>
    <n v="408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x v="900"/>
    <x v="879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x v="901"/>
    <x v="880"/>
    <s v="Versatile bottom-line definition"/>
    <n v="5600"/>
    <n v="8746"/>
    <n v="157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x v="902"/>
    <x v="881"/>
    <s v="Integrated bifurcated software"/>
    <n v="1400"/>
    <n v="3534"/>
    <n v="253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x v="903"/>
    <x v="882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x v="904"/>
    <x v="883"/>
    <s v="Digitized foreground array"/>
    <n v="6500"/>
    <n v="795"/>
    <n v="13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x v="905"/>
    <x v="884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x v="906"/>
    <x v="885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x v="907"/>
    <x v="886"/>
    <s v="Quality-focused asymmetric adapter"/>
    <n v="9100"/>
    <n v="1843"/>
    <n v="21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x v="908"/>
    <x v="887"/>
    <s v="Networked intangible help-desk"/>
    <n v="38200"/>
    <n v="121950"/>
    <n v="320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x v="909"/>
    <x v="888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x v="910"/>
    <x v="889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x v="911"/>
    <x v="890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x v="912"/>
    <x v="891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x v="913"/>
    <x v="892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x v="914"/>
    <x v="893"/>
    <s v="Diverse client-driven conglomeration"/>
    <n v="6400"/>
    <n v="3676"/>
    <n v="58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x v="915"/>
    <x v="894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x v="916"/>
    <x v="895"/>
    <s v="Persistent bandwidth-monitored framework"/>
    <n v="3700"/>
    <n v="1343"/>
    <n v="37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x v="917"/>
    <x v="896"/>
    <s v="Polarized discrete product"/>
    <n v="3600"/>
    <n v="2097"/>
    <n v="59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x v="918"/>
    <x v="897"/>
    <s v="Seamless dynamic website"/>
    <n v="3800"/>
    <n v="9021"/>
    <n v="238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x v="919"/>
    <x v="898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x v="920"/>
    <x v="899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x v="921"/>
    <x v="900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x v="922"/>
    <x v="901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x v="923"/>
    <x v="902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x v="924"/>
    <x v="903"/>
    <s v="User-friendly next generation core"/>
    <n v="39400"/>
    <n v="192292"/>
    <n v="489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x v="925"/>
    <x v="904"/>
    <s v="Profit-focused empowering system engine"/>
    <n v="3000"/>
    <n v="6722"/>
    <n v="225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x v="926"/>
    <x v="905"/>
    <s v="Synchronized cohesive encoding"/>
    <n v="8700"/>
    <n v="1577"/>
    <n v="19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x v="927"/>
    <x v="906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x v="928"/>
    <x v="907"/>
    <s v="Triple-buffered bi-directional model"/>
    <n v="167400"/>
    <n v="196386"/>
    <n v="118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x v="929"/>
    <x v="908"/>
    <s v="Polarized tertiary function"/>
    <n v="5500"/>
    <n v="11952"/>
    <n v="21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x v="930"/>
    <x v="909"/>
    <s v="Configurable fault-tolerant structure"/>
    <n v="3500"/>
    <n v="3930"/>
    <n v="113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x v="931"/>
    <x v="910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x v="932"/>
    <x v="911"/>
    <s v="Stand-alone zero tolerance algorithm"/>
    <n v="2300"/>
    <n v="4883"/>
    <n v="213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x v="933"/>
    <x v="912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x v="934"/>
    <x v="913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x v="935"/>
    <x v="914"/>
    <s v="Object-based full-range knowledge user"/>
    <n v="6100"/>
    <n v="10012"/>
    <n v="165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x v="936"/>
    <x v="591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x v="937"/>
    <x v="915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x v="938"/>
    <x v="916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x v="939"/>
    <x v="917"/>
    <s v="Streamlined human-resource Graphic Interface"/>
    <n v="7800"/>
    <n v="3839"/>
    <n v="50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x v="940"/>
    <x v="918"/>
    <s v="Upgradable analyzing core"/>
    <n v="9900"/>
    <n v="6161"/>
    <n v="63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x v="941"/>
    <x v="919"/>
    <s v="Profound exuding pricing structure"/>
    <n v="43000"/>
    <n v="5615"/>
    <n v="14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x v="942"/>
    <x v="916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x v="943"/>
    <x v="920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x v="944"/>
    <x v="921"/>
    <s v="Streamlined 5thgeneration intranet"/>
    <n v="10000"/>
    <n v="8142"/>
    <n v="8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x v="945"/>
    <x v="922"/>
    <s v="Cross-group clear-thinking task-force"/>
    <n v="172000"/>
    <n v="55805"/>
    <n v="3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x v="946"/>
    <x v="923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x v="947"/>
    <x v="924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x v="948"/>
    <x v="925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x v="949"/>
    <x v="926"/>
    <s v="Seamless clear-thinking conglomeration"/>
    <n v="5900"/>
    <n v="9520"/>
    <n v="162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x v="950"/>
    <x v="927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x v="951"/>
    <x v="928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x v="952"/>
    <x v="929"/>
    <s v="Virtual multi-tasking core"/>
    <n v="145500"/>
    <n v="101987"/>
    <n v="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x v="953"/>
    <x v="930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x v="954"/>
    <x v="931"/>
    <s v="Enterprise-wide client-driven policy"/>
    <n v="42600"/>
    <n v="156384"/>
    <n v="36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x v="955"/>
    <x v="932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x v="956"/>
    <x v="933"/>
    <s v="Re-engineered composite focus group"/>
    <n v="187600"/>
    <n v="35698"/>
    <n v="20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x v="957"/>
    <x v="934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x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x v="959"/>
    <x v="936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x v="960"/>
    <x v="937"/>
    <s v="Function-based interactive matrix"/>
    <n v="5500"/>
    <n v="4678"/>
    <n v="86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x v="961"/>
    <x v="938"/>
    <s v="Optimized content-based collaboration"/>
    <n v="5700"/>
    <n v="6800"/>
    <n v="120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x v="962"/>
    <x v="939"/>
    <s v="User-centric cohesive policy"/>
    <n v="3600"/>
    <n v="10657"/>
    <n v="29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x v="963"/>
    <x v="940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x v="964"/>
    <x v="941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x v="965"/>
    <x v="942"/>
    <s v="Phased clear-thinking policy"/>
    <n v="2200"/>
    <n v="8501"/>
    <n v="387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x v="966"/>
    <x v="411"/>
    <s v="Seamless solution-oriented capacity"/>
    <n v="1700"/>
    <n v="13468"/>
    <n v="793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x v="967"/>
    <x v="943"/>
    <s v="Organized human-resource attitude"/>
    <n v="88400"/>
    <n v="121138"/>
    <n v="138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x v="968"/>
    <x v="944"/>
    <s v="Open-architected disintermediate budgetary management"/>
    <n v="2400"/>
    <n v="8117"/>
    <n v="339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x v="969"/>
    <x v="945"/>
    <s v="Multi-lateral radical solution"/>
    <n v="7900"/>
    <n v="8550"/>
    <n v="109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x v="970"/>
    <x v="946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x v="971"/>
    <x v="947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x v="972"/>
    <x v="948"/>
    <s v="Multi-tiered systematic knowledge user"/>
    <n v="42700"/>
    <n v="97524"/>
    <n v="229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x v="973"/>
    <x v="949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x v="974"/>
    <x v="950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x v="975"/>
    <x v="951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x v="976"/>
    <x v="952"/>
    <s v="Self-enabling value-added artificial intelligence"/>
    <n v="4000"/>
    <n v="12886"/>
    <n v="323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x v="977"/>
    <x v="597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x v="978"/>
    <x v="953"/>
    <s v="Fundamental user-facing productivity"/>
    <n v="1000"/>
    <n v="8641"/>
    <n v="865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x v="979"/>
    <x v="954"/>
    <s v="Innovative well-modulated capability"/>
    <n v="60200"/>
    <n v="86244"/>
    <n v="144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x v="980"/>
    <x v="955"/>
    <s v="Universal fault-tolerant orchestration"/>
    <n v="195200"/>
    <n v="78630"/>
    <n v="41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x v="981"/>
    <x v="956"/>
    <s v="Grass-roots executive synergy"/>
    <n v="6700"/>
    <n v="11941"/>
    <n v="179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x v="982"/>
    <x v="957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x v="983"/>
    <x v="958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x v="984"/>
    <x v="959"/>
    <s v="Exclusive system-worthy Graphic Interface"/>
    <n v="6500"/>
    <n v="9910"/>
    <n v="153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x v="985"/>
    <x v="960"/>
    <s v="Enhanced optimal ability"/>
    <n v="170600"/>
    <n v="114523"/>
    <n v="68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x v="986"/>
    <x v="961"/>
    <s v="Optional zero administration neural-net"/>
    <n v="7800"/>
    <n v="3144"/>
    <n v="41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x v="987"/>
    <x v="962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x v="988"/>
    <x v="963"/>
    <s v="Triple-buffered multi-tasking matrices"/>
    <n v="9400"/>
    <n v="4899"/>
    <n v="5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x v="989"/>
    <x v="964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x v="990"/>
    <x v="965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x v="991"/>
    <x v="509"/>
    <s v="Reduced reciprocal focus group"/>
    <n v="9800"/>
    <n v="11091"/>
    <n v="114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x v="992"/>
    <x v="966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x v="993"/>
    <x v="967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x v="994"/>
    <x v="968"/>
    <s v="Implemented bi-directional flexibility"/>
    <n v="141100"/>
    <n v="74073"/>
    <n v="53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x v="995"/>
    <x v="969"/>
    <s v="Vision-oriented scalable definition"/>
    <n v="97300"/>
    <n v="153216"/>
    <n v="158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x v="996"/>
    <x v="970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x v="997"/>
    <x v="971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x v="998"/>
    <x v="972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x v="999"/>
    <x v="973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4F2D6-1DF7-4ED6-89DD-3FB4EE27B04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7C2F2-DE27-48A1-BD1D-25FF73C1ACF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BFDF0-C962-430B-9C0D-12C0C27C0D4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h="1" x="2"/>
        <item x="1"/>
        <item t="countA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413E-D567-4537-B34B-9087596DBA2A}">
  <dimension ref="A1:F14"/>
  <sheetViews>
    <sheetView workbookViewId="0">
      <selection activeCell="X11" sqref="X1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2.25" bestFit="1" customWidth="1"/>
    <col min="8" max="8" width="3" bestFit="1" customWidth="1"/>
    <col min="9" max="9" width="13.58203125" bestFit="1" customWidth="1"/>
    <col min="10" max="10" width="7.25" bestFit="1" customWidth="1"/>
    <col min="11" max="14" width="3.08203125" bestFit="1" customWidth="1"/>
    <col min="15" max="15" width="2.75" bestFit="1" customWidth="1"/>
    <col min="16" max="16" width="3.75" bestFit="1" customWidth="1"/>
    <col min="17" max="17" width="10.9140625" bestFit="1" customWidth="1"/>
    <col min="18" max="18" width="5.4140625" bestFit="1" customWidth="1"/>
    <col min="19" max="22" width="3.08203125" bestFit="1" customWidth="1"/>
    <col min="23" max="23" width="3" bestFit="1" customWidth="1"/>
    <col min="24" max="24" width="9.08203125" bestFit="1" customWidth="1"/>
    <col min="25" max="25" width="11" bestFit="1" customWidth="1"/>
    <col min="26" max="29" width="3.08203125" bestFit="1" customWidth="1"/>
    <col min="30" max="30" width="2.75" bestFit="1" customWidth="1"/>
    <col min="31" max="31" width="3.75" bestFit="1" customWidth="1"/>
    <col min="32" max="32" width="14.75" bestFit="1" customWidth="1"/>
    <col min="33" max="33" width="10.58203125" bestFit="1" customWidth="1"/>
  </cols>
  <sheetData>
    <row r="1" spans="1:6" x14ac:dyDescent="0.35">
      <c r="A1" s="6" t="s">
        <v>6</v>
      </c>
      <c r="B1" t="s">
        <v>2072</v>
      </c>
    </row>
    <row r="3" spans="1:6" x14ac:dyDescent="0.35">
      <c r="A3" s="6" t="s">
        <v>2071</v>
      </c>
      <c r="B3" s="6" t="s">
        <v>2068</v>
      </c>
    </row>
    <row r="4" spans="1:6" x14ac:dyDescent="0.35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5">
      <c r="A5" s="7" t="s">
        <v>2039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2031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2048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2062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2033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2052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2045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2035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2037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2069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97D4-8BC2-458B-A590-84645C1E9B65}">
  <dimension ref="A1:F30"/>
  <sheetViews>
    <sheetView zoomScale="60" zoomScaleNormal="60" workbookViewId="0">
      <selection activeCell="AA16" sqref="AA16"/>
    </sheetView>
  </sheetViews>
  <sheetFormatPr defaultRowHeight="15.5" x14ac:dyDescent="0.35"/>
  <cols>
    <col min="1" max="1" width="19.6640625" bestFit="1" customWidth="1"/>
    <col min="2" max="2" width="16.33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6640625" bestFit="1" customWidth="1"/>
  </cols>
  <sheetData>
    <row r="1" spans="1:6" x14ac:dyDescent="0.35">
      <c r="A1" s="6" t="s">
        <v>6</v>
      </c>
      <c r="B1" t="s">
        <v>2072</v>
      </c>
    </row>
    <row r="2" spans="1:6" x14ac:dyDescent="0.35">
      <c r="A2" s="6" t="s">
        <v>2064</v>
      </c>
      <c r="B2" t="s">
        <v>2072</v>
      </c>
    </row>
    <row r="4" spans="1:6" x14ac:dyDescent="0.35">
      <c r="A4" s="6" t="s">
        <v>2073</v>
      </c>
      <c r="B4" s="6" t="s">
        <v>2068</v>
      </c>
    </row>
    <row r="5" spans="1:6" x14ac:dyDescent="0.35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5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2063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2040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2042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2041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2032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2043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2055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2046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2053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2038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2054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2034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2061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2050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2058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2057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2049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2044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2036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2060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2069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81CF-93B4-417B-BC55-A0F389DC3873}">
  <dimension ref="A1:E18"/>
  <sheetViews>
    <sheetView workbookViewId="0">
      <selection activeCell="O14" sqref="O1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2064</v>
      </c>
      <c r="B1" t="s">
        <v>2072</v>
      </c>
    </row>
    <row r="2" spans="1:5" x14ac:dyDescent="0.35">
      <c r="A2" s="6" t="s">
        <v>2086</v>
      </c>
      <c r="B2" t="s">
        <v>2072</v>
      </c>
    </row>
    <row r="4" spans="1:5" x14ac:dyDescent="0.35">
      <c r="A4" s="6" t="s">
        <v>2071</v>
      </c>
      <c r="B4" s="6" t="s">
        <v>2068</v>
      </c>
    </row>
    <row r="5" spans="1:5" x14ac:dyDescent="0.35">
      <c r="A5" s="6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5">
      <c r="A6" s="9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5">
      <c r="A7" s="9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5">
      <c r="A8" s="9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5">
      <c r="A9" s="9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5">
      <c r="A10" s="9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5">
      <c r="A11" s="9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5">
      <c r="A12" s="9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5">
      <c r="A13" s="9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5">
      <c r="A14" s="9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5">
      <c r="A15" s="9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5">
      <c r="A16" s="9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5">
      <c r="A17" s="9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5">
      <c r="A18" s="9" t="s">
        <v>2069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0" zoomScaleNormal="80" workbookViewId="0">
      <selection activeCell="G3" sqref="G3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4.08203125" bestFit="1" customWidth="1"/>
    <col min="8" max="8" width="13" bestFit="1" customWidth="1"/>
    <col min="9" max="9" width="15.4140625" bestFit="1" customWidth="1"/>
    <col min="12" max="13" width="11.1640625" bestFit="1" customWidth="1"/>
    <col min="14" max="15" width="11.1640625" customWidth="1"/>
    <col min="18" max="18" width="28" bestFit="1" customWidth="1"/>
    <col min="19" max="19" width="14.33203125" bestFit="1" customWidth="1"/>
    <col min="20" max="20" width="11.7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ROUNDUP(E2/D2%,0)</f>
        <v>0</v>
      </c>
      <c r="G2" t="s">
        <v>14</v>
      </c>
      <c r="H2">
        <v>0</v>
      </c>
      <c r="I2">
        <f>IF(H2,ROUND(E2/H2,2),0)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(((L2/60)/60)/24+DATE(1970,1,1))</f>
        <v>42336.25</v>
      </c>
      <c r="O2" s="5">
        <f t="shared" ref="O2:O66" si="0">(((M2/60)/60)/24+DATE(1970,1,1))</f>
        <v>42353.25</v>
      </c>
      <c r="P2" t="b">
        <v>0</v>
      </c>
      <c r="Q2" t="b">
        <v>0</v>
      </c>
      <c r="R2" t="s">
        <v>17</v>
      </c>
      <c r="S2" t="str">
        <f>LEFT(R2, FIND("/",R2)-1)</f>
        <v>food</v>
      </c>
      <c r="T2" t="str">
        <f>RIGHT(R2, LEN(R2) - FIND("/",R2))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1">ROUNDUP(E3/D3%,0)</f>
        <v>1040</v>
      </c>
      <c r="G3" t="s">
        <v>20</v>
      </c>
      <c r="H3">
        <v>158</v>
      </c>
      <c r="I3">
        <f t="shared" ref="I3:I66" si="2">IF(H3,ROUND(E3/H3,2),0)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3">(((L3/60)/60)/24+DATE(1970,1,1))</f>
        <v>41870.208333333336</v>
      </c>
      <c r="O3" s="5">
        <f t="shared" si="0"/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FIND("/",R3)-1)</f>
        <v>music</v>
      </c>
      <c r="T3" t="str">
        <f t="shared" ref="T3:T66" si="5">RIGHT(R3, LEN(R3) - FIND("/",R3))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1"/>
        <v>132</v>
      </c>
      <c r="G4" t="s">
        <v>20</v>
      </c>
      <c r="H4">
        <v>1425</v>
      </c>
      <c r="I4">
        <f t="shared" si="2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3"/>
        <v>41595.25</v>
      </c>
      <c r="O4" s="5">
        <f t="shared" si="0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3"/>
        <v>43688.208333333328</v>
      </c>
      <c r="O5" s="5">
        <f t="shared" si="0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1"/>
        <v>70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3"/>
        <v>43485.25</v>
      </c>
      <c r="O6" s="5">
        <f t="shared" si="0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3"/>
        <v>41149.208333333336</v>
      </c>
      <c r="O7" s="5">
        <f t="shared" si="0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3"/>
        <v>42991.208333333328</v>
      </c>
      <c r="O8" s="5">
        <f t="shared" si="0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3"/>
        <v>42229.208333333328</v>
      </c>
      <c r="O9" s="5">
        <f t="shared" si="0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3"/>
        <v>40399.208333333336</v>
      </c>
      <c r="O10" s="5">
        <f t="shared" si="0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3"/>
        <v>41536.208333333336</v>
      </c>
      <c r="O11" s="5">
        <f t="shared" si="0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1"/>
        <v>267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3"/>
        <v>40404.208333333336</v>
      </c>
      <c r="O12" s="5">
        <f t="shared" si="0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1"/>
        <v>49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3"/>
        <v>40442.208333333336</v>
      </c>
      <c r="O13" s="5">
        <f t="shared" si="0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1"/>
        <v>90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3"/>
        <v>43760.208333333328</v>
      </c>
      <c r="O14" s="5">
        <f t="shared" si="0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1"/>
        <v>246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3"/>
        <v>42532.208333333328</v>
      </c>
      <c r="O15" s="5">
        <f t="shared" si="0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3"/>
        <v>40974.25</v>
      </c>
      <c r="O16" s="5">
        <f t="shared" si="0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1"/>
        <v>48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3"/>
        <v>43809.25</v>
      </c>
      <c r="O17" s="5">
        <f t="shared" si="0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1"/>
        <v>650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3"/>
        <v>41661.25</v>
      </c>
      <c r="O18" s="5">
        <f t="shared" si="0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1"/>
        <v>160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3"/>
        <v>40555.25</v>
      </c>
      <c r="O19" s="5">
        <f t="shared" si="0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3"/>
        <v>43351.208333333328</v>
      </c>
      <c r="O20" s="5">
        <f t="shared" si="0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3"/>
        <v>43528.25</v>
      </c>
      <c r="O21" s="5">
        <f t="shared" si="0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1"/>
        <v>113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3"/>
        <v>41848.208333333336</v>
      </c>
      <c r="O22" s="5">
        <f t="shared" si="0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3"/>
        <v>40770.208333333336</v>
      </c>
      <c r="O23" s="5">
        <f t="shared" si="0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1"/>
        <v>129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3"/>
        <v>43193.208333333328</v>
      </c>
      <c r="O24" s="5">
        <f t="shared" si="0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1"/>
        <v>333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3"/>
        <v>43510.25</v>
      </c>
      <c r="O25" s="5">
        <f t="shared" si="0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3"/>
        <v>41811.208333333336</v>
      </c>
      <c r="O26" s="5">
        <f t="shared" si="0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1"/>
        <v>217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3"/>
        <v>40681.208333333336</v>
      </c>
      <c r="O27" s="5">
        <f t="shared" si="0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1"/>
        <v>49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3"/>
        <v>43312.208333333328</v>
      </c>
      <c r="O28" s="5">
        <f t="shared" si="0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3"/>
        <v>42280.208333333328</v>
      </c>
      <c r="O29" s="5">
        <f t="shared" si="0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1"/>
        <v>106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3"/>
        <v>40218.25</v>
      </c>
      <c r="O30" s="5">
        <f t="shared" si="0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3"/>
        <v>43301.208333333328</v>
      </c>
      <c r="O31" s="5">
        <f t="shared" si="0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3"/>
        <v>43609.208333333328</v>
      </c>
      <c r="O32" s="5">
        <f t="shared" si="0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3"/>
        <v>42374.25</v>
      </c>
      <c r="O33" s="5">
        <f t="shared" si="0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3"/>
        <v>43110.25</v>
      </c>
      <c r="O34" s="5">
        <f t="shared" si="0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3"/>
        <v>41917.208333333336</v>
      </c>
      <c r="O35" s="5">
        <f t="shared" si="0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3"/>
        <v>42817.208333333328</v>
      </c>
      <c r="O36" s="5">
        <f t="shared" si="0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1"/>
        <v>151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3"/>
        <v>43484.25</v>
      </c>
      <c r="O37" s="5">
        <f t="shared" si="0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1"/>
        <v>158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3"/>
        <v>40600.25</v>
      </c>
      <c r="O38" s="5">
        <f t="shared" si="0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3"/>
        <v>43744.208333333328</v>
      </c>
      <c r="O39" s="5">
        <f t="shared" si="0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1"/>
        <v>326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3"/>
        <v>40469.208333333336</v>
      </c>
      <c r="O40" s="5">
        <f t="shared" si="0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3"/>
        <v>41330.25</v>
      </c>
      <c r="O41" s="5">
        <f t="shared" si="0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1"/>
        <v>170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3"/>
        <v>40334.208333333336</v>
      </c>
      <c r="O42" s="5">
        <f t="shared" si="0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3"/>
        <v>41156.208333333336</v>
      </c>
      <c r="O43" s="5">
        <f t="shared" si="0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3"/>
        <v>40728.208333333336</v>
      </c>
      <c r="O44" s="5">
        <f t="shared" si="0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3"/>
        <v>41844.208333333336</v>
      </c>
      <c r="O45" s="5">
        <f t="shared" si="0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3"/>
        <v>43541.208333333328</v>
      </c>
      <c r="O46" s="5">
        <f t="shared" si="0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3"/>
        <v>42676.208333333328</v>
      </c>
      <c r="O47" s="5">
        <f t="shared" si="0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3"/>
        <v>40367.208333333336</v>
      </c>
      <c r="O48" s="5">
        <f t="shared" si="0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1"/>
        <v>476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3"/>
        <v>41727.208333333336</v>
      </c>
      <c r="O49" s="5">
        <f t="shared" si="0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3"/>
        <v>42180.208333333328</v>
      </c>
      <c r="O50" s="5">
        <f t="shared" si="0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3"/>
        <v>43758.208333333328</v>
      </c>
      <c r="O51" s="5">
        <f t="shared" si="0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3"/>
        <v>41487.208333333336</v>
      </c>
      <c r="O52" s="5">
        <f t="shared" si="0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3"/>
        <v>40995.208333333336</v>
      </c>
      <c r="O53" s="5">
        <f t="shared" si="0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1"/>
        <v>35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3"/>
        <v>40436.208333333336</v>
      </c>
      <c r="O54" s="5">
        <f t="shared" si="0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1"/>
        <v>141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3"/>
        <v>41779.208333333336</v>
      </c>
      <c r="O55" s="5">
        <f t="shared" si="0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3"/>
        <v>43170.25</v>
      </c>
      <c r="O56" s="5">
        <f t="shared" si="0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3"/>
        <v>43311.208333333328</v>
      </c>
      <c r="O57" s="5">
        <f t="shared" si="0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3"/>
        <v>42014.25</v>
      </c>
      <c r="O58" s="5">
        <f t="shared" si="0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1"/>
        <v>216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3"/>
        <v>42979.208333333328</v>
      </c>
      <c r="O59" s="5">
        <f t="shared" si="0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1"/>
        <v>228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3"/>
        <v>42268.208333333328</v>
      </c>
      <c r="O60" s="5">
        <f t="shared" si="0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1"/>
        <v>276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3"/>
        <v>42898.208333333328</v>
      </c>
      <c r="O61" s="5">
        <f t="shared" si="0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1"/>
        <v>145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3"/>
        <v>41107.208333333336</v>
      </c>
      <c r="O62" s="5">
        <f t="shared" si="0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3"/>
        <v>40595.25</v>
      </c>
      <c r="O63" s="5">
        <f t="shared" si="0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3"/>
        <v>42160.208333333328</v>
      </c>
      <c r="O64" s="5">
        <f t="shared" si="0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3"/>
        <v>42853.208333333328</v>
      </c>
      <c r="O65" s="5">
        <f t="shared" si="0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3"/>
        <v>43283.208333333328</v>
      </c>
      <c r="O66" s="5">
        <f t="shared" si="0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ROUNDUP(E67/D67%,0)</f>
        <v>237</v>
      </c>
      <c r="G67" t="s">
        <v>20</v>
      </c>
      <c r="H67">
        <v>236</v>
      </c>
      <c r="I67">
        <f t="shared" ref="I67:I130" si="7">IF(H67,ROUND(E67/H67,2),0)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(((L67/60)/60)/24+DATE(1970,1,1))</f>
        <v>40570.25</v>
      </c>
      <c r="O67" s="5">
        <f t="shared" ref="O67:O130" si="9">(((M67/60)/60)/24+DATE(1970,1,1))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FIND("/",R67)-1)</f>
        <v>theater</v>
      </c>
      <c r="T67" t="str">
        <f t="shared" ref="T67:T130" si="11">RIGHT(R67, LEN(R67) - FIND("/",R67))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46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163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25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109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671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123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79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638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226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1498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133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132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49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1022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360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187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596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60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728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88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150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220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65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52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61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ROUNDUP(E131/D131%,0)</f>
        <v>4</v>
      </c>
      <c r="G131" t="s">
        <v>74</v>
      </c>
      <c r="H131">
        <v>55</v>
      </c>
      <c r="I131">
        <f t="shared" ref="I131:I194" si="13">IF(H131,ROUND(E131/H131,2),0)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(((L131/60)/60)/24+DATE(1970,1,1))</f>
        <v>42038.25</v>
      </c>
      <c r="O131" s="5">
        <f t="shared" ref="O131:O194" si="15">(((M131/60)/60)/24+DATE(1970,1,1))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FIND("/",R131)-1)</f>
        <v>food</v>
      </c>
      <c r="T131" t="str">
        <f t="shared" ref="T131:T194" si="17">RIGHT(R131, LEN(R131) - FIND("/",R131))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156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117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72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4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224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231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130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18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113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122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65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424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66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101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163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79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254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101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138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32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425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164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27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417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97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309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723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70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294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ROUNDUP(E195/D195%,0)</f>
        <v>46</v>
      </c>
      <c r="G195" t="s">
        <v>14</v>
      </c>
      <c r="H195">
        <v>65</v>
      </c>
      <c r="I195">
        <f t="shared" ref="I195:I258" si="19">IF(H195,ROUND(E195/H195,2),0)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(((L195/60)/60)/24+DATE(1970,1,1))</f>
        <v>43198.208333333328</v>
      </c>
      <c r="O195" s="5">
        <f t="shared" ref="O195:O258" si="21">(((M195/60)/60)/24+DATE(1970,1,1))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FIND("/",R195)-1)</f>
        <v>music</v>
      </c>
      <c r="T195" t="str">
        <f t="shared" ref="T195:T258" si="23">RIGHT(R195, LEN(R195) - FIND("/",R195))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64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299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682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135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4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102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22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68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196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1024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156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333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9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261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421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172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110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160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423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446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510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212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274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55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627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90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121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24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ROUNDUP(E259/D259%,0)</f>
        <v>146</v>
      </c>
      <c r="G259" t="s">
        <v>20</v>
      </c>
      <c r="H259">
        <v>92</v>
      </c>
      <c r="I259">
        <f t="shared" ref="I259:I322" si="25">IF(H259,ROUND(E259/H259,2),0)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(((L259/60)/60)/24+DATE(1970,1,1))</f>
        <v>41338.25</v>
      </c>
      <c r="O259" s="5">
        <f t="shared" ref="O259:O322" si="27">(((M259/60)/60)/24+DATE(1970,1,1))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FIND("/",R259)-1)</f>
        <v>theater</v>
      </c>
      <c r="T259" t="str">
        <f t="shared" ref="T259:T322" si="29">RIGHT(R259, LEN(R259) - FIND("/",R259))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269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32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314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124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28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2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305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138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33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1067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582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109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84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707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18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1685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55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17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95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52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547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287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133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75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76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21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204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311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396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20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ROUNDUP(E323/D323%,0)</f>
        <v>95</v>
      </c>
      <c r="G323" t="s">
        <v>14</v>
      </c>
      <c r="H323">
        <v>2468</v>
      </c>
      <c r="I323">
        <f t="shared" ref="I323:I386" si="31">IF(H323,ROUND(E323/H323,2),0)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(((L323/60)/60)/24+DATE(1970,1,1))</f>
        <v>40634.208333333336</v>
      </c>
      <c r="O323" s="5">
        <f t="shared" ref="O323:O386" si="33">(((M323/60)/60)/24+DATE(1970,1,1))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FIND("/",R323)-1)</f>
        <v>film &amp; video</v>
      </c>
      <c r="T323" t="str">
        <f t="shared" ref="T323:T386" si="35">RIGHT(R323, LEN(R323) - FIND("/",R323))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25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165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47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115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98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180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95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54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227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161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1617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734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593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274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160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731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14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362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11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41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161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226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173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ROUNDUP(E387/D387%,0)</f>
        <v>147</v>
      </c>
      <c r="G387" t="s">
        <v>20</v>
      </c>
      <c r="H387">
        <v>1137</v>
      </c>
      <c r="I387">
        <f t="shared" ref="I387:I450" si="37">IF(H387,ROUND(E387/H387,2),0)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(((L387/60)/60)/24+DATE(1970,1,1))</f>
        <v>43553.208333333328</v>
      </c>
      <c r="O387" s="5">
        <f t="shared" ref="O387:O450" si="39">(((M387/60)/60)/24+DATE(1970,1,1))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FIND("/",R387)-1)</f>
        <v>publishing</v>
      </c>
      <c r="T387" t="str">
        <f t="shared" ref="T387:T450" si="41">RIGHT(R387, LEN(R387) - FIND("/",R387))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77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40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12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123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8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470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131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168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1531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87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183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47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37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63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12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56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58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124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129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128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41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47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193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55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1053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124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356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177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512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83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25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51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ROUNDUP(E451/D451%,0)</f>
        <v>967</v>
      </c>
      <c r="G451" t="s">
        <v>20</v>
      </c>
      <c r="H451">
        <v>86</v>
      </c>
      <c r="I451">
        <f t="shared" ref="I451:I514" si="43">IF(H451,ROUND(E451/H451,2),0)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(((L451/60)/60)/24+DATE(1970,1,1))</f>
        <v>43530.25</v>
      </c>
      <c r="O451" s="5">
        <f t="shared" ref="O451:O514" si="45">(((M451/60)/60)/24+DATE(1970,1,1))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FIND("/",R451)-1)</f>
        <v>games</v>
      </c>
      <c r="T451" t="str">
        <f t="shared" ref="T451:T514" si="47">RIGHT(R451, LEN(R451) - FIND("/",R451))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64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57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45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119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105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352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91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142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109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134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576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185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40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179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366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55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237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82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17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261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221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306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548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35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49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71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181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93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928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113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120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25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140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ROUNDUP(E515/D515%,0)</f>
        <v>40</v>
      </c>
      <c r="G515" t="s">
        <v>74</v>
      </c>
      <c r="H515">
        <v>35</v>
      </c>
      <c r="I515">
        <f t="shared" ref="I515:I578" si="49">IF(H515,ROUND(E515/H515,2),0)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(((L515/60)/60)/24+DATE(1970,1,1))</f>
        <v>40430.208333333336</v>
      </c>
      <c r="O515" s="5">
        <f t="shared" ref="O515:O578" si="51">(((M515/60)/60)/24+DATE(1970,1,1))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FIND("/",R515)-1)</f>
        <v>film &amp; video</v>
      </c>
      <c r="T515" t="str">
        <f t="shared" ref="T515:T578" si="53">RIGHT(R515, LEN(R515) - FIND("/",R515))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23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8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33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701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85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81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12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160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16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483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118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25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17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285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200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138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795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139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45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187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238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95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55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370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ROUNDUP(E579/D579%,0)</f>
        <v>19</v>
      </c>
      <c r="G579" t="s">
        <v>74</v>
      </c>
      <c r="H579">
        <v>37</v>
      </c>
      <c r="I579">
        <f t="shared" ref="I579:I642" si="55">IF(H579,ROUND(E579/H579,2),0)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(((L579/60)/60)/24+DATE(1970,1,1))</f>
        <v>40613.25</v>
      </c>
      <c r="O579" s="5">
        <f t="shared" ref="O579:O642" si="57">(((M579/60)/60)/24+DATE(1970,1,1))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FIND("/",R579)-1)</f>
        <v>music</v>
      </c>
      <c r="T579" t="str">
        <f t="shared" ref="T579:T642" si="59">RIGHT(R579, LEN(R579) - FIND("/",R579))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102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65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53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323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80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83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8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163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129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188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189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132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121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420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140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156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171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29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269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4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280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78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207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695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311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84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115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80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12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57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ROUNDUP(E643/D643%,0)</f>
        <v>120</v>
      </c>
      <c r="G643" t="s">
        <v>20</v>
      </c>
      <c r="H643">
        <v>194</v>
      </c>
      <c r="I643">
        <f t="shared" ref="I643:I706" si="61">IF(H643,ROUND(E643/H643,2),0)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(((L643/60)/60)/24+DATE(1970,1,1))</f>
        <v>42786.25</v>
      </c>
      <c r="O643" s="5">
        <f t="shared" ref="O643:O706" si="63">(((M643/60)/60)/24+DATE(1970,1,1))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FIND("/",R643)-1)</f>
        <v>theater</v>
      </c>
      <c r="T643" t="str">
        <f t="shared" ref="T643:T706" si="65">RIGHT(R643, LEN(R643) - FIND("/",R643))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146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222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49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42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64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49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89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509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192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43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9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61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48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55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78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34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65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177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21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123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98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87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151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359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430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143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85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60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85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176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55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ROUNDUP(E707/D707%,0)</f>
        <v>100</v>
      </c>
      <c r="G707" t="s">
        <v>14</v>
      </c>
      <c r="H707">
        <v>2025</v>
      </c>
      <c r="I707">
        <f t="shared" ref="I707:I770" si="67">IF(H707,ROUND(E707/H707,2),0)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(((L707/60)/60)/24+DATE(1970,1,1))</f>
        <v>41619.25</v>
      </c>
      <c r="O707" s="5">
        <f t="shared" ref="O707:O770" si="69">(((M707/60)/60)/24+DATE(1970,1,1))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FIND("/",R707)-1)</f>
        <v>publishing</v>
      </c>
      <c r="T707" t="str">
        <f t="shared" ref="T707:T770" si="71">RIGHT(R707, LEN(R707) - FIND("/",R707))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708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143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21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25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101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38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5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271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135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51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91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528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320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355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3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31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1180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1127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31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158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233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93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169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773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565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69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35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656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178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114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729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209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32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ROUNDUP(E771/D771%,0)</f>
        <v>87</v>
      </c>
      <c r="G771" t="s">
        <v>14</v>
      </c>
      <c r="H771">
        <v>3410</v>
      </c>
      <c r="I771">
        <f t="shared" ref="I771:I834" si="73">IF(H771,ROUND(E771/H771,2),0)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(((L771/60)/60)/24+DATE(1970,1,1))</f>
        <v>41501.208333333336</v>
      </c>
      <c r="O771" s="5">
        <f t="shared" ref="O771:O834" si="75">(((M771/60)/60)/24+DATE(1970,1,1))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FIND("/",R771)-1)</f>
        <v>games</v>
      </c>
      <c r="T771" t="str">
        <f t="shared" ref="T771:T834" si="77">RIGHT(R771, LEN(R771) - FIND("/",R771))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50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114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11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50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81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107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216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142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116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194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89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38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126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15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189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88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198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1181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31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194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78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240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93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131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616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292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358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127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458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52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2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316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ROUNDUP(E835/D835%,0)</f>
        <v>158</v>
      </c>
      <c r="G835" t="s">
        <v>20</v>
      </c>
      <c r="H835">
        <v>165</v>
      </c>
      <c r="I835">
        <f t="shared" ref="I835:I898" si="79">IF(H835,ROUND(E835/H835,2),0)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(((L835/60)/60)/24+DATE(1970,1,1))</f>
        <v>40588.25</v>
      </c>
      <c r="O835" s="5">
        <f t="shared" ref="O835:O898" si="81">(((M835/60)/60)/24+DATE(1970,1,1))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FIND("/",R835)-1)</f>
        <v>publishing</v>
      </c>
      <c r="T835" t="str">
        <f t="shared" ref="T835:T898" si="83">RIGHT(R835, LEN(R835) - FIND("/",R835))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76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191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101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564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100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339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134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52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653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103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70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188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348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44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163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171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189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70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26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78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38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65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119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30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129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775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ROUNDUP(E899/D899%,0)</f>
        <v>28</v>
      </c>
      <c r="G899" t="s">
        <v>14</v>
      </c>
      <c r="H899">
        <v>27</v>
      </c>
      <c r="I899">
        <f t="shared" ref="I899:I962" si="85">IF(H899,ROUND(E899/H899,2),0)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(((L899/60)/60)/24+DATE(1970,1,1))</f>
        <v>43583.208333333328</v>
      </c>
      <c r="O899" s="5">
        <f t="shared" ref="O899:O962" si="87">(((M899/60)/60)/24+DATE(1970,1,1))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FIND("/",R899)-1)</f>
        <v>theater</v>
      </c>
      <c r="T899" t="str">
        <f t="shared" ref="T899:T962" si="89">RIGHT(R899, LEN(R899) - FIND("/",R899))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53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408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157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253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13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21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320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58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37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59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238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489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225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19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118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218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113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213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165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50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63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14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82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33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162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71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368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20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86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ROUNDUP(E963/D963%,0)</f>
        <v>120</v>
      </c>
      <c r="G963" t="s">
        <v>20</v>
      </c>
      <c r="H963">
        <v>155</v>
      </c>
      <c r="I963">
        <f t="shared" ref="I963:I1001" si="91">IF(H963,ROUND(E963/H963,2),0)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(((L963/60)/60)/24+DATE(1970,1,1))</f>
        <v>40591.25</v>
      </c>
      <c r="O963" s="5">
        <f t="shared" ref="O963:O1001" si="93">(((M963/60)/60)/24+DATE(1970,1,1))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FIND("/",R963)-1)</f>
        <v>publishing</v>
      </c>
      <c r="T963" t="str">
        <f t="shared" ref="T963:T1001" si="95">RIGHT(R963, LEN(R963) - FIND("/",R963))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297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387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793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138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339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109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229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323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865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144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41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179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153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68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41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53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114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53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158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4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2" operator="containsText" text="failed">
      <formula>NOT(ISERROR(SEARCH("failed",G1)))</formula>
    </cfRule>
    <cfRule type="containsText" dxfId="0" priority="1" operator="containsText" text="successful">
      <formula>NOT(ISERROR(SEARCH("successful",G1)))</formula>
    </cfRule>
  </conditionalFormatting>
  <conditionalFormatting sqref="F1:F1048576">
    <cfRule type="colorScale" priority="5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C52F-AE87-4C56-943E-020672A9C008}">
  <dimension ref="A1:H13"/>
  <sheetViews>
    <sheetView tabSelected="1" topLeftCell="B14" workbookViewId="0">
      <selection activeCell="H20" sqref="H20"/>
    </sheetView>
  </sheetViews>
  <sheetFormatPr defaultRowHeight="15.5" x14ac:dyDescent="0.35"/>
  <cols>
    <col min="1" max="1" width="17.1640625" bestFit="1" customWidth="1"/>
    <col min="2" max="2" width="16.75" bestFit="1" customWidth="1"/>
    <col min="3" max="3" width="13.1640625" bestFit="1" customWidth="1"/>
    <col min="4" max="4" width="15.75" bestFit="1" customWidth="1"/>
    <col min="5" max="5" width="12.1640625" bestFit="1" customWidth="1"/>
    <col min="6" max="6" width="19.25" bestFit="1" customWidth="1"/>
    <col min="7" max="7" width="15.58203125" bestFit="1" customWidth="1"/>
    <col min="8" max="8" width="18.25" bestFit="1" customWidth="1"/>
  </cols>
  <sheetData>
    <row r="1" spans="1:8" x14ac:dyDescent="0.35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35">
      <c r="A2" t="s">
        <v>2105</v>
      </c>
      <c r="B2">
        <f>COUNTIFS(Crowdfunding!G2:G1001, "successful", Crowdfunding!D2:D1001, "&lt;1000")</f>
        <v>30</v>
      </c>
      <c r="C2">
        <f>COUNTIFS(Crowdfunding!G2:G1001, "failed", Crowdfunding!D2:D1001, "&lt;1000")</f>
        <v>20</v>
      </c>
      <c r="D2">
        <f>COUNTIFS(Crowdfunding!G2:G1001, "canceled", Crowdfunding!D2:D1001, 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5">
      <c r="A3" t="s">
        <v>2095</v>
      </c>
      <c r="B3">
        <f>COUNTIFS(Crowdfunding!G2:G1001, "successful", Crowdfunding!D2:D1001, "&gt;=1000", Crowdfunding!D2:D1001, "&lt;=4999")</f>
        <v>191</v>
      </c>
      <c r="C3">
        <f>COUNTIFS(Crowdfunding!G2:G1001, "failed", Crowdfunding!D2:D1001, "&gt;=1000", Crowdfunding!D2:D1001, "&lt;=4999")</f>
        <v>38</v>
      </c>
      <c r="D3">
        <f>COUNTIFS(Crowdfunding!G2:G1001, "canceled", Crowdfunding!D2:D1001, "&gt;=1000", Crowdfunding!D2:D1001, "&lt;=4999")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5">
      <c r="A4" t="s">
        <v>2096</v>
      </c>
      <c r="B4">
        <f>COUNTIFS(Crowdfunding!G2:G1001, "successful", Crowdfunding!D2:D1001, "&gt;=5000", Crowdfunding!D2:D1001, "&lt;9999")</f>
        <v>164</v>
      </c>
      <c r="C4">
        <f>COUNTIFS(Crowdfunding!G2:G1001, "failed", Crowdfunding!D2:D1001, "&gt;=5000", Crowdfunding!D2:D1001, "&lt;9999")</f>
        <v>126</v>
      </c>
      <c r="D4">
        <f>COUNTIFS(Crowdfunding!G2:G1001, "canceled", Crowdfunding!D2:D1001, "&gt;=5000", Crowdfunding!D2:D1001, "&lt;9999")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5">
      <c r="A5" t="s">
        <v>2097</v>
      </c>
      <c r="B5">
        <f>COUNTIFS(Crowdfunding!G2:G1001, "successful", Crowdfunding!D2:D1001, "&gt;=10000", Crowdfunding!D2:D1001, "&lt;14999")</f>
        <v>4</v>
      </c>
      <c r="C5">
        <f>COUNTIFS(Crowdfunding!G2:G1001, "failed", Crowdfunding!D2:D1001, "&gt;=10000", Crowdfunding!D2:D1001, "&lt;14999")</f>
        <v>5</v>
      </c>
      <c r="D5">
        <f>COUNTIFS(Crowdfunding!G2:G1001, "canceled", Crowdfunding!D2:D1001, "&gt;=10000", Crowdfunding!D2:D1001, "&lt;14999")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5">
      <c r="A6" t="s">
        <v>2098</v>
      </c>
      <c r="B6">
        <f>COUNTIFS(Crowdfunding!G2:G1001, "successful", Crowdfunding!D2:D1001, "&gt;=15000", Crowdfunding!D2:D1001, "&lt;19999")</f>
        <v>10</v>
      </c>
      <c r="C6">
        <f>COUNTIFS(Crowdfunding!G2:G1001, "failed", Crowdfunding!D2:D1001, "&gt;=15000", Crowdfunding!D2:D1001, "&lt;=19999")</f>
        <v>0</v>
      </c>
      <c r="D6">
        <f>COUNTIFS(Crowdfunding!G2:G1001, "canceled", Crowdfunding!D2:D1001, "&gt;=15000", Crowdfunding!D2:D1001, 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5">
      <c r="A7" t="s">
        <v>2099</v>
      </c>
      <c r="B7">
        <f>COUNTIFS(Crowdfunding!G2:G1001, "successful", Crowdfunding!D2:D1001, "&gt;=20000", Crowdfunding!D2:D1001, "&lt;24999")</f>
        <v>7</v>
      </c>
      <c r="C7">
        <f>COUNTIFS(Crowdfunding!G2:G1001, "failed", Crowdfunding!D2:D1001, "&gt;=20000", Crowdfunding!D2:D1001, "&lt;=24999")</f>
        <v>0</v>
      </c>
      <c r="D7">
        <f>COUNTIFS(Crowdfunding!G2:G1001, "canceled", Crowdfunding!D2:D1001, "&gt;=20000", Crowdfunding!D2:D1001, 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5">
      <c r="A8" t="s">
        <v>2100</v>
      </c>
      <c r="B8">
        <f>COUNTIFS(Crowdfunding!G2:G1001, "successful", Crowdfunding!D2:D1001, "&gt;=25000", Crowdfunding!D2:D1001, "&lt;=29999")</f>
        <v>11</v>
      </c>
      <c r="C8">
        <f>COUNTIFS(Crowdfunding!G2:G1001, "failed", Crowdfunding!D2:D1001, "&gt;=25000", Crowdfunding!D2:D1001, "&lt;=29999")</f>
        <v>3</v>
      </c>
      <c r="D8">
        <f>COUNTIFS(Crowdfunding!G2:G1001, "canceled", Crowdfunding!D2:D1001, "&gt;=25000", Crowdfunding!D2:D1001, 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5">
      <c r="A9" t="s">
        <v>2101</v>
      </c>
      <c r="B9">
        <f>COUNTIFS(Crowdfunding!G2:G1001, "successful", Crowdfunding!D2:D1001, "&gt;=30000", Crowdfunding!D2:D1001, "&lt;=34999")</f>
        <v>7</v>
      </c>
      <c r="C9">
        <f>COUNTIFS(Crowdfunding!G2:G1001, "failed", Crowdfunding!D2:D1001, "&gt;=30000", Crowdfunding!D2:D1001, "&lt;=34999")</f>
        <v>0</v>
      </c>
      <c r="D9">
        <f>COUNTIFS(Crowdfunding!G2:G1001, "canceled", Crowdfunding!D2:D1001, "&gt;=30000", Crowdfunding!D2:D1001, 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5">
      <c r="A10" t="s">
        <v>2102</v>
      </c>
      <c r="B10">
        <f>COUNTIFS(Crowdfunding!G2:G1001, "successful", Crowdfunding!D2:D1001, "&gt;=35000", Crowdfunding!D2:D1001, "&lt;=39999")</f>
        <v>8</v>
      </c>
      <c r="C10">
        <f>COUNTIFS(Crowdfunding!G2:G1001, "failed", Crowdfunding!D2:D1001, "&gt;=35000", Crowdfunding!D2:D1001, "&lt;=39999")</f>
        <v>3</v>
      </c>
      <c r="D10">
        <f>COUNTIFS(Crowdfunding!G2:G1001, "canceled", Crowdfunding!D2:D1001, "&gt;=35000", Crowdfunding!D2:D1001, 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5">
      <c r="A11" t="s">
        <v>2103</v>
      </c>
      <c r="B11">
        <f>COUNTIFS(Crowdfunding!G2:G1001, "successful", Crowdfunding!D2:D1001, "&gt;40000", Crowdfunding!D2:D1001, "&lt;44999")</f>
        <v>11</v>
      </c>
      <c r="C11">
        <f>COUNTIFS(Crowdfunding!G2:G1001, "failed", Crowdfunding!D2:D1001, "&gt;40000", Crowdfunding!D2:D1001, "&lt;44999")</f>
        <v>3</v>
      </c>
      <c r="D11">
        <f>COUNTIFS(Crowdfunding!G2:G1001, "canceled", Crowdfunding!D2:D1001, "&gt;40000", Crowdfunding!D2:D1001, "&lt;44999")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5">
      <c r="A12" t="s">
        <v>2104</v>
      </c>
      <c r="B12">
        <f>COUNTIFS(Crowdfunding!G2:G1001, "successful", Crowdfunding!D2:D1001, "&gt;=45000", Crowdfunding!D2:D1001, "&lt;=49999")</f>
        <v>8</v>
      </c>
      <c r="C12">
        <f>COUNTIFS(Crowdfunding!G2:G1001, "failed", Crowdfunding!D2:D1001, "&gt;=45000", Crowdfunding!D2:D1001, "&lt;=49999")</f>
        <v>3</v>
      </c>
      <c r="D12">
        <f>COUNTIFS(Crowdfunding!G2:G1001, "canceled", Crowdfunding!D2:D1001, "&gt;=45000", Crowdfunding!D2:D1001, 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5">
      <c r="A13" t="s">
        <v>2106</v>
      </c>
      <c r="B13">
        <f>COUNTIFS(Crowdfunding!G2:G1001, "successful", Crowdfunding!D2:D1001, "&gt;50000")</f>
        <v>114</v>
      </c>
      <c r="C13">
        <f>COUNTIFS(Crowdfunding!G2:G1001, "failed", Crowdfunding!D2:D1001, "&gt;50000")</f>
        <v>163</v>
      </c>
      <c r="D13">
        <f>COUNTIFS(Crowdfunding!G2:G1001, "canceled", Crowdfunding!D2:D1001, 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Crowdfunding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William Daniel</cp:lastModifiedBy>
  <dcterms:created xsi:type="dcterms:W3CDTF">2021-09-29T18:52:28Z</dcterms:created>
  <dcterms:modified xsi:type="dcterms:W3CDTF">2022-06-16T22:09:31Z</dcterms:modified>
</cp:coreProperties>
</file>