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chart17.xml" ContentType="application/vnd.openxmlformats-officedocument.drawingml.chart+xml"/>
  <Override PartName="/xl/charts/style11.xml" ContentType="application/vnd.ms-office.chartstyle+xml"/>
  <Override PartName="/xl/charts/colors11.xml" ContentType="application/vnd.ms-office.chartcolorstyle+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charts/chart19.xml" ContentType="application/vnd.openxmlformats-officedocument.drawingml.chart+xml"/>
  <Override PartName="/xl/charts/style13.xml" ContentType="application/vnd.ms-office.chartstyle+xml"/>
  <Override PartName="/xl/charts/colors13.xml" ContentType="application/vnd.ms-office.chartcolorstyle+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charts/chart22.xml" ContentType="application/vnd.openxmlformats-officedocument.drawingml.chart+xml"/>
  <Override PartName="/xl/charts/style16.xml" ContentType="application/vnd.ms-office.chartstyle+xml"/>
  <Override PartName="/xl/charts/colors16.xml" ContentType="application/vnd.ms-office.chartcolorstyle+xml"/>
  <Override PartName="/xl/charts/chart23.xml" ContentType="application/vnd.openxmlformats-officedocument.drawingml.chart+xml"/>
  <Override PartName="/xl/charts/style17.xml" ContentType="application/vnd.ms-office.chartstyle+xml"/>
  <Override PartName="/xl/charts/colors17.xml" ContentType="application/vnd.ms-office.chartcolorstyle+xml"/>
  <Override PartName="/xl/charts/chart24.xml" ContentType="application/vnd.openxmlformats-officedocument.drawingml.chart+xml"/>
  <Override PartName="/xl/charts/style18.xml" ContentType="application/vnd.ms-office.chartstyle+xml"/>
  <Override PartName="/xl/charts/colors18.xml" ContentType="application/vnd.ms-office.chartcolorstyle+xml"/>
  <Override PartName="/xl/charts/chart25.xml" ContentType="application/vnd.openxmlformats-officedocument.drawingml.chart+xml"/>
  <Override PartName="/xl/charts/style19.xml" ContentType="application/vnd.ms-office.chartstyle+xml"/>
  <Override PartName="/xl/charts/colors19.xml" ContentType="application/vnd.ms-office.chartcolorstyle+xml"/>
  <Override PartName="/xl/charts/chart26.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E:\Excel\_Excel_Projects\Dengue Outbreak Analysis in Dhaka\Analysis\"/>
    </mc:Choice>
  </mc:AlternateContent>
  <xr:revisionPtr revIDLastSave="0" documentId="13_ncr:1_{08C4112C-519F-49BE-B4A3-5282D372857C}" xr6:coauthVersionLast="47" xr6:coauthVersionMax="47" xr10:uidLastSave="{00000000-0000-0000-0000-000000000000}"/>
  <bookViews>
    <workbookView xWindow="-120" yWindow="-120" windowWidth="29040" windowHeight="15840" xr2:uid="{5E9CE125-3509-4768-8E00-8D1465052439}"/>
  </bookViews>
  <sheets>
    <sheet name="Overview" sheetId="3" r:id="rId1"/>
    <sheet name="Descriptive Analysis" sheetId="22" r:id="rId2"/>
    <sheet name="RawData" sheetId="16" r:id="rId3"/>
    <sheet name="Data Cleaning &amp; Formatting" sheetId="2" r:id="rId4"/>
    <sheet name="Pivot_Table" sheetId="15" r:id="rId5"/>
    <sheet name="Chart &amp; Graph" sheetId="20" r:id="rId6"/>
  </sheets>
  <definedNames>
    <definedName name="_xlcn.WorksheetConnection_DegnueDataset.xlsxTable3" hidden="1">Table3[]</definedName>
    <definedName name="kk">'Chart &amp; Graph'!$I$61</definedName>
    <definedName name="Slicer_Age_Group2">#N/A</definedName>
    <definedName name="Slicer_Area1">#N/A</definedName>
    <definedName name="Slicer_AreaType1">#N/A</definedName>
    <definedName name="Slicer_Dengue_Status1">#N/A</definedName>
    <definedName name="Slicer_Gender1">#N/A</definedName>
    <definedName name="Slicer_HouseType1">#N/A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Degnue Dataset.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5" i="20" l="1"/>
  <c r="G71" i="20"/>
  <c r="G72" i="20"/>
  <c r="G73" i="20"/>
  <c r="G74" i="20"/>
  <c r="G75" i="20"/>
  <c r="G76" i="20"/>
  <c r="G77" i="20"/>
  <c r="G78" i="20"/>
  <c r="G79" i="20"/>
  <c r="G80" i="20"/>
  <c r="H71" i="20"/>
  <c r="H72" i="20" l="1"/>
  <c r="H73" i="20"/>
  <c r="H74" i="20"/>
  <c r="H75" i="20"/>
  <c r="H76" i="20"/>
  <c r="H77" i="20"/>
  <c r="H78" i="20"/>
  <c r="H79" i="20"/>
  <c r="H80" i="20"/>
  <c r="G18" i="20" l="1"/>
  <c r="H18" i="20"/>
  <c r="F18" i="20"/>
  <c r="F20" i="20"/>
  <c r="G20" i="20"/>
  <c r="H20" i="20"/>
  <c r="I20" i="20"/>
  <c r="F21" i="20"/>
  <c r="G21" i="20"/>
  <c r="H21" i="20"/>
  <c r="I21" i="20"/>
  <c r="F22" i="20"/>
  <c r="G22" i="20"/>
  <c r="H22" i="20"/>
  <c r="I22" i="20"/>
  <c r="F23" i="20"/>
  <c r="G23" i="20"/>
  <c r="H23" i="20"/>
  <c r="I23" i="20"/>
  <c r="G19" i="20"/>
  <c r="H19" i="20"/>
  <c r="I19" i="20"/>
  <c r="F19" i="20"/>
  <c r="I7" i="20"/>
  <c r="I8" i="20"/>
  <c r="I9" i="20"/>
  <c r="I10" i="20"/>
  <c r="I11" i="20"/>
  <c r="H7" i="20"/>
  <c r="H8" i="20"/>
  <c r="H9" i="20"/>
  <c r="H10" i="20"/>
  <c r="H11" i="20"/>
  <c r="H6" i="20"/>
  <c r="G7" i="20"/>
  <c r="G8" i="20"/>
  <c r="G9" i="20"/>
  <c r="G10" i="20"/>
  <c r="G11" i="20"/>
  <c r="G6" i="20"/>
  <c r="F7" i="20"/>
  <c r="F8" i="20"/>
  <c r="F9" i="20"/>
  <c r="F10" i="20"/>
  <c r="F11" i="20"/>
  <c r="F6" i="20"/>
  <c r="Q1001" i="2"/>
  <c r="K1001" i="2"/>
  <c r="I1001" i="2"/>
  <c r="G1001" i="2"/>
  <c r="E1001" i="2"/>
  <c r="D1001" i="2"/>
  <c r="Q1000" i="2"/>
  <c r="K1000" i="2"/>
  <c r="I1000" i="2"/>
  <c r="G1000" i="2"/>
  <c r="D1000" i="2"/>
  <c r="E1000" i="2" s="1"/>
  <c r="Q999" i="2"/>
  <c r="K999" i="2"/>
  <c r="I999" i="2"/>
  <c r="G999" i="2"/>
  <c r="D999" i="2"/>
  <c r="E999" i="2" s="1"/>
  <c r="Q998" i="2"/>
  <c r="K998" i="2"/>
  <c r="I998" i="2"/>
  <c r="G998" i="2"/>
  <c r="E998" i="2"/>
  <c r="D998" i="2"/>
  <c r="Q997" i="2"/>
  <c r="K997" i="2"/>
  <c r="I997" i="2"/>
  <c r="G997" i="2"/>
  <c r="D997" i="2"/>
  <c r="E997" i="2" s="1"/>
  <c r="Q996" i="2"/>
  <c r="K996" i="2"/>
  <c r="I996" i="2"/>
  <c r="G996" i="2"/>
  <c r="D996" i="2"/>
  <c r="E996" i="2" s="1"/>
  <c r="Q995" i="2"/>
  <c r="K995" i="2"/>
  <c r="I995" i="2"/>
  <c r="G995" i="2"/>
  <c r="D995" i="2"/>
  <c r="E995" i="2" s="1"/>
  <c r="Q994" i="2"/>
  <c r="K994" i="2"/>
  <c r="I994" i="2"/>
  <c r="G994" i="2"/>
  <c r="D994" i="2"/>
  <c r="E994" i="2" s="1"/>
  <c r="Q993" i="2"/>
  <c r="K993" i="2"/>
  <c r="I993" i="2"/>
  <c r="G993" i="2"/>
  <c r="D993" i="2"/>
  <c r="E993" i="2" s="1"/>
  <c r="Q992" i="2"/>
  <c r="K992" i="2"/>
  <c r="I992" i="2"/>
  <c r="G992" i="2"/>
  <c r="D992" i="2"/>
  <c r="E992" i="2" s="1"/>
  <c r="Q991" i="2"/>
  <c r="K991" i="2"/>
  <c r="I991" i="2"/>
  <c r="G991" i="2"/>
  <c r="D991" i="2"/>
  <c r="E991" i="2" s="1"/>
  <c r="Q990" i="2"/>
  <c r="K990" i="2"/>
  <c r="I990" i="2"/>
  <c r="G990" i="2"/>
  <c r="E990" i="2"/>
  <c r="D990" i="2"/>
  <c r="Q989" i="2"/>
  <c r="K989" i="2"/>
  <c r="I989" i="2"/>
  <c r="G989" i="2"/>
  <c r="D989" i="2"/>
  <c r="E989" i="2" s="1"/>
  <c r="Q988" i="2"/>
  <c r="K988" i="2"/>
  <c r="I988" i="2"/>
  <c r="G988" i="2"/>
  <c r="E988" i="2"/>
  <c r="D988" i="2"/>
  <c r="Q987" i="2"/>
  <c r="K987" i="2"/>
  <c r="I987" i="2"/>
  <c r="G987" i="2"/>
  <c r="D987" i="2"/>
  <c r="E987" i="2" s="1"/>
  <c r="Q986" i="2"/>
  <c r="K986" i="2"/>
  <c r="I986" i="2"/>
  <c r="G986" i="2"/>
  <c r="D986" i="2"/>
  <c r="E986" i="2" s="1"/>
  <c r="Q985" i="2"/>
  <c r="K985" i="2"/>
  <c r="I985" i="2"/>
  <c r="G985" i="2"/>
  <c r="D985" i="2"/>
  <c r="E985" i="2" s="1"/>
  <c r="Q984" i="2"/>
  <c r="K984" i="2"/>
  <c r="I984" i="2"/>
  <c r="G984" i="2"/>
  <c r="D984" i="2"/>
  <c r="E984" i="2" s="1"/>
  <c r="Q983" i="2"/>
  <c r="K983" i="2"/>
  <c r="I983" i="2"/>
  <c r="G983" i="2"/>
  <c r="D983" i="2"/>
  <c r="E983" i="2" s="1"/>
  <c r="Q982" i="2"/>
  <c r="K982" i="2"/>
  <c r="I982" i="2"/>
  <c r="G982" i="2"/>
  <c r="E982" i="2"/>
  <c r="D982" i="2"/>
  <c r="Q981" i="2"/>
  <c r="K981" i="2"/>
  <c r="I981" i="2"/>
  <c r="G981" i="2"/>
  <c r="D981" i="2"/>
  <c r="E981" i="2" s="1"/>
  <c r="Q980" i="2"/>
  <c r="K980" i="2"/>
  <c r="I980" i="2"/>
  <c r="G980" i="2"/>
  <c r="E980" i="2"/>
  <c r="D980" i="2"/>
  <c r="Q979" i="2"/>
  <c r="K979" i="2"/>
  <c r="I979" i="2"/>
  <c r="G979" i="2"/>
  <c r="D979" i="2"/>
  <c r="E979" i="2" s="1"/>
  <c r="Q978" i="2"/>
  <c r="K978" i="2"/>
  <c r="I978" i="2"/>
  <c r="G978" i="2"/>
  <c r="D978" i="2"/>
  <c r="E978" i="2" s="1"/>
  <c r="Q977" i="2"/>
  <c r="K977" i="2"/>
  <c r="I977" i="2"/>
  <c r="G977" i="2"/>
  <c r="D977" i="2"/>
  <c r="E977" i="2" s="1"/>
  <c r="Q976" i="2"/>
  <c r="K976" i="2"/>
  <c r="I976" i="2"/>
  <c r="G976" i="2"/>
  <c r="D976" i="2"/>
  <c r="E976" i="2" s="1"/>
  <c r="Q975" i="2"/>
  <c r="K975" i="2"/>
  <c r="I975" i="2"/>
  <c r="G975" i="2"/>
  <c r="D975" i="2"/>
  <c r="E975" i="2" s="1"/>
  <c r="Q974" i="2"/>
  <c r="K974" i="2"/>
  <c r="I974" i="2"/>
  <c r="G974" i="2"/>
  <c r="E974" i="2"/>
  <c r="D974" i="2"/>
  <c r="Q973" i="2"/>
  <c r="K973" i="2"/>
  <c r="I973" i="2"/>
  <c r="G973" i="2"/>
  <c r="D973" i="2"/>
  <c r="E973" i="2" s="1"/>
  <c r="Q972" i="2"/>
  <c r="K972" i="2"/>
  <c r="I972" i="2"/>
  <c r="G972" i="2"/>
  <c r="E972" i="2"/>
  <c r="D972" i="2"/>
  <c r="Q971" i="2"/>
  <c r="K971" i="2"/>
  <c r="I971" i="2"/>
  <c r="G971" i="2"/>
  <c r="D971" i="2"/>
  <c r="E971" i="2" s="1"/>
  <c r="Q970" i="2"/>
  <c r="K970" i="2"/>
  <c r="I970" i="2"/>
  <c r="G970" i="2"/>
  <c r="D970" i="2"/>
  <c r="E970" i="2" s="1"/>
  <c r="Q969" i="2"/>
  <c r="K969" i="2"/>
  <c r="I969" i="2"/>
  <c r="G969" i="2"/>
  <c r="D969" i="2"/>
  <c r="E969" i="2" s="1"/>
  <c r="Q968" i="2"/>
  <c r="K968" i="2"/>
  <c r="I968" i="2"/>
  <c r="G968" i="2"/>
  <c r="D968" i="2"/>
  <c r="E968" i="2" s="1"/>
  <c r="Q967" i="2"/>
  <c r="K967" i="2"/>
  <c r="I967" i="2"/>
  <c r="G967" i="2"/>
  <c r="D967" i="2"/>
  <c r="E967" i="2" s="1"/>
  <c r="Q966" i="2"/>
  <c r="K966" i="2"/>
  <c r="I966" i="2"/>
  <c r="G966" i="2"/>
  <c r="E966" i="2"/>
  <c r="D966" i="2"/>
  <c r="Q965" i="2"/>
  <c r="K965" i="2"/>
  <c r="I965" i="2"/>
  <c r="G965" i="2"/>
  <c r="D965" i="2"/>
  <c r="E965" i="2" s="1"/>
  <c r="Q964" i="2"/>
  <c r="K964" i="2"/>
  <c r="I964" i="2"/>
  <c r="G964" i="2"/>
  <c r="D964" i="2"/>
  <c r="E964" i="2" s="1"/>
  <c r="Q963" i="2"/>
  <c r="K963" i="2"/>
  <c r="I963" i="2"/>
  <c r="G963" i="2"/>
  <c r="D963" i="2"/>
  <c r="E963" i="2" s="1"/>
  <c r="Q962" i="2"/>
  <c r="K962" i="2"/>
  <c r="I962" i="2"/>
  <c r="G962" i="2"/>
  <c r="D962" i="2"/>
  <c r="E962" i="2" s="1"/>
  <c r="Q961" i="2"/>
  <c r="K961" i="2"/>
  <c r="I961" i="2"/>
  <c r="G961" i="2"/>
  <c r="D961" i="2"/>
  <c r="E961" i="2" s="1"/>
  <c r="Q960" i="2"/>
  <c r="K960" i="2"/>
  <c r="I960" i="2"/>
  <c r="G960" i="2"/>
  <c r="D960" i="2"/>
  <c r="E960" i="2" s="1"/>
  <c r="Q959" i="2"/>
  <c r="K959" i="2"/>
  <c r="I959" i="2"/>
  <c r="G959" i="2"/>
  <c r="D959" i="2"/>
  <c r="E959" i="2" s="1"/>
  <c r="Q958" i="2"/>
  <c r="K958" i="2"/>
  <c r="I958" i="2"/>
  <c r="G958" i="2"/>
  <c r="E958" i="2"/>
  <c r="D958" i="2"/>
  <c r="Q957" i="2"/>
  <c r="K957" i="2"/>
  <c r="I957" i="2"/>
  <c r="G957" i="2"/>
  <c r="D957" i="2"/>
  <c r="E957" i="2" s="1"/>
  <c r="Q956" i="2"/>
  <c r="K956" i="2"/>
  <c r="I956" i="2"/>
  <c r="G956" i="2"/>
  <c r="D956" i="2"/>
  <c r="E956" i="2" s="1"/>
  <c r="Q955" i="2"/>
  <c r="K955" i="2"/>
  <c r="I955" i="2"/>
  <c r="G955" i="2"/>
  <c r="D955" i="2"/>
  <c r="E955" i="2" s="1"/>
  <c r="Q954" i="2"/>
  <c r="K954" i="2"/>
  <c r="I954" i="2"/>
  <c r="G954" i="2"/>
  <c r="D954" i="2"/>
  <c r="E954" i="2" s="1"/>
  <c r="Q953" i="2"/>
  <c r="K953" i="2"/>
  <c r="I953" i="2"/>
  <c r="G953" i="2"/>
  <c r="D953" i="2"/>
  <c r="E953" i="2" s="1"/>
  <c r="Q952" i="2"/>
  <c r="K952" i="2"/>
  <c r="I952" i="2"/>
  <c r="G952" i="2"/>
  <c r="D952" i="2"/>
  <c r="E952" i="2" s="1"/>
  <c r="Q951" i="2"/>
  <c r="K951" i="2"/>
  <c r="I951" i="2"/>
  <c r="G951" i="2"/>
  <c r="D951" i="2"/>
  <c r="E951" i="2" s="1"/>
  <c r="Q950" i="2"/>
  <c r="K950" i="2"/>
  <c r="I950" i="2"/>
  <c r="G950" i="2"/>
  <c r="E950" i="2"/>
  <c r="D950" i="2"/>
  <c r="Q949" i="2"/>
  <c r="K949" i="2"/>
  <c r="I949" i="2"/>
  <c r="G949" i="2"/>
  <c r="D949" i="2"/>
  <c r="E949" i="2" s="1"/>
  <c r="Q948" i="2"/>
  <c r="K948" i="2"/>
  <c r="I948" i="2"/>
  <c r="G948" i="2"/>
  <c r="D948" i="2"/>
  <c r="E948" i="2" s="1"/>
  <c r="Q947" i="2"/>
  <c r="K947" i="2"/>
  <c r="I947" i="2"/>
  <c r="G947" i="2"/>
  <c r="D947" i="2"/>
  <c r="E947" i="2" s="1"/>
  <c r="Q946" i="2"/>
  <c r="K946" i="2"/>
  <c r="I946" i="2"/>
  <c r="G946" i="2"/>
  <c r="D946" i="2"/>
  <c r="E946" i="2" s="1"/>
  <c r="Q945" i="2"/>
  <c r="K945" i="2"/>
  <c r="I945" i="2"/>
  <c r="G945" i="2"/>
  <c r="D945" i="2"/>
  <c r="E945" i="2" s="1"/>
  <c r="Q944" i="2"/>
  <c r="K944" i="2"/>
  <c r="I944" i="2"/>
  <c r="G944" i="2"/>
  <c r="D944" i="2"/>
  <c r="E944" i="2" s="1"/>
  <c r="Q943" i="2"/>
  <c r="K943" i="2"/>
  <c r="I943" i="2"/>
  <c r="G943" i="2"/>
  <c r="D943" i="2"/>
  <c r="E943" i="2" s="1"/>
  <c r="Q942" i="2"/>
  <c r="K942" i="2"/>
  <c r="I942" i="2"/>
  <c r="G942" i="2"/>
  <c r="E942" i="2"/>
  <c r="D942" i="2"/>
  <c r="Q941" i="2"/>
  <c r="K941" i="2"/>
  <c r="I941" i="2"/>
  <c r="G941" i="2"/>
  <c r="D941" i="2"/>
  <c r="E941" i="2" s="1"/>
  <c r="Q940" i="2"/>
  <c r="K940" i="2"/>
  <c r="I940" i="2"/>
  <c r="G940" i="2"/>
  <c r="D940" i="2"/>
  <c r="E940" i="2" s="1"/>
  <c r="Q939" i="2"/>
  <c r="K939" i="2"/>
  <c r="I939" i="2"/>
  <c r="G939" i="2"/>
  <c r="D939" i="2"/>
  <c r="E939" i="2" s="1"/>
  <c r="Q938" i="2"/>
  <c r="K938" i="2"/>
  <c r="I938" i="2"/>
  <c r="G938" i="2"/>
  <c r="D938" i="2"/>
  <c r="E938" i="2" s="1"/>
  <c r="Q937" i="2"/>
  <c r="K937" i="2"/>
  <c r="I937" i="2"/>
  <c r="G937" i="2"/>
  <c r="D937" i="2"/>
  <c r="E937" i="2" s="1"/>
  <c r="Q936" i="2"/>
  <c r="K936" i="2"/>
  <c r="I936" i="2"/>
  <c r="G936" i="2"/>
  <c r="D936" i="2"/>
  <c r="E936" i="2" s="1"/>
  <c r="Q935" i="2"/>
  <c r="K935" i="2"/>
  <c r="I935" i="2"/>
  <c r="G935" i="2"/>
  <c r="D935" i="2"/>
  <c r="E935" i="2" s="1"/>
  <c r="Q934" i="2"/>
  <c r="K934" i="2"/>
  <c r="I934" i="2"/>
  <c r="G934" i="2"/>
  <c r="E934" i="2"/>
  <c r="D934" i="2"/>
  <c r="Q933" i="2"/>
  <c r="K933" i="2"/>
  <c r="I933" i="2"/>
  <c r="G933" i="2"/>
  <c r="D933" i="2"/>
  <c r="E933" i="2" s="1"/>
  <c r="Q932" i="2"/>
  <c r="K932" i="2"/>
  <c r="I932" i="2"/>
  <c r="G932" i="2"/>
  <c r="D932" i="2"/>
  <c r="E932" i="2" s="1"/>
  <c r="Q931" i="2"/>
  <c r="K931" i="2"/>
  <c r="I931" i="2"/>
  <c r="G931" i="2"/>
  <c r="D931" i="2"/>
  <c r="E931" i="2" s="1"/>
  <c r="Q930" i="2"/>
  <c r="K930" i="2"/>
  <c r="I930" i="2"/>
  <c r="G930" i="2"/>
  <c r="D930" i="2"/>
  <c r="E930" i="2" s="1"/>
  <c r="Q929" i="2"/>
  <c r="K929" i="2"/>
  <c r="I929" i="2"/>
  <c r="G929" i="2"/>
  <c r="D929" i="2"/>
  <c r="E929" i="2" s="1"/>
  <c r="Q928" i="2"/>
  <c r="K928" i="2"/>
  <c r="I928" i="2"/>
  <c r="G928" i="2"/>
  <c r="D928" i="2"/>
  <c r="E928" i="2" s="1"/>
  <c r="Q927" i="2"/>
  <c r="K927" i="2"/>
  <c r="I927" i="2"/>
  <c r="G927" i="2"/>
  <c r="D927" i="2"/>
  <c r="E927" i="2" s="1"/>
  <c r="Q926" i="2"/>
  <c r="K926" i="2"/>
  <c r="I926" i="2"/>
  <c r="G926" i="2"/>
  <c r="E926" i="2"/>
  <c r="D926" i="2"/>
  <c r="Q925" i="2"/>
  <c r="K925" i="2"/>
  <c r="I925" i="2"/>
  <c r="G925" i="2"/>
  <c r="D925" i="2"/>
  <c r="E925" i="2" s="1"/>
  <c r="Q924" i="2"/>
  <c r="K924" i="2"/>
  <c r="I924" i="2"/>
  <c r="G924" i="2"/>
  <c r="D924" i="2"/>
  <c r="E924" i="2" s="1"/>
  <c r="Q923" i="2"/>
  <c r="K923" i="2"/>
  <c r="I923" i="2"/>
  <c r="G923" i="2"/>
  <c r="D923" i="2"/>
  <c r="E923" i="2" s="1"/>
  <c r="Q922" i="2"/>
  <c r="K922" i="2"/>
  <c r="I922" i="2"/>
  <c r="G922" i="2"/>
  <c r="E922" i="2"/>
  <c r="D922" i="2"/>
  <c r="Q921" i="2"/>
  <c r="K921" i="2"/>
  <c r="I921" i="2"/>
  <c r="G921" i="2"/>
  <c r="D921" i="2"/>
  <c r="E921" i="2" s="1"/>
  <c r="Q920" i="2"/>
  <c r="K920" i="2"/>
  <c r="I920" i="2"/>
  <c r="G920" i="2"/>
  <c r="D920" i="2"/>
  <c r="E920" i="2" s="1"/>
  <c r="Q919" i="2"/>
  <c r="K919" i="2"/>
  <c r="I919" i="2"/>
  <c r="G919" i="2"/>
  <c r="D919" i="2"/>
  <c r="E919" i="2" s="1"/>
  <c r="Q918" i="2"/>
  <c r="K918" i="2"/>
  <c r="I918" i="2"/>
  <c r="G918" i="2"/>
  <c r="E918" i="2"/>
  <c r="D918" i="2"/>
  <c r="Q917" i="2"/>
  <c r="K917" i="2"/>
  <c r="I917" i="2"/>
  <c r="G917" i="2"/>
  <c r="D917" i="2"/>
  <c r="E917" i="2" s="1"/>
  <c r="Q916" i="2"/>
  <c r="K916" i="2"/>
  <c r="I916" i="2"/>
  <c r="G916" i="2"/>
  <c r="D916" i="2"/>
  <c r="E916" i="2" s="1"/>
  <c r="Q915" i="2"/>
  <c r="K915" i="2"/>
  <c r="I915" i="2"/>
  <c r="G915" i="2"/>
  <c r="D915" i="2"/>
  <c r="E915" i="2" s="1"/>
  <c r="Q914" i="2"/>
  <c r="K914" i="2"/>
  <c r="I914" i="2"/>
  <c r="G914" i="2"/>
  <c r="D914" i="2"/>
  <c r="E914" i="2" s="1"/>
  <c r="Q913" i="2"/>
  <c r="K913" i="2"/>
  <c r="I913" i="2"/>
  <c r="G913" i="2"/>
  <c r="D913" i="2"/>
  <c r="E913" i="2" s="1"/>
  <c r="Q912" i="2"/>
  <c r="K912" i="2"/>
  <c r="I912" i="2"/>
  <c r="G912" i="2"/>
  <c r="D912" i="2"/>
  <c r="E912" i="2" s="1"/>
  <c r="Q911" i="2"/>
  <c r="K911" i="2"/>
  <c r="I911" i="2"/>
  <c r="G911" i="2"/>
  <c r="D911" i="2"/>
  <c r="E911" i="2" s="1"/>
  <c r="Q910" i="2"/>
  <c r="K910" i="2"/>
  <c r="I910" i="2"/>
  <c r="G910" i="2"/>
  <c r="E910" i="2"/>
  <c r="D910" i="2"/>
  <c r="Q909" i="2"/>
  <c r="K909" i="2"/>
  <c r="I909" i="2"/>
  <c r="G909" i="2"/>
  <c r="D909" i="2"/>
  <c r="E909" i="2" s="1"/>
  <c r="Q908" i="2"/>
  <c r="K908" i="2"/>
  <c r="I908" i="2"/>
  <c r="G908" i="2"/>
  <c r="D908" i="2"/>
  <c r="E908" i="2" s="1"/>
  <c r="Q907" i="2"/>
  <c r="K907" i="2"/>
  <c r="I907" i="2"/>
  <c r="G907" i="2"/>
  <c r="D907" i="2"/>
  <c r="E907" i="2" s="1"/>
  <c r="Q906" i="2"/>
  <c r="K906" i="2"/>
  <c r="I906" i="2"/>
  <c r="G906" i="2"/>
  <c r="D906" i="2"/>
  <c r="E906" i="2" s="1"/>
  <c r="Q905" i="2"/>
  <c r="K905" i="2"/>
  <c r="I905" i="2"/>
  <c r="G905" i="2"/>
  <c r="D905" i="2"/>
  <c r="E905" i="2" s="1"/>
  <c r="Q904" i="2"/>
  <c r="K904" i="2"/>
  <c r="I904" i="2"/>
  <c r="G904" i="2"/>
  <c r="D904" i="2"/>
  <c r="E904" i="2" s="1"/>
  <c r="Q903" i="2"/>
  <c r="K903" i="2"/>
  <c r="I903" i="2"/>
  <c r="G903" i="2"/>
  <c r="D903" i="2"/>
  <c r="E903" i="2" s="1"/>
  <c r="Q902" i="2"/>
  <c r="K902" i="2"/>
  <c r="I902" i="2"/>
  <c r="G902" i="2"/>
  <c r="E902" i="2"/>
  <c r="D902" i="2"/>
  <c r="Q901" i="2"/>
  <c r="K901" i="2"/>
  <c r="I901" i="2"/>
  <c r="G901" i="2"/>
  <c r="D901" i="2"/>
  <c r="E901" i="2" s="1"/>
  <c r="Q900" i="2"/>
  <c r="K900" i="2"/>
  <c r="I900" i="2"/>
  <c r="G900" i="2"/>
  <c r="D900" i="2"/>
  <c r="E900" i="2" s="1"/>
  <c r="Q899" i="2"/>
  <c r="K899" i="2"/>
  <c r="I899" i="2"/>
  <c r="G899" i="2"/>
  <c r="D899" i="2"/>
  <c r="E899" i="2" s="1"/>
  <c r="Q898" i="2"/>
  <c r="K898" i="2"/>
  <c r="I898" i="2"/>
  <c r="G898" i="2"/>
  <c r="D898" i="2"/>
  <c r="E898" i="2" s="1"/>
  <c r="Q897" i="2"/>
  <c r="K897" i="2"/>
  <c r="I897" i="2"/>
  <c r="G897" i="2"/>
  <c r="D897" i="2"/>
  <c r="E897" i="2" s="1"/>
  <c r="Q896" i="2"/>
  <c r="K896" i="2"/>
  <c r="I896" i="2"/>
  <c r="G896" i="2"/>
  <c r="D896" i="2"/>
  <c r="E896" i="2" s="1"/>
  <c r="Q895" i="2"/>
  <c r="K895" i="2"/>
  <c r="I895" i="2"/>
  <c r="G895" i="2"/>
  <c r="D895" i="2"/>
  <c r="E895" i="2" s="1"/>
  <c r="Q894" i="2"/>
  <c r="K894" i="2"/>
  <c r="I894" i="2"/>
  <c r="G894" i="2"/>
  <c r="E894" i="2"/>
  <c r="D894" i="2"/>
  <c r="Q893" i="2"/>
  <c r="K893" i="2"/>
  <c r="I893" i="2"/>
  <c r="G893" i="2"/>
  <c r="D893" i="2"/>
  <c r="E893" i="2" s="1"/>
  <c r="Q892" i="2"/>
  <c r="K892" i="2"/>
  <c r="I892" i="2"/>
  <c r="G892" i="2"/>
  <c r="D892" i="2"/>
  <c r="E892" i="2" s="1"/>
  <c r="Q891" i="2"/>
  <c r="K891" i="2"/>
  <c r="I891" i="2"/>
  <c r="G891" i="2"/>
  <c r="D891" i="2"/>
  <c r="E891" i="2" s="1"/>
  <c r="Q890" i="2"/>
  <c r="K890" i="2"/>
  <c r="I890" i="2"/>
  <c r="G890" i="2"/>
  <c r="D890" i="2"/>
  <c r="E890" i="2" s="1"/>
  <c r="Q889" i="2"/>
  <c r="K889" i="2"/>
  <c r="I889" i="2"/>
  <c r="G889" i="2"/>
  <c r="D889" i="2"/>
  <c r="E889" i="2" s="1"/>
  <c r="Q888" i="2"/>
  <c r="K888" i="2"/>
  <c r="I888" i="2"/>
  <c r="G888" i="2"/>
  <c r="D888" i="2"/>
  <c r="E888" i="2" s="1"/>
  <c r="Q887" i="2"/>
  <c r="K887" i="2"/>
  <c r="I887" i="2"/>
  <c r="G887" i="2"/>
  <c r="D887" i="2"/>
  <c r="E887" i="2" s="1"/>
  <c r="Q886" i="2"/>
  <c r="K886" i="2"/>
  <c r="I886" i="2"/>
  <c r="G886" i="2"/>
  <c r="E886" i="2"/>
  <c r="D886" i="2"/>
  <c r="Q885" i="2"/>
  <c r="K885" i="2"/>
  <c r="I885" i="2"/>
  <c r="G885" i="2"/>
  <c r="D885" i="2"/>
  <c r="E885" i="2" s="1"/>
  <c r="Q884" i="2"/>
  <c r="K884" i="2"/>
  <c r="I884" i="2"/>
  <c r="G884" i="2"/>
  <c r="D884" i="2"/>
  <c r="E884" i="2" s="1"/>
  <c r="Q883" i="2"/>
  <c r="K883" i="2"/>
  <c r="I883" i="2"/>
  <c r="G883" i="2"/>
  <c r="D883" i="2"/>
  <c r="E883" i="2" s="1"/>
  <c r="Q882" i="2"/>
  <c r="K882" i="2"/>
  <c r="I882" i="2"/>
  <c r="G882" i="2"/>
  <c r="D882" i="2"/>
  <c r="E882" i="2" s="1"/>
  <c r="Q881" i="2"/>
  <c r="K881" i="2"/>
  <c r="I881" i="2"/>
  <c r="G881" i="2"/>
  <c r="D881" i="2"/>
  <c r="E881" i="2" s="1"/>
  <c r="Q880" i="2"/>
  <c r="K880" i="2"/>
  <c r="I880" i="2"/>
  <c r="G880" i="2"/>
  <c r="D880" i="2"/>
  <c r="E880" i="2" s="1"/>
  <c r="Q879" i="2"/>
  <c r="K879" i="2"/>
  <c r="I879" i="2"/>
  <c r="G879" i="2"/>
  <c r="D879" i="2"/>
  <c r="E879" i="2" s="1"/>
  <c r="Q878" i="2"/>
  <c r="K878" i="2"/>
  <c r="I878" i="2"/>
  <c r="G878" i="2"/>
  <c r="E878" i="2"/>
  <c r="D878" i="2"/>
  <c r="Q877" i="2"/>
  <c r="K877" i="2"/>
  <c r="I877" i="2"/>
  <c r="G877" i="2"/>
  <c r="D877" i="2"/>
  <c r="E877" i="2" s="1"/>
  <c r="Q876" i="2"/>
  <c r="K876" i="2"/>
  <c r="I876" i="2"/>
  <c r="G876" i="2"/>
  <c r="D876" i="2"/>
  <c r="E876" i="2" s="1"/>
  <c r="Q875" i="2"/>
  <c r="K875" i="2"/>
  <c r="I875" i="2"/>
  <c r="G875" i="2"/>
  <c r="D875" i="2"/>
  <c r="E875" i="2" s="1"/>
  <c r="Q874" i="2"/>
  <c r="K874" i="2"/>
  <c r="I874" i="2"/>
  <c r="G874" i="2"/>
  <c r="D874" i="2"/>
  <c r="E874" i="2" s="1"/>
  <c r="Q873" i="2"/>
  <c r="K873" i="2"/>
  <c r="I873" i="2"/>
  <c r="G873" i="2"/>
  <c r="D873" i="2"/>
  <c r="E873" i="2" s="1"/>
  <c r="Q872" i="2"/>
  <c r="K872" i="2"/>
  <c r="I872" i="2"/>
  <c r="G872" i="2"/>
  <c r="D872" i="2"/>
  <c r="E872" i="2" s="1"/>
  <c r="Q871" i="2"/>
  <c r="K871" i="2"/>
  <c r="I871" i="2"/>
  <c r="G871" i="2"/>
  <c r="D871" i="2"/>
  <c r="E871" i="2" s="1"/>
  <c r="Q870" i="2"/>
  <c r="K870" i="2"/>
  <c r="I870" i="2"/>
  <c r="G870" i="2"/>
  <c r="E870" i="2"/>
  <c r="D870" i="2"/>
  <c r="Q869" i="2"/>
  <c r="K869" i="2"/>
  <c r="I869" i="2"/>
  <c r="G869" i="2"/>
  <c r="D869" i="2"/>
  <c r="E869" i="2" s="1"/>
  <c r="Q868" i="2"/>
  <c r="K868" i="2"/>
  <c r="I868" i="2"/>
  <c r="G868" i="2"/>
  <c r="D868" i="2"/>
  <c r="E868" i="2" s="1"/>
  <c r="Q867" i="2"/>
  <c r="K867" i="2"/>
  <c r="I867" i="2"/>
  <c r="G867" i="2"/>
  <c r="D867" i="2"/>
  <c r="E867" i="2" s="1"/>
  <c r="Q866" i="2"/>
  <c r="K866" i="2"/>
  <c r="I866" i="2"/>
  <c r="G866" i="2"/>
  <c r="D866" i="2"/>
  <c r="E866" i="2" s="1"/>
  <c r="Q865" i="2"/>
  <c r="K865" i="2"/>
  <c r="I865" i="2"/>
  <c r="G865" i="2"/>
  <c r="D865" i="2"/>
  <c r="E865" i="2" s="1"/>
  <c r="Q864" i="2"/>
  <c r="K864" i="2"/>
  <c r="I864" i="2"/>
  <c r="G864" i="2"/>
  <c r="D864" i="2"/>
  <c r="E864" i="2" s="1"/>
  <c r="Q863" i="2"/>
  <c r="K863" i="2"/>
  <c r="I863" i="2"/>
  <c r="G863" i="2"/>
  <c r="D863" i="2"/>
  <c r="E863" i="2" s="1"/>
  <c r="Q862" i="2"/>
  <c r="K862" i="2"/>
  <c r="I862" i="2"/>
  <c r="G862" i="2"/>
  <c r="E862" i="2"/>
  <c r="D862" i="2"/>
  <c r="Q861" i="2"/>
  <c r="K861" i="2"/>
  <c r="I861" i="2"/>
  <c r="G861" i="2"/>
  <c r="D861" i="2"/>
  <c r="E861" i="2" s="1"/>
  <c r="Q860" i="2"/>
  <c r="K860" i="2"/>
  <c r="I860" i="2"/>
  <c r="G860" i="2"/>
  <c r="D860" i="2"/>
  <c r="E860" i="2" s="1"/>
  <c r="Q859" i="2"/>
  <c r="K859" i="2"/>
  <c r="I859" i="2"/>
  <c r="G859" i="2"/>
  <c r="D859" i="2"/>
  <c r="E859" i="2" s="1"/>
  <c r="Q858" i="2"/>
  <c r="K858" i="2"/>
  <c r="I858" i="2"/>
  <c r="G858" i="2"/>
  <c r="D858" i="2"/>
  <c r="E858" i="2" s="1"/>
  <c r="Q857" i="2"/>
  <c r="K857" i="2"/>
  <c r="I857" i="2"/>
  <c r="G857" i="2"/>
  <c r="D857" i="2"/>
  <c r="E857" i="2" s="1"/>
  <c r="Q856" i="2"/>
  <c r="K856" i="2"/>
  <c r="I856" i="2"/>
  <c r="G856" i="2"/>
  <c r="D856" i="2"/>
  <c r="E856" i="2" s="1"/>
  <c r="Q855" i="2"/>
  <c r="K855" i="2"/>
  <c r="I855" i="2"/>
  <c r="G855" i="2"/>
  <c r="D855" i="2"/>
  <c r="E855" i="2" s="1"/>
  <c r="Q854" i="2"/>
  <c r="K854" i="2"/>
  <c r="I854" i="2"/>
  <c r="G854" i="2"/>
  <c r="E854" i="2"/>
  <c r="D854" i="2"/>
  <c r="Q853" i="2"/>
  <c r="K853" i="2"/>
  <c r="I853" i="2"/>
  <c r="G853" i="2"/>
  <c r="D853" i="2"/>
  <c r="E853" i="2" s="1"/>
  <c r="Q852" i="2"/>
  <c r="K852" i="2"/>
  <c r="I852" i="2"/>
  <c r="G852" i="2"/>
  <c r="D852" i="2"/>
  <c r="E852" i="2" s="1"/>
  <c r="Q851" i="2"/>
  <c r="K851" i="2"/>
  <c r="I851" i="2"/>
  <c r="G851" i="2"/>
  <c r="D851" i="2"/>
  <c r="E851" i="2" s="1"/>
  <c r="Q850" i="2"/>
  <c r="K850" i="2"/>
  <c r="I850" i="2"/>
  <c r="G850" i="2"/>
  <c r="D850" i="2"/>
  <c r="E850" i="2" s="1"/>
  <c r="Q849" i="2"/>
  <c r="K849" i="2"/>
  <c r="I849" i="2"/>
  <c r="G849" i="2"/>
  <c r="D849" i="2"/>
  <c r="E849" i="2" s="1"/>
  <c r="Q848" i="2"/>
  <c r="K848" i="2"/>
  <c r="I848" i="2"/>
  <c r="G848" i="2"/>
  <c r="D848" i="2"/>
  <c r="E848" i="2" s="1"/>
  <c r="Q847" i="2"/>
  <c r="K847" i="2"/>
  <c r="I847" i="2"/>
  <c r="G847" i="2"/>
  <c r="D847" i="2"/>
  <c r="E847" i="2" s="1"/>
  <c r="Q846" i="2"/>
  <c r="K846" i="2"/>
  <c r="I846" i="2"/>
  <c r="G846" i="2"/>
  <c r="E846" i="2"/>
  <c r="D846" i="2"/>
  <c r="Q845" i="2"/>
  <c r="K845" i="2"/>
  <c r="I845" i="2"/>
  <c r="G845" i="2"/>
  <c r="D845" i="2"/>
  <c r="E845" i="2" s="1"/>
  <c r="Q844" i="2"/>
  <c r="K844" i="2"/>
  <c r="I844" i="2"/>
  <c r="G844" i="2"/>
  <c r="D844" i="2"/>
  <c r="E844" i="2" s="1"/>
  <c r="Q843" i="2"/>
  <c r="K843" i="2"/>
  <c r="I843" i="2"/>
  <c r="G843" i="2"/>
  <c r="D843" i="2"/>
  <c r="E843" i="2" s="1"/>
  <c r="Q842" i="2"/>
  <c r="K842" i="2"/>
  <c r="I842" i="2"/>
  <c r="G842" i="2"/>
  <c r="D842" i="2"/>
  <c r="E842" i="2" s="1"/>
  <c r="Q841" i="2"/>
  <c r="K841" i="2"/>
  <c r="I841" i="2"/>
  <c r="G841" i="2"/>
  <c r="D841" i="2"/>
  <c r="E841" i="2" s="1"/>
  <c r="Q840" i="2"/>
  <c r="K840" i="2"/>
  <c r="I840" i="2"/>
  <c r="G840" i="2"/>
  <c r="D840" i="2"/>
  <c r="E840" i="2" s="1"/>
  <c r="Q839" i="2"/>
  <c r="K839" i="2"/>
  <c r="I839" i="2"/>
  <c r="G839" i="2"/>
  <c r="D839" i="2"/>
  <c r="E839" i="2" s="1"/>
  <c r="Q838" i="2"/>
  <c r="K838" i="2"/>
  <c r="I838" i="2"/>
  <c r="G838" i="2"/>
  <c r="E838" i="2"/>
  <c r="D838" i="2"/>
  <c r="Q837" i="2"/>
  <c r="K837" i="2"/>
  <c r="I837" i="2"/>
  <c r="G837" i="2"/>
  <c r="D837" i="2"/>
  <c r="E837" i="2" s="1"/>
  <c r="Q836" i="2"/>
  <c r="K836" i="2"/>
  <c r="I836" i="2"/>
  <c r="G836" i="2"/>
  <c r="D836" i="2"/>
  <c r="E836" i="2" s="1"/>
  <c r="Q835" i="2"/>
  <c r="K835" i="2"/>
  <c r="I835" i="2"/>
  <c r="G835" i="2"/>
  <c r="D835" i="2"/>
  <c r="E835" i="2" s="1"/>
  <c r="Q834" i="2"/>
  <c r="K834" i="2"/>
  <c r="I834" i="2"/>
  <c r="G834" i="2"/>
  <c r="D834" i="2"/>
  <c r="E834" i="2" s="1"/>
  <c r="Q833" i="2"/>
  <c r="K833" i="2"/>
  <c r="I833" i="2"/>
  <c r="G833" i="2"/>
  <c r="D833" i="2"/>
  <c r="E833" i="2" s="1"/>
  <c r="Q832" i="2"/>
  <c r="K832" i="2"/>
  <c r="I832" i="2"/>
  <c r="G832" i="2"/>
  <c r="D832" i="2"/>
  <c r="E832" i="2" s="1"/>
  <c r="Q831" i="2"/>
  <c r="K831" i="2"/>
  <c r="I831" i="2"/>
  <c r="G831" i="2"/>
  <c r="D831" i="2"/>
  <c r="E831" i="2" s="1"/>
  <c r="Q830" i="2"/>
  <c r="K830" i="2"/>
  <c r="I830" i="2"/>
  <c r="G830" i="2"/>
  <c r="E830" i="2"/>
  <c r="D830" i="2"/>
  <c r="Q829" i="2"/>
  <c r="K829" i="2"/>
  <c r="I829" i="2"/>
  <c r="G829" i="2"/>
  <c r="D829" i="2"/>
  <c r="E829" i="2" s="1"/>
  <c r="Q828" i="2"/>
  <c r="K828" i="2"/>
  <c r="I828" i="2"/>
  <c r="G828" i="2"/>
  <c r="D828" i="2"/>
  <c r="E828" i="2" s="1"/>
  <c r="Q827" i="2"/>
  <c r="K827" i="2"/>
  <c r="I827" i="2"/>
  <c r="G827" i="2"/>
  <c r="D827" i="2"/>
  <c r="E827" i="2" s="1"/>
  <c r="Q826" i="2"/>
  <c r="K826" i="2"/>
  <c r="I826" i="2"/>
  <c r="G826" i="2"/>
  <c r="D826" i="2"/>
  <c r="E826" i="2" s="1"/>
  <c r="Q825" i="2"/>
  <c r="K825" i="2"/>
  <c r="I825" i="2"/>
  <c r="G825" i="2"/>
  <c r="D825" i="2"/>
  <c r="E825" i="2" s="1"/>
  <c r="Q824" i="2"/>
  <c r="K824" i="2"/>
  <c r="I824" i="2"/>
  <c r="G824" i="2"/>
  <c r="E824" i="2"/>
  <c r="D824" i="2"/>
  <c r="Q823" i="2"/>
  <c r="K823" i="2"/>
  <c r="I823" i="2"/>
  <c r="G823" i="2"/>
  <c r="D823" i="2"/>
  <c r="E823" i="2" s="1"/>
  <c r="Q822" i="2"/>
  <c r="K822" i="2"/>
  <c r="I822" i="2"/>
  <c r="G822" i="2"/>
  <c r="E822" i="2"/>
  <c r="D822" i="2"/>
  <c r="Q821" i="2"/>
  <c r="K821" i="2"/>
  <c r="I821" i="2"/>
  <c r="G821" i="2"/>
  <c r="D821" i="2"/>
  <c r="E821" i="2" s="1"/>
  <c r="Q820" i="2"/>
  <c r="K820" i="2"/>
  <c r="I820" i="2"/>
  <c r="G820" i="2"/>
  <c r="D820" i="2"/>
  <c r="E820" i="2" s="1"/>
  <c r="Q819" i="2"/>
  <c r="K819" i="2"/>
  <c r="I819" i="2"/>
  <c r="G819" i="2"/>
  <c r="D819" i="2"/>
  <c r="E819" i="2" s="1"/>
  <c r="Q818" i="2"/>
  <c r="K818" i="2"/>
  <c r="I818" i="2"/>
  <c r="G818" i="2"/>
  <c r="D818" i="2"/>
  <c r="E818" i="2" s="1"/>
  <c r="Q817" i="2"/>
  <c r="K817" i="2"/>
  <c r="I817" i="2"/>
  <c r="G817" i="2"/>
  <c r="D817" i="2"/>
  <c r="E817" i="2" s="1"/>
  <c r="Q816" i="2"/>
  <c r="K816" i="2"/>
  <c r="I816" i="2"/>
  <c r="G816" i="2"/>
  <c r="E816" i="2"/>
  <c r="D816" i="2"/>
  <c r="Q815" i="2"/>
  <c r="K815" i="2"/>
  <c r="I815" i="2"/>
  <c r="G815" i="2"/>
  <c r="D815" i="2"/>
  <c r="E815" i="2" s="1"/>
  <c r="Q814" i="2"/>
  <c r="K814" i="2"/>
  <c r="I814" i="2"/>
  <c r="G814" i="2"/>
  <c r="E814" i="2"/>
  <c r="D814" i="2"/>
  <c r="Q813" i="2"/>
  <c r="K813" i="2"/>
  <c r="I813" i="2"/>
  <c r="G813" i="2"/>
  <c r="D813" i="2"/>
  <c r="E813" i="2" s="1"/>
  <c r="Q812" i="2"/>
  <c r="K812" i="2"/>
  <c r="I812" i="2"/>
  <c r="G812" i="2"/>
  <c r="D812" i="2"/>
  <c r="E812" i="2" s="1"/>
  <c r="Q811" i="2"/>
  <c r="K811" i="2"/>
  <c r="I811" i="2"/>
  <c r="G811" i="2"/>
  <c r="D811" i="2"/>
  <c r="E811" i="2" s="1"/>
  <c r="Q810" i="2"/>
  <c r="K810" i="2"/>
  <c r="I810" i="2"/>
  <c r="G810" i="2"/>
  <c r="D810" i="2"/>
  <c r="E810" i="2" s="1"/>
  <c r="Q809" i="2"/>
  <c r="K809" i="2"/>
  <c r="I809" i="2"/>
  <c r="G809" i="2"/>
  <c r="D809" i="2"/>
  <c r="E809" i="2" s="1"/>
  <c r="Q808" i="2"/>
  <c r="K808" i="2"/>
  <c r="I808" i="2"/>
  <c r="G808" i="2"/>
  <c r="E808" i="2"/>
  <c r="D808" i="2"/>
  <c r="Q807" i="2"/>
  <c r="K807" i="2"/>
  <c r="I807" i="2"/>
  <c r="G807" i="2"/>
  <c r="D807" i="2"/>
  <c r="E807" i="2" s="1"/>
  <c r="Q806" i="2"/>
  <c r="K806" i="2"/>
  <c r="I806" i="2"/>
  <c r="G806" i="2"/>
  <c r="E806" i="2"/>
  <c r="D806" i="2"/>
  <c r="Q805" i="2"/>
  <c r="K805" i="2"/>
  <c r="I805" i="2"/>
  <c r="G805" i="2"/>
  <c r="D805" i="2"/>
  <c r="E805" i="2" s="1"/>
  <c r="Q804" i="2"/>
  <c r="K804" i="2"/>
  <c r="I804" i="2"/>
  <c r="G804" i="2"/>
  <c r="D804" i="2"/>
  <c r="E804" i="2" s="1"/>
  <c r="Q803" i="2"/>
  <c r="K803" i="2"/>
  <c r="I803" i="2"/>
  <c r="G803" i="2"/>
  <c r="D803" i="2"/>
  <c r="E803" i="2" s="1"/>
  <c r="Q802" i="2"/>
  <c r="K802" i="2"/>
  <c r="I802" i="2"/>
  <c r="G802" i="2"/>
  <c r="D802" i="2"/>
  <c r="E802" i="2" s="1"/>
  <c r="Q801" i="2"/>
  <c r="K801" i="2"/>
  <c r="I801" i="2"/>
  <c r="G801" i="2"/>
  <c r="D801" i="2"/>
  <c r="E801" i="2" s="1"/>
  <c r="Q800" i="2"/>
  <c r="K800" i="2"/>
  <c r="I800" i="2"/>
  <c r="G800" i="2"/>
  <c r="E800" i="2"/>
  <c r="D800" i="2"/>
  <c r="Q799" i="2"/>
  <c r="K799" i="2"/>
  <c r="I799" i="2"/>
  <c r="G799" i="2"/>
  <c r="D799" i="2"/>
  <c r="E799" i="2" s="1"/>
  <c r="Q798" i="2"/>
  <c r="K798" i="2"/>
  <c r="I798" i="2"/>
  <c r="G798" i="2"/>
  <c r="E798" i="2"/>
  <c r="D798" i="2"/>
  <c r="Q797" i="2"/>
  <c r="K797" i="2"/>
  <c r="I797" i="2"/>
  <c r="G797" i="2"/>
  <c r="D797" i="2"/>
  <c r="E797" i="2" s="1"/>
  <c r="Q796" i="2"/>
  <c r="K796" i="2"/>
  <c r="I796" i="2"/>
  <c r="G796" i="2"/>
  <c r="D796" i="2"/>
  <c r="E796" i="2" s="1"/>
  <c r="Q795" i="2"/>
  <c r="K795" i="2"/>
  <c r="I795" i="2"/>
  <c r="G795" i="2"/>
  <c r="D795" i="2"/>
  <c r="E795" i="2" s="1"/>
  <c r="Q794" i="2"/>
  <c r="K794" i="2"/>
  <c r="I794" i="2"/>
  <c r="G794" i="2"/>
  <c r="D794" i="2"/>
  <c r="E794" i="2" s="1"/>
  <c r="Q793" i="2"/>
  <c r="K793" i="2"/>
  <c r="I793" i="2"/>
  <c r="G793" i="2"/>
  <c r="D793" i="2"/>
  <c r="E793" i="2" s="1"/>
  <c r="Q792" i="2"/>
  <c r="K792" i="2"/>
  <c r="I792" i="2"/>
  <c r="G792" i="2"/>
  <c r="E792" i="2"/>
  <c r="D792" i="2"/>
  <c r="Q791" i="2"/>
  <c r="K791" i="2"/>
  <c r="I791" i="2"/>
  <c r="G791" i="2"/>
  <c r="D791" i="2"/>
  <c r="E791" i="2" s="1"/>
  <c r="Q790" i="2"/>
  <c r="K790" i="2"/>
  <c r="I790" i="2"/>
  <c r="G790" i="2"/>
  <c r="E790" i="2"/>
  <c r="D790" i="2"/>
  <c r="Q789" i="2"/>
  <c r="K789" i="2"/>
  <c r="I789" i="2"/>
  <c r="G789" i="2"/>
  <c r="D789" i="2"/>
  <c r="E789" i="2" s="1"/>
  <c r="Q788" i="2"/>
  <c r="K788" i="2"/>
  <c r="I788" i="2"/>
  <c r="G788" i="2"/>
  <c r="D788" i="2"/>
  <c r="E788" i="2" s="1"/>
  <c r="Q787" i="2"/>
  <c r="K787" i="2"/>
  <c r="I787" i="2"/>
  <c r="G787" i="2"/>
  <c r="D787" i="2"/>
  <c r="E787" i="2" s="1"/>
  <c r="Q786" i="2"/>
  <c r="K786" i="2"/>
  <c r="I786" i="2"/>
  <c r="G786" i="2"/>
  <c r="D786" i="2"/>
  <c r="E786" i="2" s="1"/>
  <c r="Q785" i="2"/>
  <c r="K785" i="2"/>
  <c r="I785" i="2"/>
  <c r="G785" i="2"/>
  <c r="D785" i="2"/>
  <c r="E785" i="2" s="1"/>
  <c r="Q784" i="2"/>
  <c r="K784" i="2"/>
  <c r="I784" i="2"/>
  <c r="G784" i="2"/>
  <c r="E784" i="2"/>
  <c r="D784" i="2"/>
  <c r="Q783" i="2"/>
  <c r="K783" i="2"/>
  <c r="I783" i="2"/>
  <c r="G783" i="2"/>
  <c r="D783" i="2"/>
  <c r="E783" i="2" s="1"/>
  <c r="Q782" i="2"/>
  <c r="K782" i="2"/>
  <c r="I782" i="2"/>
  <c r="G782" i="2"/>
  <c r="E782" i="2"/>
  <c r="D782" i="2"/>
  <c r="Q781" i="2"/>
  <c r="K781" i="2"/>
  <c r="I781" i="2"/>
  <c r="G781" i="2"/>
  <c r="D781" i="2"/>
  <c r="E781" i="2" s="1"/>
  <c r="Q780" i="2"/>
  <c r="K780" i="2"/>
  <c r="I780" i="2"/>
  <c r="G780" i="2"/>
  <c r="D780" i="2"/>
  <c r="E780" i="2" s="1"/>
  <c r="Q779" i="2"/>
  <c r="K779" i="2"/>
  <c r="I779" i="2"/>
  <c r="G779" i="2"/>
  <c r="D779" i="2"/>
  <c r="E779" i="2" s="1"/>
  <c r="Q778" i="2"/>
  <c r="K778" i="2"/>
  <c r="I778" i="2"/>
  <c r="G778" i="2"/>
  <c r="D778" i="2"/>
  <c r="E778" i="2" s="1"/>
  <c r="Q777" i="2"/>
  <c r="K777" i="2"/>
  <c r="I777" i="2"/>
  <c r="G777" i="2"/>
  <c r="D777" i="2"/>
  <c r="E777" i="2" s="1"/>
  <c r="Q776" i="2"/>
  <c r="K776" i="2"/>
  <c r="I776" i="2"/>
  <c r="G776" i="2"/>
  <c r="E776" i="2"/>
  <c r="D776" i="2"/>
  <c r="Q775" i="2"/>
  <c r="K775" i="2"/>
  <c r="I775" i="2"/>
  <c r="G775" i="2"/>
  <c r="D775" i="2"/>
  <c r="E775" i="2" s="1"/>
  <c r="Q774" i="2"/>
  <c r="K774" i="2"/>
  <c r="I774" i="2"/>
  <c r="G774" i="2"/>
  <c r="E774" i="2"/>
  <c r="D774" i="2"/>
  <c r="Q773" i="2"/>
  <c r="K773" i="2"/>
  <c r="I773" i="2"/>
  <c r="G773" i="2"/>
  <c r="D773" i="2"/>
  <c r="E773" i="2" s="1"/>
  <c r="Q772" i="2"/>
  <c r="K772" i="2"/>
  <c r="I772" i="2"/>
  <c r="G772" i="2"/>
  <c r="D772" i="2"/>
  <c r="E772" i="2" s="1"/>
  <c r="Q771" i="2"/>
  <c r="K771" i="2"/>
  <c r="I771" i="2"/>
  <c r="G771" i="2"/>
  <c r="D771" i="2"/>
  <c r="E771" i="2" s="1"/>
  <c r="Q770" i="2"/>
  <c r="K770" i="2"/>
  <c r="I770" i="2"/>
  <c r="G770" i="2"/>
  <c r="D770" i="2"/>
  <c r="E770" i="2" s="1"/>
  <c r="Q769" i="2"/>
  <c r="K769" i="2"/>
  <c r="I769" i="2"/>
  <c r="G769" i="2"/>
  <c r="D769" i="2"/>
  <c r="E769" i="2" s="1"/>
  <c r="Q768" i="2"/>
  <c r="K768" i="2"/>
  <c r="I768" i="2"/>
  <c r="G768" i="2"/>
  <c r="E768" i="2"/>
  <c r="D768" i="2"/>
  <c r="Q767" i="2"/>
  <c r="K767" i="2"/>
  <c r="I767" i="2"/>
  <c r="G767" i="2"/>
  <c r="D767" i="2"/>
  <c r="E767" i="2" s="1"/>
  <c r="Q766" i="2"/>
  <c r="K766" i="2"/>
  <c r="I766" i="2"/>
  <c r="G766" i="2"/>
  <c r="E766" i="2"/>
  <c r="D766" i="2"/>
  <c r="Q765" i="2"/>
  <c r="K765" i="2"/>
  <c r="I765" i="2"/>
  <c r="G765" i="2"/>
  <c r="D765" i="2"/>
  <c r="E765" i="2" s="1"/>
  <c r="Q764" i="2"/>
  <c r="K764" i="2"/>
  <c r="I764" i="2"/>
  <c r="G764" i="2"/>
  <c r="D764" i="2"/>
  <c r="E764" i="2" s="1"/>
  <c r="Q763" i="2"/>
  <c r="K763" i="2"/>
  <c r="I763" i="2"/>
  <c r="G763" i="2"/>
  <c r="D763" i="2"/>
  <c r="E763" i="2" s="1"/>
  <c r="Q762" i="2"/>
  <c r="K762" i="2"/>
  <c r="I762" i="2"/>
  <c r="G762" i="2"/>
  <c r="D762" i="2"/>
  <c r="E762" i="2" s="1"/>
  <c r="Q761" i="2"/>
  <c r="K761" i="2"/>
  <c r="I761" i="2"/>
  <c r="G761" i="2"/>
  <c r="D761" i="2"/>
  <c r="E761" i="2" s="1"/>
  <c r="Q760" i="2"/>
  <c r="K760" i="2"/>
  <c r="I760" i="2"/>
  <c r="G760" i="2"/>
  <c r="E760" i="2"/>
  <c r="D760" i="2"/>
  <c r="Q759" i="2"/>
  <c r="K759" i="2"/>
  <c r="I759" i="2"/>
  <c r="G759" i="2"/>
  <c r="D759" i="2"/>
  <c r="E759" i="2" s="1"/>
  <c r="Q758" i="2"/>
  <c r="K758" i="2"/>
  <c r="I758" i="2"/>
  <c r="G758" i="2"/>
  <c r="D758" i="2"/>
  <c r="E758" i="2" s="1"/>
  <c r="Q757" i="2"/>
  <c r="K757" i="2"/>
  <c r="I757" i="2"/>
  <c r="G757" i="2"/>
  <c r="D757" i="2"/>
  <c r="E757" i="2" s="1"/>
  <c r="Q756" i="2"/>
  <c r="K756" i="2"/>
  <c r="I756" i="2"/>
  <c r="G756" i="2"/>
  <c r="D756" i="2"/>
  <c r="E756" i="2" s="1"/>
  <c r="Q755" i="2"/>
  <c r="K755" i="2"/>
  <c r="I755" i="2"/>
  <c r="G755" i="2"/>
  <c r="D755" i="2"/>
  <c r="E755" i="2" s="1"/>
  <c r="Q754" i="2"/>
  <c r="K754" i="2"/>
  <c r="I754" i="2"/>
  <c r="G754" i="2"/>
  <c r="D754" i="2"/>
  <c r="E754" i="2" s="1"/>
  <c r="Q753" i="2"/>
  <c r="K753" i="2"/>
  <c r="I753" i="2"/>
  <c r="G753" i="2"/>
  <c r="D753" i="2"/>
  <c r="E753" i="2" s="1"/>
  <c r="Q752" i="2"/>
  <c r="K752" i="2"/>
  <c r="I752" i="2"/>
  <c r="G752" i="2"/>
  <c r="E752" i="2"/>
  <c r="D752" i="2"/>
  <c r="Q751" i="2"/>
  <c r="K751" i="2"/>
  <c r="I751" i="2"/>
  <c r="G751" i="2"/>
  <c r="D751" i="2"/>
  <c r="E751" i="2" s="1"/>
  <c r="Q750" i="2"/>
  <c r="K750" i="2"/>
  <c r="I750" i="2"/>
  <c r="G750" i="2"/>
  <c r="E750" i="2"/>
  <c r="D750" i="2"/>
  <c r="Q749" i="2"/>
  <c r="K749" i="2"/>
  <c r="I749" i="2"/>
  <c r="G749" i="2"/>
  <c r="D749" i="2"/>
  <c r="E749" i="2" s="1"/>
  <c r="Q748" i="2"/>
  <c r="K748" i="2"/>
  <c r="I748" i="2"/>
  <c r="G748" i="2"/>
  <c r="D748" i="2"/>
  <c r="E748" i="2" s="1"/>
  <c r="Q747" i="2"/>
  <c r="K747" i="2"/>
  <c r="I747" i="2"/>
  <c r="G747" i="2"/>
  <c r="D747" i="2"/>
  <c r="E747" i="2" s="1"/>
  <c r="Q746" i="2"/>
  <c r="K746" i="2"/>
  <c r="I746" i="2"/>
  <c r="G746" i="2"/>
  <c r="E746" i="2"/>
  <c r="D746" i="2"/>
  <c r="Q745" i="2"/>
  <c r="K745" i="2"/>
  <c r="I745" i="2"/>
  <c r="G745" i="2"/>
  <c r="D745" i="2"/>
  <c r="E745" i="2" s="1"/>
  <c r="Q744" i="2"/>
  <c r="K744" i="2"/>
  <c r="I744" i="2"/>
  <c r="G744" i="2"/>
  <c r="E744" i="2"/>
  <c r="D744" i="2"/>
  <c r="Q743" i="2"/>
  <c r="K743" i="2"/>
  <c r="I743" i="2"/>
  <c r="G743" i="2"/>
  <c r="D743" i="2"/>
  <c r="E743" i="2" s="1"/>
  <c r="Q742" i="2"/>
  <c r="K742" i="2"/>
  <c r="I742" i="2"/>
  <c r="G742" i="2"/>
  <c r="D742" i="2"/>
  <c r="E742" i="2" s="1"/>
  <c r="Q741" i="2"/>
  <c r="K741" i="2"/>
  <c r="I741" i="2"/>
  <c r="G741" i="2"/>
  <c r="D741" i="2"/>
  <c r="E741" i="2" s="1"/>
  <c r="Q740" i="2"/>
  <c r="K740" i="2"/>
  <c r="I740" i="2"/>
  <c r="G740" i="2"/>
  <c r="D740" i="2"/>
  <c r="E740" i="2" s="1"/>
  <c r="Q739" i="2"/>
  <c r="K739" i="2"/>
  <c r="I739" i="2"/>
  <c r="G739" i="2"/>
  <c r="D739" i="2"/>
  <c r="E739" i="2" s="1"/>
  <c r="Q738" i="2"/>
  <c r="K738" i="2"/>
  <c r="I738" i="2"/>
  <c r="G738" i="2"/>
  <c r="E738" i="2"/>
  <c r="D738" i="2"/>
  <c r="Q737" i="2"/>
  <c r="K737" i="2"/>
  <c r="I737" i="2"/>
  <c r="G737" i="2"/>
  <c r="D737" i="2"/>
  <c r="E737" i="2" s="1"/>
  <c r="Q736" i="2"/>
  <c r="K736" i="2"/>
  <c r="I736" i="2"/>
  <c r="G736" i="2"/>
  <c r="E736" i="2"/>
  <c r="D736" i="2"/>
  <c r="Q735" i="2"/>
  <c r="K735" i="2"/>
  <c r="I735" i="2"/>
  <c r="G735" i="2"/>
  <c r="D735" i="2"/>
  <c r="E735" i="2" s="1"/>
  <c r="Q734" i="2"/>
  <c r="K734" i="2"/>
  <c r="I734" i="2"/>
  <c r="G734" i="2"/>
  <c r="D734" i="2"/>
  <c r="E734" i="2" s="1"/>
  <c r="Q733" i="2"/>
  <c r="K733" i="2"/>
  <c r="I733" i="2"/>
  <c r="G733" i="2"/>
  <c r="D733" i="2"/>
  <c r="E733" i="2" s="1"/>
  <c r="Q732" i="2"/>
  <c r="K732" i="2"/>
  <c r="I732" i="2"/>
  <c r="G732" i="2"/>
  <c r="D732" i="2"/>
  <c r="E732" i="2" s="1"/>
  <c r="Q731" i="2"/>
  <c r="K731" i="2"/>
  <c r="I731" i="2"/>
  <c r="G731" i="2"/>
  <c r="D731" i="2"/>
  <c r="E731" i="2" s="1"/>
  <c r="Q730" i="2"/>
  <c r="K730" i="2"/>
  <c r="I730" i="2"/>
  <c r="G730" i="2"/>
  <c r="E730" i="2"/>
  <c r="D730" i="2"/>
  <c r="Q729" i="2"/>
  <c r="K729" i="2"/>
  <c r="I729" i="2"/>
  <c r="G729" i="2"/>
  <c r="D729" i="2"/>
  <c r="E729" i="2" s="1"/>
  <c r="Q728" i="2"/>
  <c r="K728" i="2"/>
  <c r="I728" i="2"/>
  <c r="G728" i="2"/>
  <c r="E728" i="2"/>
  <c r="D728" i="2"/>
  <c r="Q727" i="2"/>
  <c r="K727" i="2"/>
  <c r="I727" i="2"/>
  <c r="G727" i="2"/>
  <c r="D727" i="2"/>
  <c r="E727" i="2" s="1"/>
  <c r="Q726" i="2"/>
  <c r="K726" i="2"/>
  <c r="I726" i="2"/>
  <c r="G726" i="2"/>
  <c r="D726" i="2"/>
  <c r="E726" i="2" s="1"/>
  <c r="Q725" i="2"/>
  <c r="K725" i="2"/>
  <c r="I725" i="2"/>
  <c r="G725" i="2"/>
  <c r="D725" i="2"/>
  <c r="E725" i="2" s="1"/>
  <c r="Q724" i="2"/>
  <c r="K724" i="2"/>
  <c r="I724" i="2"/>
  <c r="G724" i="2"/>
  <c r="D724" i="2"/>
  <c r="E724" i="2" s="1"/>
  <c r="Q723" i="2"/>
  <c r="K723" i="2"/>
  <c r="I723" i="2"/>
  <c r="G723" i="2"/>
  <c r="D723" i="2"/>
  <c r="E723" i="2" s="1"/>
  <c r="Q722" i="2"/>
  <c r="K722" i="2"/>
  <c r="I722" i="2"/>
  <c r="G722" i="2"/>
  <c r="D722" i="2"/>
  <c r="E722" i="2" s="1"/>
  <c r="Q721" i="2"/>
  <c r="K721" i="2"/>
  <c r="I721" i="2"/>
  <c r="G721" i="2"/>
  <c r="D721" i="2"/>
  <c r="E721" i="2" s="1"/>
  <c r="Q720" i="2"/>
  <c r="K720" i="2"/>
  <c r="I720" i="2"/>
  <c r="G720" i="2"/>
  <c r="E720" i="2"/>
  <c r="D720" i="2"/>
  <c r="Q719" i="2"/>
  <c r="K719" i="2"/>
  <c r="I719" i="2"/>
  <c r="G719" i="2"/>
  <c r="D719" i="2"/>
  <c r="E719" i="2" s="1"/>
  <c r="Q718" i="2"/>
  <c r="K718" i="2"/>
  <c r="I718" i="2"/>
  <c r="G718" i="2"/>
  <c r="D718" i="2"/>
  <c r="E718" i="2" s="1"/>
  <c r="Q717" i="2"/>
  <c r="K717" i="2"/>
  <c r="I717" i="2"/>
  <c r="G717" i="2"/>
  <c r="D717" i="2"/>
  <c r="E717" i="2" s="1"/>
  <c r="Q716" i="2"/>
  <c r="K716" i="2"/>
  <c r="I716" i="2"/>
  <c r="G716" i="2"/>
  <c r="D716" i="2"/>
  <c r="E716" i="2" s="1"/>
  <c r="Q715" i="2"/>
  <c r="K715" i="2"/>
  <c r="I715" i="2"/>
  <c r="G715" i="2"/>
  <c r="D715" i="2"/>
  <c r="E715" i="2" s="1"/>
  <c r="Q714" i="2"/>
  <c r="K714" i="2"/>
  <c r="I714" i="2"/>
  <c r="G714" i="2"/>
  <c r="D714" i="2"/>
  <c r="E714" i="2" s="1"/>
  <c r="Q713" i="2"/>
  <c r="K713" i="2"/>
  <c r="I713" i="2"/>
  <c r="G713" i="2"/>
  <c r="D713" i="2"/>
  <c r="E713" i="2" s="1"/>
  <c r="Q712" i="2"/>
  <c r="K712" i="2"/>
  <c r="I712" i="2"/>
  <c r="G712" i="2"/>
  <c r="E712" i="2"/>
  <c r="D712" i="2"/>
  <c r="Q711" i="2"/>
  <c r="K711" i="2"/>
  <c r="I711" i="2"/>
  <c r="G711" i="2"/>
  <c r="D711" i="2"/>
  <c r="E711" i="2" s="1"/>
  <c r="Q710" i="2"/>
  <c r="K710" i="2"/>
  <c r="I710" i="2"/>
  <c r="G710" i="2"/>
  <c r="D710" i="2"/>
  <c r="E710" i="2" s="1"/>
  <c r="Q709" i="2"/>
  <c r="K709" i="2"/>
  <c r="I709" i="2"/>
  <c r="G709" i="2"/>
  <c r="D709" i="2"/>
  <c r="E709" i="2" s="1"/>
  <c r="Q708" i="2"/>
  <c r="K708" i="2"/>
  <c r="I708" i="2"/>
  <c r="G708" i="2"/>
  <c r="D708" i="2"/>
  <c r="E708" i="2" s="1"/>
  <c r="Q707" i="2"/>
  <c r="K707" i="2"/>
  <c r="I707" i="2"/>
  <c r="G707" i="2"/>
  <c r="D707" i="2"/>
  <c r="E707" i="2" s="1"/>
  <c r="Q706" i="2"/>
  <c r="K706" i="2"/>
  <c r="I706" i="2"/>
  <c r="G706" i="2"/>
  <c r="D706" i="2"/>
  <c r="E706" i="2" s="1"/>
  <c r="Q705" i="2"/>
  <c r="K705" i="2"/>
  <c r="I705" i="2"/>
  <c r="G705" i="2"/>
  <c r="D705" i="2"/>
  <c r="E705" i="2" s="1"/>
  <c r="Q704" i="2"/>
  <c r="K704" i="2"/>
  <c r="I704" i="2"/>
  <c r="G704" i="2"/>
  <c r="E704" i="2"/>
  <c r="D704" i="2"/>
  <c r="Q703" i="2"/>
  <c r="K703" i="2"/>
  <c r="I703" i="2"/>
  <c r="G703" i="2"/>
  <c r="D703" i="2"/>
  <c r="E703" i="2" s="1"/>
  <c r="Q702" i="2"/>
  <c r="K702" i="2"/>
  <c r="I702" i="2"/>
  <c r="G702" i="2"/>
  <c r="D702" i="2"/>
  <c r="E702" i="2" s="1"/>
  <c r="Q701" i="2"/>
  <c r="K701" i="2"/>
  <c r="I701" i="2"/>
  <c r="G701" i="2"/>
  <c r="D701" i="2"/>
  <c r="E701" i="2" s="1"/>
  <c r="Q700" i="2"/>
  <c r="K700" i="2"/>
  <c r="I700" i="2"/>
  <c r="G700" i="2"/>
  <c r="D700" i="2"/>
  <c r="E700" i="2" s="1"/>
  <c r="Q699" i="2"/>
  <c r="K699" i="2"/>
  <c r="I699" i="2"/>
  <c r="G699" i="2"/>
  <c r="D699" i="2"/>
  <c r="E699" i="2" s="1"/>
  <c r="Q698" i="2"/>
  <c r="K698" i="2"/>
  <c r="I698" i="2"/>
  <c r="G698" i="2"/>
  <c r="D698" i="2"/>
  <c r="E698" i="2" s="1"/>
  <c r="Q697" i="2"/>
  <c r="K697" i="2"/>
  <c r="I697" i="2"/>
  <c r="G697" i="2"/>
  <c r="D697" i="2"/>
  <c r="E697" i="2" s="1"/>
  <c r="Q696" i="2"/>
  <c r="K696" i="2"/>
  <c r="I696" i="2"/>
  <c r="G696" i="2"/>
  <c r="E696" i="2"/>
  <c r="D696" i="2"/>
  <c r="Q695" i="2"/>
  <c r="K695" i="2"/>
  <c r="I695" i="2"/>
  <c r="G695" i="2"/>
  <c r="D695" i="2"/>
  <c r="E695" i="2" s="1"/>
  <c r="Q694" i="2"/>
  <c r="K694" i="2"/>
  <c r="I694" i="2"/>
  <c r="G694" i="2"/>
  <c r="D694" i="2"/>
  <c r="E694" i="2" s="1"/>
  <c r="Q693" i="2"/>
  <c r="K693" i="2"/>
  <c r="I693" i="2"/>
  <c r="G693" i="2"/>
  <c r="D693" i="2"/>
  <c r="E693" i="2" s="1"/>
  <c r="Q692" i="2"/>
  <c r="K692" i="2"/>
  <c r="I692" i="2"/>
  <c r="G692" i="2"/>
  <c r="D692" i="2"/>
  <c r="E692" i="2" s="1"/>
  <c r="Q691" i="2"/>
  <c r="K691" i="2"/>
  <c r="I691" i="2"/>
  <c r="G691" i="2"/>
  <c r="D691" i="2"/>
  <c r="E691" i="2" s="1"/>
  <c r="Q690" i="2"/>
  <c r="K690" i="2"/>
  <c r="I690" i="2"/>
  <c r="G690" i="2"/>
  <c r="D690" i="2"/>
  <c r="E690" i="2" s="1"/>
  <c r="Q689" i="2"/>
  <c r="K689" i="2"/>
  <c r="I689" i="2"/>
  <c r="G689" i="2"/>
  <c r="D689" i="2"/>
  <c r="E689" i="2" s="1"/>
  <c r="Q688" i="2"/>
  <c r="K688" i="2"/>
  <c r="I688" i="2"/>
  <c r="G688" i="2"/>
  <c r="E688" i="2"/>
  <c r="D688" i="2"/>
  <c r="Q687" i="2"/>
  <c r="K687" i="2"/>
  <c r="I687" i="2"/>
  <c r="G687" i="2"/>
  <c r="D687" i="2"/>
  <c r="E687" i="2" s="1"/>
  <c r="Q686" i="2"/>
  <c r="K686" i="2"/>
  <c r="I686" i="2"/>
  <c r="G686" i="2"/>
  <c r="D686" i="2"/>
  <c r="E686" i="2" s="1"/>
  <c r="Q685" i="2"/>
  <c r="K685" i="2"/>
  <c r="I685" i="2"/>
  <c r="G685" i="2"/>
  <c r="D685" i="2"/>
  <c r="E685" i="2" s="1"/>
  <c r="Q684" i="2"/>
  <c r="K684" i="2"/>
  <c r="I684" i="2"/>
  <c r="G684" i="2"/>
  <c r="D684" i="2"/>
  <c r="E684" i="2" s="1"/>
  <c r="Q683" i="2"/>
  <c r="K683" i="2"/>
  <c r="I683" i="2"/>
  <c r="G683" i="2"/>
  <c r="D683" i="2"/>
  <c r="E683" i="2" s="1"/>
  <c r="Q682" i="2"/>
  <c r="K682" i="2"/>
  <c r="I682" i="2"/>
  <c r="G682" i="2"/>
  <c r="D682" i="2"/>
  <c r="E682" i="2" s="1"/>
  <c r="Q681" i="2"/>
  <c r="K681" i="2"/>
  <c r="I681" i="2"/>
  <c r="G681" i="2"/>
  <c r="D681" i="2"/>
  <c r="E681" i="2" s="1"/>
  <c r="Q680" i="2"/>
  <c r="K680" i="2"/>
  <c r="I680" i="2"/>
  <c r="G680" i="2"/>
  <c r="E680" i="2"/>
  <c r="D680" i="2"/>
  <c r="Q679" i="2"/>
  <c r="K679" i="2"/>
  <c r="I679" i="2"/>
  <c r="G679" i="2"/>
  <c r="D679" i="2"/>
  <c r="E679" i="2" s="1"/>
  <c r="Q678" i="2"/>
  <c r="K678" i="2"/>
  <c r="I678" i="2"/>
  <c r="G678" i="2"/>
  <c r="D678" i="2"/>
  <c r="E678" i="2" s="1"/>
  <c r="Q677" i="2"/>
  <c r="K677" i="2"/>
  <c r="I677" i="2"/>
  <c r="G677" i="2"/>
  <c r="D677" i="2"/>
  <c r="E677" i="2" s="1"/>
  <c r="Q676" i="2"/>
  <c r="K676" i="2"/>
  <c r="I676" i="2"/>
  <c r="G676" i="2"/>
  <c r="D676" i="2"/>
  <c r="E676" i="2" s="1"/>
  <c r="Q675" i="2"/>
  <c r="K675" i="2"/>
  <c r="I675" i="2"/>
  <c r="G675" i="2"/>
  <c r="D675" i="2"/>
  <c r="E675" i="2" s="1"/>
  <c r="Q674" i="2"/>
  <c r="K674" i="2"/>
  <c r="I674" i="2"/>
  <c r="G674" i="2"/>
  <c r="D674" i="2"/>
  <c r="E674" i="2" s="1"/>
  <c r="Q673" i="2"/>
  <c r="K673" i="2"/>
  <c r="I673" i="2"/>
  <c r="G673" i="2"/>
  <c r="D673" i="2"/>
  <c r="E673" i="2" s="1"/>
  <c r="Q672" i="2"/>
  <c r="K672" i="2"/>
  <c r="I672" i="2"/>
  <c r="G672" i="2"/>
  <c r="E672" i="2"/>
  <c r="D672" i="2"/>
  <c r="Q671" i="2"/>
  <c r="K671" i="2"/>
  <c r="I671" i="2"/>
  <c r="G671" i="2"/>
  <c r="D671" i="2"/>
  <c r="E671" i="2" s="1"/>
  <c r="Q670" i="2"/>
  <c r="K670" i="2"/>
  <c r="I670" i="2"/>
  <c r="G670" i="2"/>
  <c r="D670" i="2"/>
  <c r="E670" i="2" s="1"/>
  <c r="Q669" i="2"/>
  <c r="K669" i="2"/>
  <c r="I669" i="2"/>
  <c r="G669" i="2"/>
  <c r="D669" i="2"/>
  <c r="E669" i="2" s="1"/>
  <c r="Q668" i="2"/>
  <c r="K668" i="2"/>
  <c r="I668" i="2"/>
  <c r="G668" i="2"/>
  <c r="E668" i="2"/>
  <c r="D668" i="2"/>
  <c r="Q667" i="2"/>
  <c r="K667" i="2"/>
  <c r="I667" i="2"/>
  <c r="G667" i="2"/>
  <c r="D667" i="2"/>
  <c r="E667" i="2" s="1"/>
  <c r="Q666" i="2"/>
  <c r="K666" i="2"/>
  <c r="I666" i="2"/>
  <c r="G666" i="2"/>
  <c r="D666" i="2"/>
  <c r="E666" i="2" s="1"/>
  <c r="Q665" i="2"/>
  <c r="K665" i="2"/>
  <c r="I665" i="2"/>
  <c r="G665" i="2"/>
  <c r="D665" i="2"/>
  <c r="E665" i="2" s="1"/>
  <c r="Q664" i="2"/>
  <c r="K664" i="2"/>
  <c r="I664" i="2"/>
  <c r="G664" i="2"/>
  <c r="E664" i="2"/>
  <c r="D664" i="2"/>
  <c r="Q663" i="2"/>
  <c r="K663" i="2"/>
  <c r="I663" i="2"/>
  <c r="G663" i="2"/>
  <c r="D663" i="2"/>
  <c r="E663" i="2" s="1"/>
  <c r="Q662" i="2"/>
  <c r="K662" i="2"/>
  <c r="I662" i="2"/>
  <c r="G662" i="2"/>
  <c r="E662" i="2"/>
  <c r="D662" i="2"/>
  <c r="Q661" i="2"/>
  <c r="K661" i="2"/>
  <c r="I661" i="2"/>
  <c r="G661" i="2"/>
  <c r="D661" i="2"/>
  <c r="E661" i="2" s="1"/>
  <c r="Q660" i="2"/>
  <c r="K660" i="2"/>
  <c r="I660" i="2"/>
  <c r="G660" i="2"/>
  <c r="E660" i="2"/>
  <c r="D660" i="2"/>
  <c r="Q659" i="2"/>
  <c r="K659" i="2"/>
  <c r="I659" i="2"/>
  <c r="G659" i="2"/>
  <c r="D659" i="2"/>
  <c r="E659" i="2" s="1"/>
  <c r="Q658" i="2"/>
  <c r="K658" i="2"/>
  <c r="I658" i="2"/>
  <c r="G658" i="2"/>
  <c r="D658" i="2"/>
  <c r="E658" i="2" s="1"/>
  <c r="Q657" i="2"/>
  <c r="K657" i="2"/>
  <c r="I657" i="2"/>
  <c r="G657" i="2"/>
  <c r="D657" i="2"/>
  <c r="E657" i="2" s="1"/>
  <c r="Q656" i="2"/>
  <c r="K656" i="2"/>
  <c r="I656" i="2"/>
  <c r="G656" i="2"/>
  <c r="E656" i="2"/>
  <c r="D656" i="2"/>
  <c r="Q655" i="2"/>
  <c r="K655" i="2"/>
  <c r="I655" i="2"/>
  <c r="G655" i="2"/>
  <c r="D655" i="2"/>
  <c r="E655" i="2" s="1"/>
  <c r="Q654" i="2"/>
  <c r="K654" i="2"/>
  <c r="I654" i="2"/>
  <c r="G654" i="2"/>
  <c r="D654" i="2"/>
  <c r="E654" i="2" s="1"/>
  <c r="Q653" i="2"/>
  <c r="K653" i="2"/>
  <c r="I653" i="2"/>
  <c r="G653" i="2"/>
  <c r="D653" i="2"/>
  <c r="E653" i="2" s="1"/>
  <c r="Q652" i="2"/>
  <c r="K652" i="2"/>
  <c r="I652" i="2"/>
  <c r="G652" i="2"/>
  <c r="E652" i="2"/>
  <c r="D652" i="2"/>
  <c r="Q651" i="2"/>
  <c r="K651" i="2"/>
  <c r="I651" i="2"/>
  <c r="G651" i="2"/>
  <c r="D651" i="2"/>
  <c r="E651" i="2" s="1"/>
  <c r="Q650" i="2"/>
  <c r="K650" i="2"/>
  <c r="I650" i="2"/>
  <c r="G650" i="2"/>
  <c r="D650" i="2"/>
  <c r="E650" i="2" s="1"/>
  <c r="Q649" i="2"/>
  <c r="K649" i="2"/>
  <c r="I649" i="2"/>
  <c r="G649" i="2"/>
  <c r="D649" i="2"/>
  <c r="E649" i="2" s="1"/>
  <c r="Q648" i="2"/>
  <c r="K648" i="2"/>
  <c r="I648" i="2"/>
  <c r="G648" i="2"/>
  <c r="E648" i="2"/>
  <c r="D648" i="2"/>
  <c r="Q647" i="2"/>
  <c r="K647" i="2"/>
  <c r="I647" i="2"/>
  <c r="G647" i="2"/>
  <c r="D647" i="2"/>
  <c r="E647" i="2" s="1"/>
  <c r="Q646" i="2"/>
  <c r="K646" i="2"/>
  <c r="I646" i="2"/>
  <c r="G646" i="2"/>
  <c r="D646" i="2"/>
  <c r="E646" i="2" s="1"/>
  <c r="Q645" i="2"/>
  <c r="K645" i="2"/>
  <c r="I645" i="2"/>
  <c r="G645" i="2"/>
  <c r="D645" i="2"/>
  <c r="E645" i="2" s="1"/>
  <c r="Q644" i="2"/>
  <c r="K644" i="2"/>
  <c r="I644" i="2"/>
  <c r="G644" i="2"/>
  <c r="E644" i="2"/>
  <c r="D644" i="2"/>
  <c r="Q643" i="2"/>
  <c r="K643" i="2"/>
  <c r="I643" i="2"/>
  <c r="G643" i="2"/>
  <c r="D643" i="2"/>
  <c r="E643" i="2" s="1"/>
  <c r="Q642" i="2"/>
  <c r="K642" i="2"/>
  <c r="I642" i="2"/>
  <c r="G642" i="2"/>
  <c r="D642" i="2"/>
  <c r="E642" i="2" s="1"/>
  <c r="Q641" i="2"/>
  <c r="K641" i="2"/>
  <c r="I641" i="2"/>
  <c r="G641" i="2"/>
  <c r="D641" i="2"/>
  <c r="E641" i="2" s="1"/>
  <c r="Q640" i="2"/>
  <c r="K640" i="2"/>
  <c r="I640" i="2"/>
  <c r="G640" i="2"/>
  <c r="E640" i="2"/>
  <c r="D640" i="2"/>
  <c r="Q639" i="2"/>
  <c r="K639" i="2"/>
  <c r="I639" i="2"/>
  <c r="G639" i="2"/>
  <c r="D639" i="2"/>
  <c r="E639" i="2" s="1"/>
  <c r="Q638" i="2"/>
  <c r="K638" i="2"/>
  <c r="I638" i="2"/>
  <c r="G638" i="2"/>
  <c r="D638" i="2"/>
  <c r="E638" i="2" s="1"/>
  <c r="Q637" i="2"/>
  <c r="K637" i="2"/>
  <c r="I637" i="2"/>
  <c r="G637" i="2"/>
  <c r="D637" i="2"/>
  <c r="E637" i="2" s="1"/>
  <c r="Q636" i="2"/>
  <c r="K636" i="2"/>
  <c r="I636" i="2"/>
  <c r="G636" i="2"/>
  <c r="E636" i="2"/>
  <c r="D636" i="2"/>
  <c r="Q635" i="2"/>
  <c r="K635" i="2"/>
  <c r="I635" i="2"/>
  <c r="G635" i="2"/>
  <c r="D635" i="2"/>
  <c r="E635" i="2" s="1"/>
  <c r="Q634" i="2"/>
  <c r="K634" i="2"/>
  <c r="I634" i="2"/>
  <c r="G634" i="2"/>
  <c r="D634" i="2"/>
  <c r="E634" i="2" s="1"/>
  <c r="Q633" i="2"/>
  <c r="K633" i="2"/>
  <c r="I633" i="2"/>
  <c r="G633" i="2"/>
  <c r="D633" i="2"/>
  <c r="E633" i="2" s="1"/>
  <c r="Q632" i="2"/>
  <c r="K632" i="2"/>
  <c r="I632" i="2"/>
  <c r="G632" i="2"/>
  <c r="E632" i="2"/>
  <c r="D632" i="2"/>
  <c r="Q631" i="2"/>
  <c r="K631" i="2"/>
  <c r="I631" i="2"/>
  <c r="G631" i="2"/>
  <c r="D631" i="2"/>
  <c r="E631" i="2" s="1"/>
  <c r="Q630" i="2"/>
  <c r="K630" i="2"/>
  <c r="I630" i="2"/>
  <c r="G630" i="2"/>
  <c r="D630" i="2"/>
  <c r="E630" i="2" s="1"/>
  <c r="Q629" i="2"/>
  <c r="K629" i="2"/>
  <c r="I629" i="2"/>
  <c r="G629" i="2"/>
  <c r="D629" i="2"/>
  <c r="E629" i="2" s="1"/>
  <c r="Q628" i="2"/>
  <c r="K628" i="2"/>
  <c r="I628" i="2"/>
  <c r="G628" i="2"/>
  <c r="E628" i="2"/>
  <c r="D628" i="2"/>
  <c r="Q627" i="2"/>
  <c r="K627" i="2"/>
  <c r="I627" i="2"/>
  <c r="G627" i="2"/>
  <c r="D627" i="2"/>
  <c r="E627" i="2" s="1"/>
  <c r="Q626" i="2"/>
  <c r="K626" i="2"/>
  <c r="I626" i="2"/>
  <c r="G626" i="2"/>
  <c r="D626" i="2"/>
  <c r="E626" i="2" s="1"/>
  <c r="Q625" i="2"/>
  <c r="K625" i="2"/>
  <c r="I625" i="2"/>
  <c r="G625" i="2"/>
  <c r="D625" i="2"/>
  <c r="E625" i="2" s="1"/>
  <c r="Q624" i="2"/>
  <c r="K624" i="2"/>
  <c r="I624" i="2"/>
  <c r="G624" i="2"/>
  <c r="E624" i="2"/>
  <c r="D624" i="2"/>
  <c r="Q623" i="2"/>
  <c r="K623" i="2"/>
  <c r="I623" i="2"/>
  <c r="G623" i="2"/>
  <c r="D623" i="2"/>
  <c r="E623" i="2" s="1"/>
  <c r="Q622" i="2"/>
  <c r="K622" i="2"/>
  <c r="I622" i="2"/>
  <c r="G622" i="2"/>
  <c r="D622" i="2"/>
  <c r="E622" i="2" s="1"/>
  <c r="Q621" i="2"/>
  <c r="K621" i="2"/>
  <c r="I621" i="2"/>
  <c r="G621" i="2"/>
  <c r="D621" i="2"/>
  <c r="E621" i="2" s="1"/>
  <c r="Q620" i="2"/>
  <c r="K620" i="2"/>
  <c r="I620" i="2"/>
  <c r="G620" i="2"/>
  <c r="E620" i="2"/>
  <c r="D620" i="2"/>
  <c r="Q619" i="2"/>
  <c r="K619" i="2"/>
  <c r="I619" i="2"/>
  <c r="G619" i="2"/>
  <c r="D619" i="2"/>
  <c r="E619" i="2" s="1"/>
  <c r="Q618" i="2"/>
  <c r="K618" i="2"/>
  <c r="I618" i="2"/>
  <c r="G618" i="2"/>
  <c r="D618" i="2"/>
  <c r="E618" i="2" s="1"/>
  <c r="Q617" i="2"/>
  <c r="K617" i="2"/>
  <c r="I617" i="2"/>
  <c r="G617" i="2"/>
  <c r="D617" i="2"/>
  <c r="E617" i="2" s="1"/>
  <c r="Q616" i="2"/>
  <c r="K616" i="2"/>
  <c r="I616" i="2"/>
  <c r="G616" i="2"/>
  <c r="E616" i="2"/>
  <c r="D616" i="2"/>
  <c r="Q615" i="2"/>
  <c r="K615" i="2"/>
  <c r="I615" i="2"/>
  <c r="G615" i="2"/>
  <c r="D615" i="2"/>
  <c r="E615" i="2" s="1"/>
  <c r="Q614" i="2"/>
  <c r="K614" i="2"/>
  <c r="I614" i="2"/>
  <c r="G614" i="2"/>
  <c r="D614" i="2"/>
  <c r="E614" i="2" s="1"/>
  <c r="Q613" i="2"/>
  <c r="K613" i="2"/>
  <c r="I613" i="2"/>
  <c r="G613" i="2"/>
  <c r="D613" i="2"/>
  <c r="E613" i="2" s="1"/>
  <c r="Q612" i="2"/>
  <c r="K612" i="2"/>
  <c r="I612" i="2"/>
  <c r="G612" i="2"/>
  <c r="E612" i="2"/>
  <c r="D612" i="2"/>
  <c r="Q611" i="2"/>
  <c r="K611" i="2"/>
  <c r="I611" i="2"/>
  <c r="G611" i="2"/>
  <c r="D611" i="2"/>
  <c r="E611" i="2" s="1"/>
  <c r="Q610" i="2"/>
  <c r="K610" i="2"/>
  <c r="I610" i="2"/>
  <c r="G610" i="2"/>
  <c r="D610" i="2"/>
  <c r="E610" i="2" s="1"/>
  <c r="Q609" i="2"/>
  <c r="K609" i="2"/>
  <c r="I609" i="2"/>
  <c r="G609" i="2"/>
  <c r="D609" i="2"/>
  <c r="E609" i="2" s="1"/>
  <c r="Q608" i="2"/>
  <c r="K608" i="2"/>
  <c r="I608" i="2"/>
  <c r="G608" i="2"/>
  <c r="E608" i="2"/>
  <c r="D608" i="2"/>
  <c r="Q607" i="2"/>
  <c r="K607" i="2"/>
  <c r="I607" i="2"/>
  <c r="G607" i="2"/>
  <c r="D607" i="2"/>
  <c r="E607" i="2" s="1"/>
  <c r="Q606" i="2"/>
  <c r="K606" i="2"/>
  <c r="I606" i="2"/>
  <c r="G606" i="2"/>
  <c r="D606" i="2"/>
  <c r="E606" i="2" s="1"/>
  <c r="Q605" i="2"/>
  <c r="K605" i="2"/>
  <c r="I605" i="2"/>
  <c r="G605" i="2"/>
  <c r="D605" i="2"/>
  <c r="E605" i="2" s="1"/>
  <c r="Q604" i="2"/>
  <c r="K604" i="2"/>
  <c r="I604" i="2"/>
  <c r="G604" i="2"/>
  <c r="E604" i="2"/>
  <c r="D604" i="2"/>
  <c r="Q603" i="2"/>
  <c r="K603" i="2"/>
  <c r="I603" i="2"/>
  <c r="G603" i="2"/>
  <c r="D603" i="2"/>
  <c r="E603" i="2" s="1"/>
  <c r="Q602" i="2"/>
  <c r="K602" i="2"/>
  <c r="I602" i="2"/>
  <c r="G602" i="2"/>
  <c r="D602" i="2"/>
  <c r="E602" i="2" s="1"/>
  <c r="Q601" i="2"/>
  <c r="K601" i="2"/>
  <c r="I601" i="2"/>
  <c r="G601" i="2"/>
  <c r="D601" i="2"/>
  <c r="E601" i="2" s="1"/>
  <c r="Q600" i="2"/>
  <c r="K600" i="2"/>
  <c r="I600" i="2"/>
  <c r="G600" i="2"/>
  <c r="E600" i="2"/>
  <c r="D600" i="2"/>
  <c r="Q599" i="2"/>
  <c r="K599" i="2"/>
  <c r="I599" i="2"/>
  <c r="G599" i="2"/>
  <c r="D599" i="2"/>
  <c r="E599" i="2" s="1"/>
  <c r="Q598" i="2"/>
  <c r="K598" i="2"/>
  <c r="I598" i="2"/>
  <c r="G598" i="2"/>
  <c r="D598" i="2"/>
  <c r="E598" i="2" s="1"/>
  <c r="Q597" i="2"/>
  <c r="K597" i="2"/>
  <c r="I597" i="2"/>
  <c r="G597" i="2"/>
  <c r="D597" i="2"/>
  <c r="E597" i="2" s="1"/>
  <c r="Q596" i="2"/>
  <c r="K596" i="2"/>
  <c r="I596" i="2"/>
  <c r="G596" i="2"/>
  <c r="E596" i="2"/>
  <c r="D596" i="2"/>
  <c r="Q595" i="2"/>
  <c r="K595" i="2"/>
  <c r="I595" i="2"/>
  <c r="G595" i="2"/>
  <c r="D595" i="2"/>
  <c r="E595" i="2" s="1"/>
  <c r="Q594" i="2"/>
  <c r="K594" i="2"/>
  <c r="I594" i="2"/>
  <c r="G594" i="2"/>
  <c r="D594" i="2"/>
  <c r="E594" i="2" s="1"/>
  <c r="Q593" i="2"/>
  <c r="K593" i="2"/>
  <c r="I593" i="2"/>
  <c r="G593" i="2"/>
  <c r="D593" i="2"/>
  <c r="E593" i="2" s="1"/>
  <c r="Q592" i="2"/>
  <c r="K592" i="2"/>
  <c r="I592" i="2"/>
  <c r="G592" i="2"/>
  <c r="E592" i="2"/>
  <c r="D592" i="2"/>
  <c r="Q591" i="2"/>
  <c r="K591" i="2"/>
  <c r="I591" i="2"/>
  <c r="G591" i="2"/>
  <c r="D591" i="2"/>
  <c r="E591" i="2" s="1"/>
  <c r="Q590" i="2"/>
  <c r="K590" i="2"/>
  <c r="I590" i="2"/>
  <c r="G590" i="2"/>
  <c r="D590" i="2"/>
  <c r="E590" i="2" s="1"/>
  <c r="Q589" i="2"/>
  <c r="K589" i="2"/>
  <c r="I589" i="2"/>
  <c r="G589" i="2"/>
  <c r="D589" i="2"/>
  <c r="E589" i="2" s="1"/>
  <c r="Q588" i="2"/>
  <c r="K588" i="2"/>
  <c r="I588" i="2"/>
  <c r="G588" i="2"/>
  <c r="E588" i="2"/>
  <c r="D588" i="2"/>
  <c r="Q587" i="2"/>
  <c r="K587" i="2"/>
  <c r="I587" i="2"/>
  <c r="G587" i="2"/>
  <c r="D587" i="2"/>
  <c r="E587" i="2" s="1"/>
  <c r="Q586" i="2"/>
  <c r="K586" i="2"/>
  <c r="I586" i="2"/>
  <c r="G586" i="2"/>
  <c r="D586" i="2"/>
  <c r="E586" i="2" s="1"/>
  <c r="Q585" i="2"/>
  <c r="K585" i="2"/>
  <c r="I585" i="2"/>
  <c r="G585" i="2"/>
  <c r="D585" i="2"/>
  <c r="E585" i="2" s="1"/>
  <c r="Q584" i="2"/>
  <c r="K584" i="2"/>
  <c r="I584" i="2"/>
  <c r="G584" i="2"/>
  <c r="E584" i="2"/>
  <c r="D584" i="2"/>
  <c r="Q583" i="2"/>
  <c r="K583" i="2"/>
  <c r="I583" i="2"/>
  <c r="G583" i="2"/>
  <c r="D583" i="2"/>
  <c r="E583" i="2" s="1"/>
  <c r="Q582" i="2"/>
  <c r="K582" i="2"/>
  <c r="I582" i="2"/>
  <c r="G582" i="2"/>
  <c r="D582" i="2"/>
  <c r="E582" i="2" s="1"/>
  <c r="Q581" i="2"/>
  <c r="K581" i="2"/>
  <c r="I581" i="2"/>
  <c r="G581" i="2"/>
  <c r="D581" i="2"/>
  <c r="E581" i="2" s="1"/>
  <c r="Q580" i="2"/>
  <c r="K580" i="2"/>
  <c r="I580" i="2"/>
  <c r="G580" i="2"/>
  <c r="E580" i="2"/>
  <c r="D580" i="2"/>
  <c r="Q579" i="2"/>
  <c r="K579" i="2"/>
  <c r="I579" i="2"/>
  <c r="G579" i="2"/>
  <c r="D579" i="2"/>
  <c r="E579" i="2" s="1"/>
  <c r="Q578" i="2"/>
  <c r="K578" i="2"/>
  <c r="I578" i="2"/>
  <c r="G578" i="2"/>
  <c r="D578" i="2"/>
  <c r="E578" i="2" s="1"/>
  <c r="Q577" i="2"/>
  <c r="K577" i="2"/>
  <c r="I577" i="2"/>
  <c r="G577" i="2"/>
  <c r="D577" i="2"/>
  <c r="E577" i="2" s="1"/>
  <c r="Q576" i="2"/>
  <c r="K576" i="2"/>
  <c r="I576" i="2"/>
  <c r="G576" i="2"/>
  <c r="E576" i="2"/>
  <c r="D576" i="2"/>
  <c r="Q575" i="2"/>
  <c r="K575" i="2"/>
  <c r="I575" i="2"/>
  <c r="G575" i="2"/>
  <c r="D575" i="2"/>
  <c r="E575" i="2" s="1"/>
  <c r="Q574" i="2"/>
  <c r="K574" i="2"/>
  <c r="I574" i="2"/>
  <c r="G574" i="2"/>
  <c r="D574" i="2"/>
  <c r="E574" i="2" s="1"/>
  <c r="Q573" i="2"/>
  <c r="K573" i="2"/>
  <c r="I573" i="2"/>
  <c r="G573" i="2"/>
  <c r="D573" i="2"/>
  <c r="E573" i="2" s="1"/>
  <c r="Q572" i="2"/>
  <c r="K572" i="2"/>
  <c r="I572" i="2"/>
  <c r="G572" i="2"/>
  <c r="E572" i="2"/>
  <c r="D572" i="2"/>
  <c r="Q571" i="2"/>
  <c r="K571" i="2"/>
  <c r="I571" i="2"/>
  <c r="G571" i="2"/>
  <c r="D571" i="2"/>
  <c r="E571" i="2" s="1"/>
  <c r="Q570" i="2"/>
  <c r="K570" i="2"/>
  <c r="I570" i="2"/>
  <c r="G570" i="2"/>
  <c r="D570" i="2"/>
  <c r="E570" i="2" s="1"/>
  <c r="Q569" i="2"/>
  <c r="K569" i="2"/>
  <c r="I569" i="2"/>
  <c r="G569" i="2"/>
  <c r="D569" i="2"/>
  <c r="E569" i="2" s="1"/>
  <c r="Q568" i="2"/>
  <c r="K568" i="2"/>
  <c r="I568" i="2"/>
  <c r="G568" i="2"/>
  <c r="E568" i="2"/>
  <c r="D568" i="2"/>
  <c r="Q567" i="2"/>
  <c r="K567" i="2"/>
  <c r="I567" i="2"/>
  <c r="G567" i="2"/>
  <c r="D567" i="2"/>
  <c r="E567" i="2" s="1"/>
  <c r="Q566" i="2"/>
  <c r="K566" i="2"/>
  <c r="I566" i="2"/>
  <c r="G566" i="2"/>
  <c r="D566" i="2"/>
  <c r="E566" i="2" s="1"/>
  <c r="Q565" i="2"/>
  <c r="K565" i="2"/>
  <c r="I565" i="2"/>
  <c r="G565" i="2"/>
  <c r="D565" i="2"/>
  <c r="E565" i="2" s="1"/>
  <c r="Q564" i="2"/>
  <c r="K564" i="2"/>
  <c r="I564" i="2"/>
  <c r="G564" i="2"/>
  <c r="E564" i="2"/>
  <c r="D564" i="2"/>
  <c r="Q563" i="2"/>
  <c r="K563" i="2"/>
  <c r="I563" i="2"/>
  <c r="G563" i="2"/>
  <c r="D563" i="2"/>
  <c r="E563" i="2" s="1"/>
  <c r="Q562" i="2"/>
  <c r="K562" i="2"/>
  <c r="I562" i="2"/>
  <c r="G562" i="2"/>
  <c r="D562" i="2"/>
  <c r="E562" i="2" s="1"/>
  <c r="Q561" i="2"/>
  <c r="K561" i="2"/>
  <c r="I561" i="2"/>
  <c r="G561" i="2"/>
  <c r="D561" i="2"/>
  <c r="E561" i="2" s="1"/>
  <c r="Q560" i="2"/>
  <c r="K560" i="2"/>
  <c r="I560" i="2"/>
  <c r="G560" i="2"/>
  <c r="E560" i="2"/>
  <c r="D560" i="2"/>
  <c r="Q559" i="2"/>
  <c r="K559" i="2"/>
  <c r="I559" i="2"/>
  <c r="G559" i="2"/>
  <c r="D559" i="2"/>
  <c r="E559" i="2" s="1"/>
  <c r="Q558" i="2"/>
  <c r="K558" i="2"/>
  <c r="I558" i="2"/>
  <c r="G558" i="2"/>
  <c r="D558" i="2"/>
  <c r="E558" i="2" s="1"/>
  <c r="Q557" i="2"/>
  <c r="K557" i="2"/>
  <c r="I557" i="2"/>
  <c r="G557" i="2"/>
  <c r="D557" i="2"/>
  <c r="E557" i="2" s="1"/>
  <c r="Q556" i="2"/>
  <c r="K556" i="2"/>
  <c r="I556" i="2"/>
  <c r="G556" i="2"/>
  <c r="E556" i="2"/>
  <c r="D556" i="2"/>
  <c r="Q555" i="2"/>
  <c r="K555" i="2"/>
  <c r="I555" i="2"/>
  <c r="G555" i="2"/>
  <c r="D555" i="2"/>
  <c r="E555" i="2" s="1"/>
  <c r="Q554" i="2"/>
  <c r="K554" i="2"/>
  <c r="I554" i="2"/>
  <c r="G554" i="2"/>
  <c r="D554" i="2"/>
  <c r="E554" i="2" s="1"/>
  <c r="Q553" i="2"/>
  <c r="K553" i="2"/>
  <c r="I553" i="2"/>
  <c r="G553" i="2"/>
  <c r="D553" i="2"/>
  <c r="E553" i="2" s="1"/>
  <c r="Q552" i="2"/>
  <c r="K552" i="2"/>
  <c r="I552" i="2"/>
  <c r="G552" i="2"/>
  <c r="E552" i="2"/>
  <c r="D552" i="2"/>
  <c r="Q551" i="2"/>
  <c r="K551" i="2"/>
  <c r="I551" i="2"/>
  <c r="G551" i="2"/>
  <c r="D551" i="2"/>
  <c r="E551" i="2" s="1"/>
  <c r="Q550" i="2"/>
  <c r="K550" i="2"/>
  <c r="I550" i="2"/>
  <c r="G550" i="2"/>
  <c r="D550" i="2"/>
  <c r="E550" i="2" s="1"/>
  <c r="Q549" i="2"/>
  <c r="K549" i="2"/>
  <c r="I549" i="2"/>
  <c r="G549" i="2"/>
  <c r="D549" i="2"/>
  <c r="E549" i="2" s="1"/>
  <c r="Q548" i="2"/>
  <c r="K548" i="2"/>
  <c r="I548" i="2"/>
  <c r="G548" i="2"/>
  <c r="E548" i="2"/>
  <c r="D548" i="2"/>
  <c r="Q547" i="2"/>
  <c r="K547" i="2"/>
  <c r="I547" i="2"/>
  <c r="G547" i="2"/>
  <c r="D547" i="2"/>
  <c r="E547" i="2" s="1"/>
  <c r="Q546" i="2"/>
  <c r="K546" i="2"/>
  <c r="I546" i="2"/>
  <c r="G546" i="2"/>
  <c r="D546" i="2"/>
  <c r="E546" i="2" s="1"/>
  <c r="Q545" i="2"/>
  <c r="K545" i="2"/>
  <c r="I545" i="2"/>
  <c r="G545" i="2"/>
  <c r="D545" i="2"/>
  <c r="E545" i="2" s="1"/>
  <c r="Q544" i="2"/>
  <c r="K544" i="2"/>
  <c r="I544" i="2"/>
  <c r="G544" i="2"/>
  <c r="E544" i="2"/>
  <c r="D544" i="2"/>
  <c r="Q543" i="2"/>
  <c r="K543" i="2"/>
  <c r="I543" i="2"/>
  <c r="G543" i="2"/>
  <c r="D543" i="2"/>
  <c r="E543" i="2" s="1"/>
  <c r="Q542" i="2"/>
  <c r="K542" i="2"/>
  <c r="I542" i="2"/>
  <c r="G542" i="2"/>
  <c r="D542" i="2"/>
  <c r="E542" i="2" s="1"/>
  <c r="Q541" i="2"/>
  <c r="K541" i="2"/>
  <c r="I541" i="2"/>
  <c r="G541" i="2"/>
  <c r="D541" i="2"/>
  <c r="E541" i="2" s="1"/>
  <c r="Q540" i="2"/>
  <c r="K540" i="2"/>
  <c r="I540" i="2"/>
  <c r="G540" i="2"/>
  <c r="E540" i="2"/>
  <c r="D540" i="2"/>
  <c r="Q539" i="2"/>
  <c r="K539" i="2"/>
  <c r="I539" i="2"/>
  <c r="G539" i="2"/>
  <c r="D539" i="2"/>
  <c r="E539" i="2" s="1"/>
  <c r="Q538" i="2"/>
  <c r="K538" i="2"/>
  <c r="I538" i="2"/>
  <c r="G538" i="2"/>
  <c r="D538" i="2"/>
  <c r="E538" i="2" s="1"/>
  <c r="Q537" i="2"/>
  <c r="K537" i="2"/>
  <c r="I537" i="2"/>
  <c r="G537" i="2"/>
  <c r="D537" i="2"/>
  <c r="E537" i="2" s="1"/>
  <c r="Q536" i="2"/>
  <c r="K536" i="2"/>
  <c r="I536" i="2"/>
  <c r="G536" i="2"/>
  <c r="E536" i="2"/>
  <c r="D536" i="2"/>
  <c r="Q535" i="2"/>
  <c r="K535" i="2"/>
  <c r="I535" i="2"/>
  <c r="G535" i="2"/>
  <c r="D535" i="2"/>
  <c r="E535" i="2" s="1"/>
  <c r="Q534" i="2"/>
  <c r="K534" i="2"/>
  <c r="I534" i="2"/>
  <c r="G534" i="2"/>
  <c r="D534" i="2"/>
  <c r="E534" i="2" s="1"/>
  <c r="Q533" i="2"/>
  <c r="K533" i="2"/>
  <c r="I533" i="2"/>
  <c r="G533" i="2"/>
  <c r="D533" i="2"/>
  <c r="E533" i="2" s="1"/>
  <c r="Q532" i="2"/>
  <c r="K532" i="2"/>
  <c r="I532" i="2"/>
  <c r="G532" i="2"/>
  <c r="E532" i="2"/>
  <c r="D532" i="2"/>
  <c r="Q531" i="2"/>
  <c r="K531" i="2"/>
  <c r="I531" i="2"/>
  <c r="G531" i="2"/>
  <c r="D531" i="2"/>
  <c r="E531" i="2" s="1"/>
  <c r="Q530" i="2"/>
  <c r="K530" i="2"/>
  <c r="I530" i="2"/>
  <c r="G530" i="2"/>
  <c r="D530" i="2"/>
  <c r="E530" i="2" s="1"/>
  <c r="Q529" i="2"/>
  <c r="K529" i="2"/>
  <c r="I529" i="2"/>
  <c r="G529" i="2"/>
  <c r="D529" i="2"/>
  <c r="E529" i="2" s="1"/>
  <c r="Q528" i="2"/>
  <c r="K528" i="2"/>
  <c r="I528" i="2"/>
  <c r="G528" i="2"/>
  <c r="E528" i="2"/>
  <c r="D528" i="2"/>
  <c r="Q527" i="2"/>
  <c r="K527" i="2"/>
  <c r="I527" i="2"/>
  <c r="G527" i="2"/>
  <c r="D527" i="2"/>
  <c r="E527" i="2" s="1"/>
  <c r="Q526" i="2"/>
  <c r="K526" i="2"/>
  <c r="I526" i="2"/>
  <c r="G526" i="2"/>
  <c r="D526" i="2"/>
  <c r="E526" i="2" s="1"/>
  <c r="Q525" i="2"/>
  <c r="K525" i="2"/>
  <c r="I525" i="2"/>
  <c r="G525" i="2"/>
  <c r="D525" i="2"/>
  <c r="E525" i="2" s="1"/>
  <c r="Q524" i="2"/>
  <c r="K524" i="2"/>
  <c r="I524" i="2"/>
  <c r="G524" i="2"/>
  <c r="E524" i="2"/>
  <c r="D524" i="2"/>
  <c r="Q523" i="2"/>
  <c r="K523" i="2"/>
  <c r="I523" i="2"/>
  <c r="G523" i="2"/>
  <c r="D523" i="2"/>
  <c r="E523" i="2" s="1"/>
  <c r="Q522" i="2"/>
  <c r="K522" i="2"/>
  <c r="I522" i="2"/>
  <c r="G522" i="2"/>
  <c r="D522" i="2"/>
  <c r="E522" i="2" s="1"/>
  <c r="Q521" i="2"/>
  <c r="K521" i="2"/>
  <c r="I521" i="2"/>
  <c r="G521" i="2"/>
  <c r="D521" i="2"/>
  <c r="E521" i="2" s="1"/>
  <c r="Q520" i="2"/>
  <c r="K520" i="2"/>
  <c r="I520" i="2"/>
  <c r="G520" i="2"/>
  <c r="E520" i="2"/>
  <c r="D520" i="2"/>
  <c r="Q519" i="2"/>
  <c r="K519" i="2"/>
  <c r="I519" i="2"/>
  <c r="G519" i="2"/>
  <c r="D519" i="2"/>
  <c r="E519" i="2" s="1"/>
  <c r="Q518" i="2"/>
  <c r="K518" i="2"/>
  <c r="I518" i="2"/>
  <c r="G518" i="2"/>
  <c r="D518" i="2"/>
  <c r="E518" i="2" s="1"/>
  <c r="Q517" i="2"/>
  <c r="K517" i="2"/>
  <c r="I517" i="2"/>
  <c r="G517" i="2"/>
  <c r="D517" i="2"/>
  <c r="E517" i="2" s="1"/>
  <c r="Q516" i="2"/>
  <c r="K516" i="2"/>
  <c r="I516" i="2"/>
  <c r="G516" i="2"/>
  <c r="E516" i="2"/>
  <c r="D516" i="2"/>
  <c r="Q515" i="2"/>
  <c r="K515" i="2"/>
  <c r="I515" i="2"/>
  <c r="G515" i="2"/>
  <c r="D515" i="2"/>
  <c r="E515" i="2" s="1"/>
  <c r="Q514" i="2"/>
  <c r="K514" i="2"/>
  <c r="I514" i="2"/>
  <c r="G514" i="2"/>
  <c r="D514" i="2"/>
  <c r="E514" i="2" s="1"/>
  <c r="Q513" i="2"/>
  <c r="K513" i="2"/>
  <c r="I513" i="2"/>
  <c r="G513" i="2"/>
  <c r="D513" i="2"/>
  <c r="E513" i="2" s="1"/>
  <c r="Q512" i="2"/>
  <c r="K512" i="2"/>
  <c r="I512" i="2"/>
  <c r="G512" i="2"/>
  <c r="D512" i="2"/>
  <c r="E512" i="2" s="1"/>
  <c r="Q511" i="2"/>
  <c r="K511" i="2"/>
  <c r="I511" i="2"/>
  <c r="G511" i="2"/>
  <c r="D511" i="2"/>
  <c r="E511" i="2" s="1"/>
  <c r="Q510" i="2"/>
  <c r="K510" i="2"/>
  <c r="I510" i="2"/>
  <c r="G510" i="2"/>
  <c r="D510" i="2"/>
  <c r="E510" i="2" s="1"/>
  <c r="Q509" i="2"/>
  <c r="K509" i="2"/>
  <c r="I509" i="2"/>
  <c r="G509" i="2"/>
  <c r="D509" i="2"/>
  <c r="E509" i="2" s="1"/>
  <c r="Q508" i="2"/>
  <c r="K508" i="2"/>
  <c r="I508" i="2"/>
  <c r="G508" i="2"/>
  <c r="D508" i="2"/>
  <c r="E508" i="2" s="1"/>
  <c r="Q507" i="2"/>
  <c r="K507" i="2"/>
  <c r="I507" i="2"/>
  <c r="G507" i="2"/>
  <c r="D507" i="2"/>
  <c r="E507" i="2" s="1"/>
  <c r="Q506" i="2"/>
  <c r="K506" i="2"/>
  <c r="I506" i="2"/>
  <c r="G506" i="2"/>
  <c r="D506" i="2"/>
  <c r="E506" i="2" s="1"/>
  <c r="Q505" i="2"/>
  <c r="K505" i="2"/>
  <c r="I505" i="2"/>
  <c r="G505" i="2"/>
  <c r="D505" i="2"/>
  <c r="E505" i="2" s="1"/>
  <c r="Q504" i="2"/>
  <c r="K504" i="2"/>
  <c r="I504" i="2"/>
  <c r="G504" i="2"/>
  <c r="D504" i="2"/>
  <c r="E504" i="2" s="1"/>
  <c r="Q503" i="2"/>
  <c r="K503" i="2"/>
  <c r="I503" i="2"/>
  <c r="G503" i="2"/>
  <c r="D503" i="2"/>
  <c r="E503" i="2" s="1"/>
  <c r="Q502" i="2"/>
  <c r="K502" i="2"/>
  <c r="I502" i="2"/>
  <c r="G502" i="2"/>
  <c r="D502" i="2"/>
  <c r="E502" i="2" s="1"/>
  <c r="Q501" i="2"/>
  <c r="K501" i="2"/>
  <c r="I501" i="2"/>
  <c r="G501" i="2"/>
  <c r="D501" i="2"/>
  <c r="E501" i="2" s="1"/>
  <c r="Q500" i="2"/>
  <c r="K500" i="2"/>
  <c r="I500" i="2"/>
  <c r="G500" i="2"/>
  <c r="D500" i="2"/>
  <c r="E500" i="2" s="1"/>
  <c r="Q499" i="2"/>
  <c r="K499" i="2"/>
  <c r="I499" i="2"/>
  <c r="G499" i="2"/>
  <c r="D499" i="2"/>
  <c r="E499" i="2" s="1"/>
  <c r="Q498" i="2"/>
  <c r="K498" i="2"/>
  <c r="I498" i="2"/>
  <c r="G498" i="2"/>
  <c r="D498" i="2"/>
  <c r="E498" i="2" s="1"/>
  <c r="Q497" i="2"/>
  <c r="K497" i="2"/>
  <c r="I497" i="2"/>
  <c r="G497" i="2"/>
  <c r="D497" i="2"/>
  <c r="E497" i="2" s="1"/>
  <c r="Q496" i="2"/>
  <c r="K496" i="2"/>
  <c r="I496" i="2"/>
  <c r="G496" i="2"/>
  <c r="D496" i="2"/>
  <c r="E496" i="2" s="1"/>
  <c r="Q495" i="2"/>
  <c r="K495" i="2"/>
  <c r="I495" i="2"/>
  <c r="G495" i="2"/>
  <c r="D495" i="2"/>
  <c r="E495" i="2" s="1"/>
  <c r="Q494" i="2"/>
  <c r="K494" i="2"/>
  <c r="I494" i="2"/>
  <c r="G494" i="2"/>
  <c r="D494" i="2"/>
  <c r="E494" i="2" s="1"/>
  <c r="Q493" i="2"/>
  <c r="K493" i="2"/>
  <c r="I493" i="2"/>
  <c r="G493" i="2"/>
  <c r="D493" i="2"/>
  <c r="E493" i="2" s="1"/>
  <c r="Q492" i="2"/>
  <c r="K492" i="2"/>
  <c r="I492" i="2"/>
  <c r="G492" i="2"/>
  <c r="D492" i="2"/>
  <c r="E492" i="2" s="1"/>
  <c r="Q491" i="2"/>
  <c r="K491" i="2"/>
  <c r="I491" i="2"/>
  <c r="G491" i="2"/>
  <c r="D491" i="2"/>
  <c r="E491" i="2" s="1"/>
  <c r="Q490" i="2"/>
  <c r="K490" i="2"/>
  <c r="I490" i="2"/>
  <c r="G490" i="2"/>
  <c r="D490" i="2"/>
  <c r="E490" i="2" s="1"/>
  <c r="Q489" i="2"/>
  <c r="K489" i="2"/>
  <c r="I489" i="2"/>
  <c r="G489" i="2"/>
  <c r="D489" i="2"/>
  <c r="E489" i="2" s="1"/>
  <c r="Q488" i="2"/>
  <c r="K488" i="2"/>
  <c r="I488" i="2"/>
  <c r="G488" i="2"/>
  <c r="D488" i="2"/>
  <c r="E488" i="2" s="1"/>
  <c r="Q487" i="2"/>
  <c r="K487" i="2"/>
  <c r="I487" i="2"/>
  <c r="G487" i="2"/>
  <c r="D487" i="2"/>
  <c r="E487" i="2" s="1"/>
  <c r="Q486" i="2"/>
  <c r="K486" i="2"/>
  <c r="I486" i="2"/>
  <c r="G486" i="2"/>
  <c r="D486" i="2"/>
  <c r="E486" i="2" s="1"/>
  <c r="Q485" i="2"/>
  <c r="K485" i="2"/>
  <c r="I485" i="2"/>
  <c r="G485" i="2"/>
  <c r="D485" i="2"/>
  <c r="E485" i="2" s="1"/>
  <c r="Q484" i="2"/>
  <c r="K484" i="2"/>
  <c r="I484" i="2"/>
  <c r="G484" i="2"/>
  <c r="D484" i="2"/>
  <c r="E484" i="2" s="1"/>
  <c r="Q483" i="2"/>
  <c r="K483" i="2"/>
  <c r="I483" i="2"/>
  <c r="G483" i="2"/>
  <c r="D483" i="2"/>
  <c r="E483" i="2" s="1"/>
  <c r="Q482" i="2"/>
  <c r="K482" i="2"/>
  <c r="I482" i="2"/>
  <c r="G482" i="2"/>
  <c r="D482" i="2"/>
  <c r="E482" i="2" s="1"/>
  <c r="Q481" i="2"/>
  <c r="K481" i="2"/>
  <c r="I481" i="2"/>
  <c r="G481" i="2"/>
  <c r="D481" i="2"/>
  <c r="E481" i="2" s="1"/>
  <c r="Q480" i="2"/>
  <c r="K480" i="2"/>
  <c r="I480" i="2"/>
  <c r="G480" i="2"/>
  <c r="D480" i="2"/>
  <c r="E480" i="2" s="1"/>
  <c r="Q479" i="2"/>
  <c r="K479" i="2"/>
  <c r="I479" i="2"/>
  <c r="G479" i="2"/>
  <c r="D479" i="2"/>
  <c r="E479" i="2" s="1"/>
  <c r="Q478" i="2"/>
  <c r="K478" i="2"/>
  <c r="I478" i="2"/>
  <c r="G478" i="2"/>
  <c r="D478" i="2"/>
  <c r="E478" i="2" s="1"/>
  <c r="Q477" i="2"/>
  <c r="K477" i="2"/>
  <c r="I477" i="2"/>
  <c r="G477" i="2"/>
  <c r="D477" i="2"/>
  <c r="E477" i="2" s="1"/>
  <c r="Q476" i="2"/>
  <c r="K476" i="2"/>
  <c r="I476" i="2"/>
  <c r="G476" i="2"/>
  <c r="D476" i="2"/>
  <c r="E476" i="2" s="1"/>
  <c r="Q475" i="2"/>
  <c r="K475" i="2"/>
  <c r="I475" i="2"/>
  <c r="G475" i="2"/>
  <c r="D475" i="2"/>
  <c r="E475" i="2" s="1"/>
  <c r="Q474" i="2"/>
  <c r="K474" i="2"/>
  <c r="I474" i="2"/>
  <c r="G474" i="2"/>
  <c r="D474" i="2"/>
  <c r="E474" i="2" s="1"/>
  <c r="Q473" i="2"/>
  <c r="K473" i="2"/>
  <c r="I473" i="2"/>
  <c r="G473" i="2"/>
  <c r="D473" i="2"/>
  <c r="E473" i="2" s="1"/>
  <c r="Q472" i="2"/>
  <c r="K472" i="2"/>
  <c r="I472" i="2"/>
  <c r="G472" i="2"/>
  <c r="D472" i="2"/>
  <c r="E472" i="2" s="1"/>
  <c r="Q471" i="2"/>
  <c r="K471" i="2"/>
  <c r="I471" i="2"/>
  <c r="G471" i="2"/>
  <c r="D471" i="2"/>
  <c r="E471" i="2" s="1"/>
  <c r="Q470" i="2"/>
  <c r="K470" i="2"/>
  <c r="I470" i="2"/>
  <c r="G470" i="2"/>
  <c r="D470" i="2"/>
  <c r="E470" i="2" s="1"/>
  <c r="Q469" i="2"/>
  <c r="K469" i="2"/>
  <c r="I469" i="2"/>
  <c r="G469" i="2"/>
  <c r="D469" i="2"/>
  <c r="E469" i="2" s="1"/>
  <c r="Q468" i="2"/>
  <c r="K468" i="2"/>
  <c r="I468" i="2"/>
  <c r="G468" i="2"/>
  <c r="D468" i="2"/>
  <c r="E468" i="2" s="1"/>
  <c r="Q467" i="2"/>
  <c r="K467" i="2"/>
  <c r="I467" i="2"/>
  <c r="G467" i="2"/>
  <c r="D467" i="2"/>
  <c r="E467" i="2" s="1"/>
  <c r="Q466" i="2"/>
  <c r="K466" i="2"/>
  <c r="I466" i="2"/>
  <c r="G466" i="2"/>
  <c r="D466" i="2"/>
  <c r="E466" i="2" s="1"/>
  <c r="Q465" i="2"/>
  <c r="K465" i="2"/>
  <c r="I465" i="2"/>
  <c r="G465" i="2"/>
  <c r="D465" i="2"/>
  <c r="E465" i="2" s="1"/>
  <c r="Q464" i="2"/>
  <c r="K464" i="2"/>
  <c r="I464" i="2"/>
  <c r="G464" i="2"/>
  <c r="D464" i="2"/>
  <c r="E464" i="2" s="1"/>
  <c r="Q463" i="2"/>
  <c r="K463" i="2"/>
  <c r="I463" i="2"/>
  <c r="G463" i="2"/>
  <c r="D463" i="2"/>
  <c r="E463" i="2" s="1"/>
  <c r="Q462" i="2"/>
  <c r="K462" i="2"/>
  <c r="I462" i="2"/>
  <c r="G462" i="2"/>
  <c r="D462" i="2"/>
  <c r="E462" i="2" s="1"/>
  <c r="Q461" i="2"/>
  <c r="K461" i="2"/>
  <c r="I461" i="2"/>
  <c r="G461" i="2"/>
  <c r="D461" i="2"/>
  <c r="E461" i="2" s="1"/>
  <c r="Q460" i="2"/>
  <c r="K460" i="2"/>
  <c r="I460" i="2"/>
  <c r="G460" i="2"/>
  <c r="D460" i="2"/>
  <c r="E460" i="2" s="1"/>
  <c r="Q459" i="2"/>
  <c r="K459" i="2"/>
  <c r="I459" i="2"/>
  <c r="G459" i="2"/>
  <c r="D459" i="2"/>
  <c r="E459" i="2" s="1"/>
  <c r="Q458" i="2"/>
  <c r="K458" i="2"/>
  <c r="I458" i="2"/>
  <c r="G458" i="2"/>
  <c r="D458" i="2"/>
  <c r="E458" i="2" s="1"/>
  <c r="Q457" i="2"/>
  <c r="K457" i="2"/>
  <c r="I457" i="2"/>
  <c r="G457" i="2"/>
  <c r="D457" i="2"/>
  <c r="E457" i="2" s="1"/>
  <c r="Q456" i="2"/>
  <c r="K456" i="2"/>
  <c r="I456" i="2"/>
  <c r="G456" i="2"/>
  <c r="E456" i="2"/>
  <c r="D456" i="2"/>
  <c r="Q455" i="2"/>
  <c r="K455" i="2"/>
  <c r="I455" i="2"/>
  <c r="G455" i="2"/>
  <c r="D455" i="2"/>
  <c r="E455" i="2" s="1"/>
  <c r="Q454" i="2"/>
  <c r="K454" i="2"/>
  <c r="I454" i="2"/>
  <c r="G454" i="2"/>
  <c r="D454" i="2"/>
  <c r="E454" i="2" s="1"/>
  <c r="Q453" i="2"/>
  <c r="K453" i="2"/>
  <c r="I453" i="2"/>
  <c r="G453" i="2"/>
  <c r="D453" i="2"/>
  <c r="E453" i="2" s="1"/>
  <c r="Q452" i="2"/>
  <c r="K452" i="2"/>
  <c r="I452" i="2"/>
  <c r="G452" i="2"/>
  <c r="D452" i="2"/>
  <c r="E452" i="2" s="1"/>
  <c r="Q451" i="2"/>
  <c r="K451" i="2"/>
  <c r="I451" i="2"/>
  <c r="G451" i="2"/>
  <c r="D451" i="2"/>
  <c r="E451" i="2" s="1"/>
  <c r="Q450" i="2"/>
  <c r="K450" i="2"/>
  <c r="I450" i="2"/>
  <c r="G450" i="2"/>
  <c r="D450" i="2"/>
  <c r="E450" i="2" s="1"/>
  <c r="Q449" i="2"/>
  <c r="K449" i="2"/>
  <c r="I449" i="2"/>
  <c r="G449" i="2"/>
  <c r="D449" i="2"/>
  <c r="E449" i="2" s="1"/>
  <c r="Q448" i="2"/>
  <c r="K448" i="2"/>
  <c r="I448" i="2"/>
  <c r="G448" i="2"/>
  <c r="D448" i="2"/>
  <c r="E448" i="2" s="1"/>
  <c r="Q447" i="2"/>
  <c r="K447" i="2"/>
  <c r="I447" i="2"/>
  <c r="G447" i="2"/>
  <c r="D447" i="2"/>
  <c r="E447" i="2" s="1"/>
  <c r="Q446" i="2"/>
  <c r="K446" i="2"/>
  <c r="I446" i="2"/>
  <c r="G446" i="2"/>
  <c r="D446" i="2"/>
  <c r="E446" i="2" s="1"/>
  <c r="Q445" i="2"/>
  <c r="K445" i="2"/>
  <c r="I445" i="2"/>
  <c r="G445" i="2"/>
  <c r="D445" i="2"/>
  <c r="E445" i="2" s="1"/>
  <c r="Q444" i="2"/>
  <c r="K444" i="2"/>
  <c r="I444" i="2"/>
  <c r="G444" i="2"/>
  <c r="D444" i="2"/>
  <c r="E444" i="2" s="1"/>
  <c r="Q443" i="2"/>
  <c r="K443" i="2"/>
  <c r="I443" i="2"/>
  <c r="G443" i="2"/>
  <c r="D443" i="2"/>
  <c r="E443" i="2" s="1"/>
  <c r="Q442" i="2"/>
  <c r="K442" i="2"/>
  <c r="I442" i="2"/>
  <c r="G442" i="2"/>
  <c r="D442" i="2"/>
  <c r="E442" i="2" s="1"/>
  <c r="Q441" i="2"/>
  <c r="K441" i="2"/>
  <c r="I441" i="2"/>
  <c r="G441" i="2"/>
  <c r="D441" i="2"/>
  <c r="E441" i="2" s="1"/>
  <c r="Q440" i="2"/>
  <c r="K440" i="2"/>
  <c r="I440" i="2"/>
  <c r="G440" i="2"/>
  <c r="D440" i="2"/>
  <c r="E440" i="2" s="1"/>
  <c r="Q439" i="2"/>
  <c r="K439" i="2"/>
  <c r="I439" i="2"/>
  <c r="G439" i="2"/>
  <c r="D439" i="2"/>
  <c r="E439" i="2" s="1"/>
  <c r="Q438" i="2"/>
  <c r="K438" i="2"/>
  <c r="I438" i="2"/>
  <c r="G438" i="2"/>
  <c r="D438" i="2"/>
  <c r="E438" i="2" s="1"/>
  <c r="Q437" i="2"/>
  <c r="K437" i="2"/>
  <c r="I437" i="2"/>
  <c r="G437" i="2"/>
  <c r="D437" i="2"/>
  <c r="E437" i="2" s="1"/>
  <c r="Q436" i="2"/>
  <c r="K436" i="2"/>
  <c r="I436" i="2"/>
  <c r="G436" i="2"/>
  <c r="D436" i="2"/>
  <c r="E436" i="2" s="1"/>
  <c r="Q435" i="2"/>
  <c r="K435" i="2"/>
  <c r="I435" i="2"/>
  <c r="G435" i="2"/>
  <c r="D435" i="2"/>
  <c r="E435" i="2" s="1"/>
  <c r="Q434" i="2"/>
  <c r="K434" i="2"/>
  <c r="I434" i="2"/>
  <c r="G434" i="2"/>
  <c r="D434" i="2"/>
  <c r="E434" i="2" s="1"/>
  <c r="Q433" i="2"/>
  <c r="K433" i="2"/>
  <c r="I433" i="2"/>
  <c r="G433" i="2"/>
  <c r="E433" i="2"/>
  <c r="D433" i="2"/>
  <c r="Q432" i="2"/>
  <c r="K432" i="2"/>
  <c r="I432" i="2"/>
  <c r="G432" i="2"/>
  <c r="D432" i="2"/>
  <c r="E432" i="2" s="1"/>
  <c r="Q431" i="2"/>
  <c r="K431" i="2"/>
  <c r="I431" i="2"/>
  <c r="G431" i="2"/>
  <c r="D431" i="2"/>
  <c r="E431" i="2" s="1"/>
  <c r="Q430" i="2"/>
  <c r="K430" i="2"/>
  <c r="I430" i="2"/>
  <c r="G430" i="2"/>
  <c r="D430" i="2"/>
  <c r="E430" i="2" s="1"/>
  <c r="Q429" i="2"/>
  <c r="K429" i="2"/>
  <c r="I429" i="2"/>
  <c r="G429" i="2"/>
  <c r="D429" i="2"/>
  <c r="E429" i="2" s="1"/>
  <c r="Q428" i="2"/>
  <c r="K428" i="2"/>
  <c r="I428" i="2"/>
  <c r="G428" i="2"/>
  <c r="D428" i="2"/>
  <c r="E428" i="2" s="1"/>
  <c r="Q427" i="2"/>
  <c r="K427" i="2"/>
  <c r="I427" i="2"/>
  <c r="G427" i="2"/>
  <c r="D427" i="2"/>
  <c r="E427" i="2" s="1"/>
  <c r="Q426" i="2"/>
  <c r="K426" i="2"/>
  <c r="I426" i="2"/>
  <c r="G426" i="2"/>
  <c r="D426" i="2"/>
  <c r="E426" i="2" s="1"/>
  <c r="Q425" i="2"/>
  <c r="K425" i="2"/>
  <c r="I425" i="2"/>
  <c r="G425" i="2"/>
  <c r="D425" i="2"/>
  <c r="E425" i="2" s="1"/>
  <c r="Q424" i="2"/>
  <c r="K424" i="2"/>
  <c r="I424" i="2"/>
  <c r="G424" i="2"/>
  <c r="D424" i="2"/>
  <c r="E424" i="2" s="1"/>
  <c r="Q423" i="2"/>
  <c r="K423" i="2"/>
  <c r="I423" i="2"/>
  <c r="G423" i="2"/>
  <c r="D423" i="2"/>
  <c r="E423" i="2" s="1"/>
  <c r="Q422" i="2"/>
  <c r="K422" i="2"/>
  <c r="I422" i="2"/>
  <c r="G422" i="2"/>
  <c r="D422" i="2"/>
  <c r="E422" i="2" s="1"/>
  <c r="Q421" i="2"/>
  <c r="K421" i="2"/>
  <c r="I421" i="2"/>
  <c r="G421" i="2"/>
  <c r="D421" i="2"/>
  <c r="E421" i="2" s="1"/>
  <c r="Q420" i="2"/>
  <c r="K420" i="2"/>
  <c r="I420" i="2"/>
  <c r="G420" i="2"/>
  <c r="D420" i="2"/>
  <c r="E420" i="2" s="1"/>
  <c r="Q419" i="2"/>
  <c r="K419" i="2"/>
  <c r="I419" i="2"/>
  <c r="G419" i="2"/>
  <c r="D419" i="2"/>
  <c r="E419" i="2" s="1"/>
  <c r="Q418" i="2"/>
  <c r="K418" i="2"/>
  <c r="I418" i="2"/>
  <c r="G418" i="2"/>
  <c r="D418" i="2"/>
  <c r="E418" i="2" s="1"/>
  <c r="Q417" i="2"/>
  <c r="K417" i="2"/>
  <c r="I417" i="2"/>
  <c r="G417" i="2"/>
  <c r="D417" i="2"/>
  <c r="E417" i="2" s="1"/>
  <c r="Q416" i="2"/>
  <c r="K416" i="2"/>
  <c r="I416" i="2"/>
  <c r="G416" i="2"/>
  <c r="D416" i="2"/>
  <c r="E416" i="2" s="1"/>
  <c r="Q415" i="2"/>
  <c r="K415" i="2"/>
  <c r="I415" i="2"/>
  <c r="G415" i="2"/>
  <c r="D415" i="2"/>
  <c r="E415" i="2" s="1"/>
  <c r="Q414" i="2"/>
  <c r="K414" i="2"/>
  <c r="I414" i="2"/>
  <c r="G414" i="2"/>
  <c r="D414" i="2"/>
  <c r="E414" i="2" s="1"/>
  <c r="Q413" i="2"/>
  <c r="K413" i="2"/>
  <c r="I413" i="2"/>
  <c r="G413" i="2"/>
  <c r="D413" i="2"/>
  <c r="E413" i="2" s="1"/>
  <c r="Q412" i="2"/>
  <c r="K412" i="2"/>
  <c r="I412" i="2"/>
  <c r="G412" i="2"/>
  <c r="D412" i="2"/>
  <c r="E412" i="2" s="1"/>
  <c r="Q411" i="2"/>
  <c r="K411" i="2"/>
  <c r="I411" i="2"/>
  <c r="G411" i="2"/>
  <c r="D411" i="2"/>
  <c r="E411" i="2" s="1"/>
  <c r="Q410" i="2"/>
  <c r="K410" i="2"/>
  <c r="I410" i="2"/>
  <c r="G410" i="2"/>
  <c r="D410" i="2"/>
  <c r="E410" i="2" s="1"/>
  <c r="Q409" i="2"/>
  <c r="K409" i="2"/>
  <c r="I409" i="2"/>
  <c r="G409" i="2"/>
  <c r="D409" i="2"/>
  <c r="E409" i="2" s="1"/>
  <c r="Q408" i="2"/>
  <c r="K408" i="2"/>
  <c r="I408" i="2"/>
  <c r="G408" i="2"/>
  <c r="D408" i="2"/>
  <c r="E408" i="2" s="1"/>
  <c r="Q407" i="2"/>
  <c r="K407" i="2"/>
  <c r="I407" i="2"/>
  <c r="G407" i="2"/>
  <c r="D407" i="2"/>
  <c r="E407" i="2" s="1"/>
  <c r="Q406" i="2"/>
  <c r="K406" i="2"/>
  <c r="I406" i="2"/>
  <c r="G406" i="2"/>
  <c r="D406" i="2"/>
  <c r="E406" i="2" s="1"/>
  <c r="Q405" i="2"/>
  <c r="K405" i="2"/>
  <c r="I405" i="2"/>
  <c r="G405" i="2"/>
  <c r="D405" i="2"/>
  <c r="E405" i="2" s="1"/>
  <c r="Q404" i="2"/>
  <c r="K404" i="2"/>
  <c r="I404" i="2"/>
  <c r="G404" i="2"/>
  <c r="D404" i="2"/>
  <c r="E404" i="2" s="1"/>
  <c r="Q403" i="2"/>
  <c r="K403" i="2"/>
  <c r="I403" i="2"/>
  <c r="G403" i="2"/>
  <c r="D403" i="2"/>
  <c r="E403" i="2" s="1"/>
  <c r="Q402" i="2"/>
  <c r="K402" i="2"/>
  <c r="I402" i="2"/>
  <c r="G402" i="2"/>
  <c r="D402" i="2"/>
  <c r="E402" i="2" s="1"/>
  <c r="Q401" i="2"/>
  <c r="K401" i="2"/>
  <c r="I401" i="2"/>
  <c r="G401" i="2"/>
  <c r="D401" i="2"/>
  <c r="E401" i="2" s="1"/>
  <c r="Q400" i="2"/>
  <c r="K400" i="2"/>
  <c r="I400" i="2"/>
  <c r="G400" i="2"/>
  <c r="D400" i="2"/>
  <c r="E400" i="2" s="1"/>
  <c r="Q399" i="2"/>
  <c r="K399" i="2"/>
  <c r="I399" i="2"/>
  <c r="G399" i="2"/>
  <c r="D399" i="2"/>
  <c r="E399" i="2" s="1"/>
  <c r="Q398" i="2"/>
  <c r="K398" i="2"/>
  <c r="I398" i="2"/>
  <c r="G398" i="2"/>
  <c r="D398" i="2"/>
  <c r="E398" i="2" s="1"/>
  <c r="Q397" i="2"/>
  <c r="K397" i="2"/>
  <c r="I397" i="2"/>
  <c r="G397" i="2"/>
  <c r="D397" i="2"/>
  <c r="E397" i="2" s="1"/>
  <c r="Q396" i="2"/>
  <c r="K396" i="2"/>
  <c r="I396" i="2"/>
  <c r="G396" i="2"/>
  <c r="D396" i="2"/>
  <c r="E396" i="2" s="1"/>
  <c r="Q395" i="2"/>
  <c r="K395" i="2"/>
  <c r="I395" i="2"/>
  <c r="G395" i="2"/>
  <c r="D395" i="2"/>
  <c r="E395" i="2" s="1"/>
  <c r="Q394" i="2"/>
  <c r="K394" i="2"/>
  <c r="I394" i="2"/>
  <c r="G394" i="2"/>
  <c r="D394" i="2"/>
  <c r="E394" i="2" s="1"/>
  <c r="Q393" i="2"/>
  <c r="K393" i="2"/>
  <c r="I393" i="2"/>
  <c r="G393" i="2"/>
  <c r="D393" i="2"/>
  <c r="E393" i="2" s="1"/>
  <c r="Q392" i="2"/>
  <c r="K392" i="2"/>
  <c r="I392" i="2"/>
  <c r="G392" i="2"/>
  <c r="D392" i="2"/>
  <c r="E392" i="2" s="1"/>
  <c r="Q391" i="2"/>
  <c r="K391" i="2"/>
  <c r="I391" i="2"/>
  <c r="G391" i="2"/>
  <c r="D391" i="2"/>
  <c r="E391" i="2" s="1"/>
  <c r="Q390" i="2"/>
  <c r="K390" i="2"/>
  <c r="I390" i="2"/>
  <c r="G390" i="2"/>
  <c r="D390" i="2"/>
  <c r="E390" i="2" s="1"/>
  <c r="Q389" i="2"/>
  <c r="K389" i="2"/>
  <c r="I389" i="2"/>
  <c r="G389" i="2"/>
  <c r="D389" i="2"/>
  <c r="E389" i="2" s="1"/>
  <c r="Q388" i="2"/>
  <c r="K388" i="2"/>
  <c r="I388" i="2"/>
  <c r="G388" i="2"/>
  <c r="D388" i="2"/>
  <c r="E388" i="2" s="1"/>
  <c r="Q387" i="2"/>
  <c r="K387" i="2"/>
  <c r="I387" i="2"/>
  <c r="G387" i="2"/>
  <c r="D387" i="2"/>
  <c r="E387" i="2" s="1"/>
  <c r="Q386" i="2"/>
  <c r="K386" i="2"/>
  <c r="I386" i="2"/>
  <c r="G386" i="2"/>
  <c r="D386" i="2"/>
  <c r="E386" i="2" s="1"/>
  <c r="Q385" i="2"/>
  <c r="K385" i="2"/>
  <c r="I385" i="2"/>
  <c r="G385" i="2"/>
  <c r="D385" i="2"/>
  <c r="E385" i="2" s="1"/>
  <c r="Q384" i="2"/>
  <c r="K384" i="2"/>
  <c r="I384" i="2"/>
  <c r="G384" i="2"/>
  <c r="D384" i="2"/>
  <c r="E384" i="2" s="1"/>
  <c r="Q383" i="2"/>
  <c r="K383" i="2"/>
  <c r="I383" i="2"/>
  <c r="G383" i="2"/>
  <c r="D383" i="2"/>
  <c r="E383" i="2" s="1"/>
  <c r="Q382" i="2"/>
  <c r="K382" i="2"/>
  <c r="I382" i="2"/>
  <c r="G382" i="2"/>
  <c r="D382" i="2"/>
  <c r="E382" i="2" s="1"/>
  <c r="Q381" i="2"/>
  <c r="K381" i="2"/>
  <c r="I381" i="2"/>
  <c r="G381" i="2"/>
  <c r="D381" i="2"/>
  <c r="E381" i="2" s="1"/>
  <c r="Q380" i="2"/>
  <c r="K380" i="2"/>
  <c r="I380" i="2"/>
  <c r="G380" i="2"/>
  <c r="D380" i="2"/>
  <c r="E380" i="2" s="1"/>
  <c r="Q379" i="2"/>
  <c r="K379" i="2"/>
  <c r="I379" i="2"/>
  <c r="G379" i="2"/>
  <c r="D379" i="2"/>
  <c r="E379" i="2" s="1"/>
  <c r="Q378" i="2"/>
  <c r="K378" i="2"/>
  <c r="I378" i="2"/>
  <c r="G378" i="2"/>
  <c r="D378" i="2"/>
  <c r="E378" i="2" s="1"/>
  <c r="Q377" i="2"/>
  <c r="K377" i="2"/>
  <c r="I377" i="2"/>
  <c r="G377" i="2"/>
  <c r="D377" i="2"/>
  <c r="E377" i="2" s="1"/>
  <c r="Q376" i="2"/>
  <c r="K376" i="2"/>
  <c r="I376" i="2"/>
  <c r="G376" i="2"/>
  <c r="D376" i="2"/>
  <c r="E376" i="2" s="1"/>
  <c r="Q375" i="2"/>
  <c r="K375" i="2"/>
  <c r="I375" i="2"/>
  <c r="G375" i="2"/>
  <c r="D375" i="2"/>
  <c r="E375" i="2" s="1"/>
  <c r="Q374" i="2"/>
  <c r="K374" i="2"/>
  <c r="I374" i="2"/>
  <c r="G374" i="2"/>
  <c r="D374" i="2"/>
  <c r="E374" i="2" s="1"/>
  <c r="Q373" i="2"/>
  <c r="K373" i="2"/>
  <c r="I373" i="2"/>
  <c r="G373" i="2"/>
  <c r="D373" i="2"/>
  <c r="E373" i="2" s="1"/>
  <c r="Q372" i="2"/>
  <c r="K372" i="2"/>
  <c r="I372" i="2"/>
  <c r="G372" i="2"/>
  <c r="D372" i="2"/>
  <c r="E372" i="2" s="1"/>
  <c r="Q371" i="2"/>
  <c r="K371" i="2"/>
  <c r="I371" i="2"/>
  <c r="G371" i="2"/>
  <c r="D371" i="2"/>
  <c r="E371" i="2" s="1"/>
  <c r="Q370" i="2"/>
  <c r="K370" i="2"/>
  <c r="I370" i="2"/>
  <c r="G370" i="2"/>
  <c r="D370" i="2"/>
  <c r="E370" i="2" s="1"/>
  <c r="Q369" i="2"/>
  <c r="K369" i="2"/>
  <c r="I369" i="2"/>
  <c r="G369" i="2"/>
  <c r="D369" i="2"/>
  <c r="E369" i="2" s="1"/>
  <c r="Q368" i="2"/>
  <c r="K368" i="2"/>
  <c r="I368" i="2"/>
  <c r="G368" i="2"/>
  <c r="D368" i="2"/>
  <c r="E368" i="2" s="1"/>
  <c r="Q367" i="2"/>
  <c r="K367" i="2"/>
  <c r="I367" i="2"/>
  <c r="G367" i="2"/>
  <c r="D367" i="2"/>
  <c r="E367" i="2" s="1"/>
  <c r="Q366" i="2"/>
  <c r="K366" i="2"/>
  <c r="I366" i="2"/>
  <c r="G366" i="2"/>
  <c r="D366" i="2"/>
  <c r="E366" i="2" s="1"/>
  <c r="Q365" i="2"/>
  <c r="K365" i="2"/>
  <c r="I365" i="2"/>
  <c r="G365" i="2"/>
  <c r="D365" i="2"/>
  <c r="E365" i="2" s="1"/>
  <c r="Q364" i="2"/>
  <c r="K364" i="2"/>
  <c r="I364" i="2"/>
  <c r="G364" i="2"/>
  <c r="D364" i="2"/>
  <c r="E364" i="2" s="1"/>
  <c r="Q363" i="2"/>
  <c r="K363" i="2"/>
  <c r="I363" i="2"/>
  <c r="G363" i="2"/>
  <c r="D363" i="2"/>
  <c r="E363" i="2" s="1"/>
  <c r="Q362" i="2"/>
  <c r="K362" i="2"/>
  <c r="I362" i="2"/>
  <c r="G362" i="2"/>
  <c r="D362" i="2"/>
  <c r="E362" i="2" s="1"/>
  <c r="Q361" i="2"/>
  <c r="K361" i="2"/>
  <c r="I361" i="2"/>
  <c r="G361" i="2"/>
  <c r="D361" i="2"/>
  <c r="E361" i="2" s="1"/>
  <c r="Q360" i="2"/>
  <c r="K360" i="2"/>
  <c r="I360" i="2"/>
  <c r="G360" i="2"/>
  <c r="D360" i="2"/>
  <c r="E360" i="2" s="1"/>
  <c r="Q359" i="2"/>
  <c r="K359" i="2"/>
  <c r="I359" i="2"/>
  <c r="G359" i="2"/>
  <c r="D359" i="2"/>
  <c r="E359" i="2" s="1"/>
  <c r="Q358" i="2"/>
  <c r="K358" i="2"/>
  <c r="I358" i="2"/>
  <c r="G358" i="2"/>
  <c r="D358" i="2"/>
  <c r="E358" i="2" s="1"/>
  <c r="Q357" i="2"/>
  <c r="K357" i="2"/>
  <c r="I357" i="2"/>
  <c r="G357" i="2"/>
  <c r="D357" i="2"/>
  <c r="E357" i="2" s="1"/>
  <c r="Q356" i="2"/>
  <c r="K356" i="2"/>
  <c r="I356" i="2"/>
  <c r="G356" i="2"/>
  <c r="D356" i="2"/>
  <c r="E356" i="2" s="1"/>
  <c r="Q355" i="2"/>
  <c r="K355" i="2"/>
  <c r="I355" i="2"/>
  <c r="G355" i="2"/>
  <c r="D355" i="2"/>
  <c r="E355" i="2" s="1"/>
  <c r="Q354" i="2"/>
  <c r="K354" i="2"/>
  <c r="I354" i="2"/>
  <c r="G354" i="2"/>
  <c r="D354" i="2"/>
  <c r="E354" i="2" s="1"/>
  <c r="Q353" i="2"/>
  <c r="K353" i="2"/>
  <c r="I353" i="2"/>
  <c r="G353" i="2"/>
  <c r="E353" i="2"/>
  <c r="D353" i="2"/>
  <c r="Q352" i="2"/>
  <c r="K352" i="2"/>
  <c r="I352" i="2"/>
  <c r="G352" i="2"/>
  <c r="D352" i="2"/>
  <c r="E352" i="2" s="1"/>
  <c r="Q351" i="2"/>
  <c r="K351" i="2"/>
  <c r="I351" i="2"/>
  <c r="G351" i="2"/>
  <c r="D351" i="2"/>
  <c r="E351" i="2" s="1"/>
  <c r="Q350" i="2"/>
  <c r="K350" i="2"/>
  <c r="I350" i="2"/>
  <c r="G350" i="2"/>
  <c r="D350" i="2"/>
  <c r="E350" i="2" s="1"/>
  <c r="Q349" i="2"/>
  <c r="K349" i="2"/>
  <c r="I349" i="2"/>
  <c r="G349" i="2"/>
  <c r="D349" i="2"/>
  <c r="E349" i="2" s="1"/>
  <c r="Q348" i="2"/>
  <c r="K348" i="2"/>
  <c r="I348" i="2"/>
  <c r="G348" i="2"/>
  <c r="D348" i="2"/>
  <c r="E348" i="2" s="1"/>
  <c r="Q347" i="2"/>
  <c r="K347" i="2"/>
  <c r="I347" i="2"/>
  <c r="G347" i="2"/>
  <c r="D347" i="2"/>
  <c r="E347" i="2" s="1"/>
  <c r="Q346" i="2"/>
  <c r="K346" i="2"/>
  <c r="I346" i="2"/>
  <c r="G346" i="2"/>
  <c r="D346" i="2"/>
  <c r="E346" i="2" s="1"/>
  <c r="Q345" i="2"/>
  <c r="K345" i="2"/>
  <c r="I345" i="2"/>
  <c r="G345" i="2"/>
  <c r="D345" i="2"/>
  <c r="E345" i="2" s="1"/>
  <c r="Q344" i="2"/>
  <c r="K344" i="2"/>
  <c r="I344" i="2"/>
  <c r="G344" i="2"/>
  <c r="D344" i="2"/>
  <c r="E344" i="2" s="1"/>
  <c r="Q343" i="2"/>
  <c r="K343" i="2"/>
  <c r="I343" i="2"/>
  <c r="G343" i="2"/>
  <c r="D343" i="2"/>
  <c r="E343" i="2" s="1"/>
  <c r="Q342" i="2"/>
  <c r="K342" i="2"/>
  <c r="I342" i="2"/>
  <c r="G342" i="2"/>
  <c r="D342" i="2"/>
  <c r="E342" i="2" s="1"/>
  <c r="Q341" i="2"/>
  <c r="K341" i="2"/>
  <c r="I341" i="2"/>
  <c r="G341" i="2"/>
  <c r="D341" i="2"/>
  <c r="E341" i="2" s="1"/>
  <c r="Q340" i="2"/>
  <c r="K340" i="2"/>
  <c r="I340" i="2"/>
  <c r="G340" i="2"/>
  <c r="D340" i="2"/>
  <c r="E340" i="2" s="1"/>
  <c r="Q339" i="2"/>
  <c r="K339" i="2"/>
  <c r="I339" i="2"/>
  <c r="G339" i="2"/>
  <c r="D339" i="2"/>
  <c r="E339" i="2" s="1"/>
  <c r="Q338" i="2"/>
  <c r="K338" i="2"/>
  <c r="I338" i="2"/>
  <c r="G338" i="2"/>
  <c r="D338" i="2"/>
  <c r="E338" i="2" s="1"/>
  <c r="Q337" i="2"/>
  <c r="K337" i="2"/>
  <c r="I337" i="2"/>
  <c r="G337" i="2"/>
  <c r="D337" i="2"/>
  <c r="E337" i="2" s="1"/>
  <c r="Q336" i="2"/>
  <c r="K336" i="2"/>
  <c r="I336" i="2"/>
  <c r="G336" i="2"/>
  <c r="D336" i="2"/>
  <c r="E336" i="2" s="1"/>
  <c r="Q335" i="2"/>
  <c r="K335" i="2"/>
  <c r="I335" i="2"/>
  <c r="G335" i="2"/>
  <c r="D335" i="2"/>
  <c r="E335" i="2" s="1"/>
  <c r="Q334" i="2"/>
  <c r="K334" i="2"/>
  <c r="I334" i="2"/>
  <c r="G334" i="2"/>
  <c r="D334" i="2"/>
  <c r="E334" i="2" s="1"/>
  <c r="Q333" i="2"/>
  <c r="K333" i="2"/>
  <c r="I333" i="2"/>
  <c r="G333" i="2"/>
  <c r="D333" i="2"/>
  <c r="E333" i="2" s="1"/>
  <c r="Q332" i="2"/>
  <c r="K332" i="2"/>
  <c r="I332" i="2"/>
  <c r="G332" i="2"/>
  <c r="D332" i="2"/>
  <c r="E332" i="2" s="1"/>
  <c r="Q331" i="2"/>
  <c r="K331" i="2"/>
  <c r="I331" i="2"/>
  <c r="G331" i="2"/>
  <c r="D331" i="2"/>
  <c r="E331" i="2" s="1"/>
  <c r="Q330" i="2"/>
  <c r="K330" i="2"/>
  <c r="I330" i="2"/>
  <c r="G330" i="2"/>
  <c r="D330" i="2"/>
  <c r="E330" i="2" s="1"/>
  <c r="Q329" i="2"/>
  <c r="K329" i="2"/>
  <c r="I329" i="2"/>
  <c r="G329" i="2"/>
  <c r="D329" i="2"/>
  <c r="E329" i="2" s="1"/>
  <c r="Q328" i="2"/>
  <c r="K328" i="2"/>
  <c r="I328" i="2"/>
  <c r="G328" i="2"/>
  <c r="D328" i="2"/>
  <c r="E328" i="2" s="1"/>
  <c r="Q327" i="2"/>
  <c r="K327" i="2"/>
  <c r="I327" i="2"/>
  <c r="G327" i="2"/>
  <c r="D327" i="2"/>
  <c r="E327" i="2" s="1"/>
  <c r="Q326" i="2"/>
  <c r="K326" i="2"/>
  <c r="I326" i="2"/>
  <c r="G326" i="2"/>
  <c r="D326" i="2"/>
  <c r="E326" i="2" s="1"/>
  <c r="Q325" i="2"/>
  <c r="K325" i="2"/>
  <c r="I325" i="2"/>
  <c r="G325" i="2"/>
  <c r="D325" i="2"/>
  <c r="E325" i="2" s="1"/>
  <c r="Q324" i="2"/>
  <c r="K324" i="2"/>
  <c r="I324" i="2"/>
  <c r="G324" i="2"/>
  <c r="D324" i="2"/>
  <c r="E324" i="2" s="1"/>
  <c r="Q323" i="2"/>
  <c r="K323" i="2"/>
  <c r="I323" i="2"/>
  <c r="G323" i="2"/>
  <c r="D323" i="2"/>
  <c r="E323" i="2" s="1"/>
  <c r="Q322" i="2"/>
  <c r="K322" i="2"/>
  <c r="I322" i="2"/>
  <c r="G322" i="2"/>
  <c r="D322" i="2"/>
  <c r="E322" i="2" s="1"/>
  <c r="Q321" i="2"/>
  <c r="K321" i="2"/>
  <c r="I321" i="2"/>
  <c r="G321" i="2"/>
  <c r="D321" i="2"/>
  <c r="E321" i="2" s="1"/>
  <c r="Q320" i="2"/>
  <c r="K320" i="2"/>
  <c r="I320" i="2"/>
  <c r="G320" i="2"/>
  <c r="D320" i="2"/>
  <c r="E320" i="2" s="1"/>
  <c r="Q319" i="2"/>
  <c r="K319" i="2"/>
  <c r="I319" i="2"/>
  <c r="G319" i="2"/>
  <c r="D319" i="2"/>
  <c r="E319" i="2" s="1"/>
  <c r="Q318" i="2"/>
  <c r="K318" i="2"/>
  <c r="I318" i="2"/>
  <c r="G318" i="2"/>
  <c r="D318" i="2"/>
  <c r="E318" i="2" s="1"/>
  <c r="Q317" i="2"/>
  <c r="K317" i="2"/>
  <c r="I317" i="2"/>
  <c r="G317" i="2"/>
  <c r="D317" i="2"/>
  <c r="E317" i="2" s="1"/>
  <c r="Q316" i="2"/>
  <c r="K316" i="2"/>
  <c r="I316" i="2"/>
  <c r="G316" i="2"/>
  <c r="D316" i="2"/>
  <c r="E316" i="2" s="1"/>
  <c r="Q315" i="2"/>
  <c r="K315" i="2"/>
  <c r="I315" i="2"/>
  <c r="G315" i="2"/>
  <c r="E315" i="2"/>
  <c r="D315" i="2"/>
  <c r="Q314" i="2"/>
  <c r="K314" i="2"/>
  <c r="I314" i="2"/>
  <c r="G314" i="2"/>
  <c r="D314" i="2"/>
  <c r="E314" i="2" s="1"/>
  <c r="Q313" i="2"/>
  <c r="K313" i="2"/>
  <c r="I313" i="2"/>
  <c r="G313" i="2"/>
  <c r="D313" i="2"/>
  <c r="E313" i="2" s="1"/>
  <c r="Q312" i="2"/>
  <c r="K312" i="2"/>
  <c r="I312" i="2"/>
  <c r="G312" i="2"/>
  <c r="D312" i="2"/>
  <c r="E312" i="2" s="1"/>
  <c r="Q311" i="2"/>
  <c r="K311" i="2"/>
  <c r="I311" i="2"/>
  <c r="G311" i="2"/>
  <c r="D311" i="2"/>
  <c r="E311" i="2" s="1"/>
  <c r="Q310" i="2"/>
  <c r="K310" i="2"/>
  <c r="I310" i="2"/>
  <c r="G310" i="2"/>
  <c r="D310" i="2"/>
  <c r="E310" i="2" s="1"/>
  <c r="Q309" i="2"/>
  <c r="K309" i="2"/>
  <c r="I309" i="2"/>
  <c r="G309" i="2"/>
  <c r="D309" i="2"/>
  <c r="E309" i="2" s="1"/>
  <c r="Q308" i="2"/>
  <c r="K308" i="2"/>
  <c r="I308" i="2"/>
  <c r="G308" i="2"/>
  <c r="D308" i="2"/>
  <c r="E308" i="2" s="1"/>
  <c r="Q307" i="2"/>
  <c r="K307" i="2"/>
  <c r="I307" i="2"/>
  <c r="G307" i="2"/>
  <c r="E307" i="2"/>
  <c r="D307" i="2"/>
  <c r="Q306" i="2"/>
  <c r="K306" i="2"/>
  <c r="I306" i="2"/>
  <c r="G306" i="2"/>
  <c r="D306" i="2"/>
  <c r="E306" i="2" s="1"/>
  <c r="Q305" i="2"/>
  <c r="K305" i="2"/>
  <c r="I305" i="2"/>
  <c r="G305" i="2"/>
  <c r="D305" i="2"/>
  <c r="E305" i="2" s="1"/>
  <c r="Q304" i="2"/>
  <c r="K304" i="2"/>
  <c r="I304" i="2"/>
  <c r="G304" i="2"/>
  <c r="D304" i="2"/>
  <c r="E304" i="2" s="1"/>
  <c r="Q303" i="2"/>
  <c r="K303" i="2"/>
  <c r="I303" i="2"/>
  <c r="G303" i="2"/>
  <c r="D303" i="2"/>
  <c r="E303" i="2" s="1"/>
  <c r="Q302" i="2"/>
  <c r="K302" i="2"/>
  <c r="I302" i="2"/>
  <c r="G302" i="2"/>
  <c r="D302" i="2"/>
  <c r="E302" i="2" s="1"/>
  <c r="Q301" i="2"/>
  <c r="K301" i="2"/>
  <c r="I301" i="2"/>
  <c r="G301" i="2"/>
  <c r="D301" i="2"/>
  <c r="E301" i="2" s="1"/>
  <c r="Q300" i="2"/>
  <c r="K300" i="2"/>
  <c r="I300" i="2"/>
  <c r="G300" i="2"/>
  <c r="D300" i="2"/>
  <c r="E300" i="2" s="1"/>
  <c r="Q299" i="2"/>
  <c r="K299" i="2"/>
  <c r="I299" i="2"/>
  <c r="G299" i="2"/>
  <c r="E299" i="2"/>
  <c r="D299" i="2"/>
  <c r="Q298" i="2"/>
  <c r="K298" i="2"/>
  <c r="I298" i="2"/>
  <c r="G298" i="2"/>
  <c r="D298" i="2"/>
  <c r="E298" i="2" s="1"/>
  <c r="Q297" i="2"/>
  <c r="K297" i="2"/>
  <c r="I297" i="2"/>
  <c r="G297" i="2"/>
  <c r="D297" i="2"/>
  <c r="E297" i="2" s="1"/>
  <c r="Q296" i="2"/>
  <c r="K296" i="2"/>
  <c r="I296" i="2"/>
  <c r="G296" i="2"/>
  <c r="D296" i="2"/>
  <c r="E296" i="2" s="1"/>
  <c r="Q295" i="2"/>
  <c r="K295" i="2"/>
  <c r="I295" i="2"/>
  <c r="G295" i="2"/>
  <c r="E295" i="2"/>
  <c r="D295" i="2"/>
  <c r="Q294" i="2"/>
  <c r="K294" i="2"/>
  <c r="I294" i="2"/>
  <c r="G294" i="2"/>
  <c r="D294" i="2"/>
  <c r="E294" i="2" s="1"/>
  <c r="Q293" i="2"/>
  <c r="K293" i="2"/>
  <c r="I293" i="2"/>
  <c r="G293" i="2"/>
  <c r="D293" i="2"/>
  <c r="E293" i="2" s="1"/>
  <c r="Q292" i="2"/>
  <c r="K292" i="2"/>
  <c r="I292" i="2"/>
  <c r="G292" i="2"/>
  <c r="D292" i="2"/>
  <c r="E292" i="2" s="1"/>
  <c r="Q291" i="2"/>
  <c r="K291" i="2"/>
  <c r="I291" i="2"/>
  <c r="G291" i="2"/>
  <c r="D291" i="2"/>
  <c r="E291" i="2" s="1"/>
  <c r="Q290" i="2"/>
  <c r="K290" i="2"/>
  <c r="I290" i="2"/>
  <c r="G290" i="2"/>
  <c r="D290" i="2"/>
  <c r="E290" i="2" s="1"/>
  <c r="Q289" i="2"/>
  <c r="K289" i="2"/>
  <c r="I289" i="2"/>
  <c r="G289" i="2"/>
  <c r="E289" i="2"/>
  <c r="D289" i="2"/>
  <c r="Q288" i="2"/>
  <c r="K288" i="2"/>
  <c r="I288" i="2"/>
  <c r="G288" i="2"/>
  <c r="D288" i="2"/>
  <c r="E288" i="2" s="1"/>
  <c r="Q287" i="2"/>
  <c r="K287" i="2"/>
  <c r="I287" i="2"/>
  <c r="G287" i="2"/>
  <c r="D287" i="2"/>
  <c r="E287" i="2" s="1"/>
  <c r="Q286" i="2"/>
  <c r="K286" i="2"/>
  <c r="I286" i="2"/>
  <c r="G286" i="2"/>
  <c r="D286" i="2"/>
  <c r="E286" i="2" s="1"/>
  <c r="Q285" i="2"/>
  <c r="K285" i="2"/>
  <c r="I285" i="2"/>
  <c r="G285" i="2"/>
  <c r="D285" i="2"/>
  <c r="E285" i="2" s="1"/>
  <c r="Q284" i="2"/>
  <c r="K284" i="2"/>
  <c r="I284" i="2"/>
  <c r="G284" i="2"/>
  <c r="D284" i="2"/>
  <c r="E284" i="2" s="1"/>
  <c r="Q283" i="2"/>
  <c r="K283" i="2"/>
  <c r="I283" i="2"/>
  <c r="G283" i="2"/>
  <c r="D283" i="2"/>
  <c r="E283" i="2" s="1"/>
  <c r="Q282" i="2"/>
  <c r="K282" i="2"/>
  <c r="I282" i="2"/>
  <c r="G282" i="2"/>
  <c r="D282" i="2"/>
  <c r="E282" i="2" s="1"/>
  <c r="Q281" i="2"/>
  <c r="K281" i="2"/>
  <c r="I281" i="2"/>
  <c r="G281" i="2"/>
  <c r="D281" i="2"/>
  <c r="E281" i="2" s="1"/>
  <c r="Q280" i="2"/>
  <c r="K280" i="2"/>
  <c r="I280" i="2"/>
  <c r="G280" i="2"/>
  <c r="D280" i="2"/>
  <c r="E280" i="2" s="1"/>
  <c r="Q279" i="2"/>
  <c r="K279" i="2"/>
  <c r="I279" i="2"/>
  <c r="G279" i="2"/>
  <c r="D279" i="2"/>
  <c r="E279" i="2" s="1"/>
  <c r="Q278" i="2"/>
  <c r="K278" i="2"/>
  <c r="I278" i="2"/>
  <c r="G278" i="2"/>
  <c r="D278" i="2"/>
  <c r="E278" i="2" s="1"/>
  <c r="Q277" i="2"/>
  <c r="K277" i="2"/>
  <c r="I277" i="2"/>
  <c r="G277" i="2"/>
  <c r="D277" i="2"/>
  <c r="E277" i="2" s="1"/>
  <c r="Q276" i="2"/>
  <c r="K276" i="2"/>
  <c r="I276" i="2"/>
  <c r="G276" i="2"/>
  <c r="D276" i="2"/>
  <c r="E276" i="2" s="1"/>
  <c r="Q275" i="2"/>
  <c r="K275" i="2"/>
  <c r="I275" i="2"/>
  <c r="G275" i="2"/>
  <c r="E275" i="2"/>
  <c r="D275" i="2"/>
  <c r="Q274" i="2"/>
  <c r="K274" i="2"/>
  <c r="I274" i="2"/>
  <c r="G274" i="2"/>
  <c r="D274" i="2"/>
  <c r="E274" i="2" s="1"/>
  <c r="Q273" i="2"/>
  <c r="K273" i="2"/>
  <c r="I273" i="2"/>
  <c r="G273" i="2"/>
  <c r="D273" i="2"/>
  <c r="E273" i="2" s="1"/>
  <c r="Q272" i="2"/>
  <c r="K272" i="2"/>
  <c r="I272" i="2"/>
  <c r="G272" i="2"/>
  <c r="D272" i="2"/>
  <c r="E272" i="2" s="1"/>
  <c r="Q271" i="2"/>
  <c r="K271" i="2"/>
  <c r="I271" i="2"/>
  <c r="G271" i="2"/>
  <c r="D271" i="2"/>
  <c r="E271" i="2" s="1"/>
  <c r="Q270" i="2"/>
  <c r="K270" i="2"/>
  <c r="I270" i="2"/>
  <c r="G270" i="2"/>
  <c r="D270" i="2"/>
  <c r="E270" i="2" s="1"/>
  <c r="Q269" i="2"/>
  <c r="K269" i="2"/>
  <c r="I269" i="2"/>
  <c r="G269" i="2"/>
  <c r="D269" i="2"/>
  <c r="E269" i="2" s="1"/>
  <c r="Q268" i="2"/>
  <c r="K268" i="2"/>
  <c r="I268" i="2"/>
  <c r="G268" i="2"/>
  <c r="D268" i="2"/>
  <c r="E268" i="2" s="1"/>
  <c r="Q267" i="2"/>
  <c r="K267" i="2"/>
  <c r="I267" i="2"/>
  <c r="G267" i="2"/>
  <c r="E267" i="2"/>
  <c r="D267" i="2"/>
  <c r="Q266" i="2"/>
  <c r="K266" i="2"/>
  <c r="I266" i="2"/>
  <c r="G266" i="2"/>
  <c r="D266" i="2"/>
  <c r="E266" i="2" s="1"/>
  <c r="Q265" i="2"/>
  <c r="K265" i="2"/>
  <c r="I265" i="2"/>
  <c r="G265" i="2"/>
  <c r="D265" i="2"/>
  <c r="E265" i="2" s="1"/>
  <c r="Q264" i="2"/>
  <c r="K264" i="2"/>
  <c r="I264" i="2"/>
  <c r="G264" i="2"/>
  <c r="D264" i="2"/>
  <c r="E264" i="2" s="1"/>
  <c r="Q263" i="2"/>
  <c r="K263" i="2"/>
  <c r="I263" i="2"/>
  <c r="G263" i="2"/>
  <c r="E263" i="2"/>
  <c r="D263" i="2"/>
  <c r="Q262" i="2"/>
  <c r="K262" i="2"/>
  <c r="I262" i="2"/>
  <c r="G262" i="2"/>
  <c r="D262" i="2"/>
  <c r="E262" i="2" s="1"/>
  <c r="Q261" i="2"/>
  <c r="K261" i="2"/>
  <c r="I261" i="2"/>
  <c r="G261" i="2"/>
  <c r="D261" i="2"/>
  <c r="E261" i="2" s="1"/>
  <c r="Q260" i="2"/>
  <c r="K260" i="2"/>
  <c r="I260" i="2"/>
  <c r="G260" i="2"/>
  <c r="D260" i="2"/>
  <c r="E260" i="2" s="1"/>
  <c r="Q259" i="2"/>
  <c r="K259" i="2"/>
  <c r="I259" i="2"/>
  <c r="G259" i="2"/>
  <c r="D259" i="2"/>
  <c r="E259" i="2" s="1"/>
  <c r="Q258" i="2"/>
  <c r="K258" i="2"/>
  <c r="I258" i="2"/>
  <c r="G258" i="2"/>
  <c r="D258" i="2"/>
  <c r="E258" i="2" s="1"/>
  <c r="Q257" i="2"/>
  <c r="K257" i="2"/>
  <c r="I257" i="2"/>
  <c r="G257" i="2"/>
  <c r="E257" i="2"/>
  <c r="D257" i="2"/>
  <c r="Q256" i="2"/>
  <c r="K256" i="2"/>
  <c r="I256" i="2"/>
  <c r="G256" i="2"/>
  <c r="D256" i="2"/>
  <c r="E256" i="2" s="1"/>
  <c r="Q255" i="2"/>
  <c r="K255" i="2"/>
  <c r="I255" i="2"/>
  <c r="G255" i="2"/>
  <c r="D255" i="2"/>
  <c r="E255" i="2" s="1"/>
  <c r="Q254" i="2"/>
  <c r="K254" i="2"/>
  <c r="I254" i="2"/>
  <c r="G254" i="2"/>
  <c r="D254" i="2"/>
  <c r="E254" i="2" s="1"/>
  <c r="Q253" i="2"/>
  <c r="K253" i="2"/>
  <c r="I253" i="2"/>
  <c r="G253" i="2"/>
  <c r="D253" i="2"/>
  <c r="E253" i="2" s="1"/>
  <c r="Q252" i="2"/>
  <c r="K252" i="2"/>
  <c r="I252" i="2"/>
  <c r="G252" i="2"/>
  <c r="D252" i="2"/>
  <c r="E252" i="2" s="1"/>
  <c r="Q251" i="2"/>
  <c r="K251" i="2"/>
  <c r="I251" i="2"/>
  <c r="G251" i="2"/>
  <c r="E251" i="2"/>
  <c r="D251" i="2"/>
  <c r="Q250" i="2"/>
  <c r="K250" i="2"/>
  <c r="I250" i="2"/>
  <c r="G250" i="2"/>
  <c r="D250" i="2"/>
  <c r="E250" i="2" s="1"/>
  <c r="Q249" i="2"/>
  <c r="K249" i="2"/>
  <c r="I249" i="2"/>
  <c r="G249" i="2"/>
  <c r="D249" i="2"/>
  <c r="E249" i="2" s="1"/>
  <c r="Q248" i="2"/>
  <c r="K248" i="2"/>
  <c r="I248" i="2"/>
  <c r="G248" i="2"/>
  <c r="D248" i="2"/>
  <c r="E248" i="2" s="1"/>
  <c r="Q247" i="2"/>
  <c r="K247" i="2"/>
  <c r="I247" i="2"/>
  <c r="G247" i="2"/>
  <c r="D247" i="2"/>
  <c r="E247" i="2" s="1"/>
  <c r="Q246" i="2"/>
  <c r="K246" i="2"/>
  <c r="I246" i="2"/>
  <c r="G246" i="2"/>
  <c r="D246" i="2"/>
  <c r="E246" i="2" s="1"/>
  <c r="Q245" i="2"/>
  <c r="K245" i="2"/>
  <c r="I245" i="2"/>
  <c r="G245" i="2"/>
  <c r="D245" i="2"/>
  <c r="E245" i="2" s="1"/>
  <c r="Q244" i="2"/>
  <c r="K244" i="2"/>
  <c r="I244" i="2"/>
  <c r="G244" i="2"/>
  <c r="D244" i="2"/>
  <c r="E244" i="2" s="1"/>
  <c r="Q243" i="2"/>
  <c r="K243" i="2"/>
  <c r="I243" i="2"/>
  <c r="G243" i="2"/>
  <c r="E243" i="2"/>
  <c r="D243" i="2"/>
  <c r="Q242" i="2"/>
  <c r="K242" i="2"/>
  <c r="I242" i="2"/>
  <c r="G242" i="2"/>
  <c r="D242" i="2"/>
  <c r="E242" i="2" s="1"/>
  <c r="Q241" i="2"/>
  <c r="K241" i="2"/>
  <c r="I241" i="2"/>
  <c r="G241" i="2"/>
  <c r="D241" i="2"/>
  <c r="E241" i="2" s="1"/>
  <c r="Q240" i="2"/>
  <c r="K240" i="2"/>
  <c r="I240" i="2"/>
  <c r="G240" i="2"/>
  <c r="D240" i="2"/>
  <c r="E240" i="2" s="1"/>
  <c r="Q239" i="2"/>
  <c r="K239" i="2"/>
  <c r="I239" i="2"/>
  <c r="G239" i="2"/>
  <c r="D239" i="2"/>
  <c r="E239" i="2" s="1"/>
  <c r="Q238" i="2"/>
  <c r="K238" i="2"/>
  <c r="I238" i="2"/>
  <c r="G238" i="2"/>
  <c r="D238" i="2"/>
  <c r="E238" i="2" s="1"/>
  <c r="Q237" i="2"/>
  <c r="K237" i="2"/>
  <c r="I237" i="2"/>
  <c r="G237" i="2"/>
  <c r="D237" i="2"/>
  <c r="E237" i="2" s="1"/>
  <c r="Q236" i="2"/>
  <c r="K236" i="2"/>
  <c r="I236" i="2"/>
  <c r="G236" i="2"/>
  <c r="D236" i="2"/>
  <c r="E236" i="2" s="1"/>
  <c r="Q235" i="2"/>
  <c r="K235" i="2"/>
  <c r="I235" i="2"/>
  <c r="G235" i="2"/>
  <c r="E235" i="2"/>
  <c r="D235" i="2"/>
  <c r="Q234" i="2"/>
  <c r="K234" i="2"/>
  <c r="I234" i="2"/>
  <c r="G234" i="2"/>
  <c r="D234" i="2"/>
  <c r="E234" i="2" s="1"/>
  <c r="Q233" i="2"/>
  <c r="K233" i="2"/>
  <c r="I233" i="2"/>
  <c r="G233" i="2"/>
  <c r="D233" i="2"/>
  <c r="E233" i="2" s="1"/>
  <c r="Q232" i="2"/>
  <c r="K232" i="2"/>
  <c r="I232" i="2"/>
  <c r="G232" i="2"/>
  <c r="D232" i="2"/>
  <c r="E232" i="2" s="1"/>
  <c r="Q231" i="2"/>
  <c r="K231" i="2"/>
  <c r="I231" i="2"/>
  <c r="G231" i="2"/>
  <c r="E231" i="2"/>
  <c r="D231" i="2"/>
  <c r="Q230" i="2"/>
  <c r="K230" i="2"/>
  <c r="I230" i="2"/>
  <c r="G230" i="2"/>
  <c r="D230" i="2"/>
  <c r="E230" i="2" s="1"/>
  <c r="Q229" i="2"/>
  <c r="K229" i="2"/>
  <c r="I229" i="2"/>
  <c r="G229" i="2"/>
  <c r="D229" i="2"/>
  <c r="E229" i="2" s="1"/>
  <c r="Q228" i="2"/>
  <c r="K228" i="2"/>
  <c r="I228" i="2"/>
  <c r="G228" i="2"/>
  <c r="D228" i="2"/>
  <c r="E228" i="2" s="1"/>
  <c r="Q227" i="2"/>
  <c r="K227" i="2"/>
  <c r="I227" i="2"/>
  <c r="G227" i="2"/>
  <c r="D227" i="2"/>
  <c r="E227" i="2" s="1"/>
  <c r="Q226" i="2"/>
  <c r="K226" i="2"/>
  <c r="I226" i="2"/>
  <c r="G226" i="2"/>
  <c r="D226" i="2"/>
  <c r="E226" i="2" s="1"/>
  <c r="Q225" i="2"/>
  <c r="K225" i="2"/>
  <c r="I225" i="2"/>
  <c r="G225" i="2"/>
  <c r="E225" i="2"/>
  <c r="D225" i="2"/>
  <c r="Q224" i="2"/>
  <c r="K224" i="2"/>
  <c r="I224" i="2"/>
  <c r="G224" i="2"/>
  <c r="D224" i="2"/>
  <c r="E224" i="2" s="1"/>
  <c r="Q223" i="2"/>
  <c r="K223" i="2"/>
  <c r="I223" i="2"/>
  <c r="G223" i="2"/>
  <c r="D223" i="2"/>
  <c r="E223" i="2" s="1"/>
  <c r="Q222" i="2"/>
  <c r="K222" i="2"/>
  <c r="I222" i="2"/>
  <c r="G222" i="2"/>
  <c r="D222" i="2"/>
  <c r="E222" i="2" s="1"/>
  <c r="Q221" i="2"/>
  <c r="K221" i="2"/>
  <c r="I221" i="2"/>
  <c r="G221" i="2"/>
  <c r="D221" i="2"/>
  <c r="E221" i="2" s="1"/>
  <c r="Q220" i="2"/>
  <c r="K220" i="2"/>
  <c r="I220" i="2"/>
  <c r="G220" i="2"/>
  <c r="D220" i="2"/>
  <c r="E220" i="2" s="1"/>
  <c r="Q219" i="2"/>
  <c r="K219" i="2"/>
  <c r="I219" i="2"/>
  <c r="G219" i="2"/>
  <c r="D219" i="2"/>
  <c r="E219" i="2" s="1"/>
  <c r="Q218" i="2"/>
  <c r="K218" i="2"/>
  <c r="I218" i="2"/>
  <c r="G218" i="2"/>
  <c r="D218" i="2"/>
  <c r="E218" i="2" s="1"/>
  <c r="Q217" i="2"/>
  <c r="K217" i="2"/>
  <c r="I217" i="2"/>
  <c r="G217" i="2"/>
  <c r="D217" i="2"/>
  <c r="E217" i="2" s="1"/>
  <c r="Q216" i="2"/>
  <c r="K216" i="2"/>
  <c r="I216" i="2"/>
  <c r="G216" i="2"/>
  <c r="D216" i="2"/>
  <c r="E216" i="2" s="1"/>
  <c r="Q215" i="2"/>
  <c r="K215" i="2"/>
  <c r="I215" i="2"/>
  <c r="G215" i="2"/>
  <c r="D215" i="2"/>
  <c r="E215" i="2" s="1"/>
  <c r="Q214" i="2"/>
  <c r="K214" i="2"/>
  <c r="I214" i="2"/>
  <c r="G214" i="2"/>
  <c r="D214" i="2"/>
  <c r="E214" i="2" s="1"/>
  <c r="Q213" i="2"/>
  <c r="K213" i="2"/>
  <c r="I213" i="2"/>
  <c r="G213" i="2"/>
  <c r="D213" i="2"/>
  <c r="E213" i="2" s="1"/>
  <c r="Q212" i="2"/>
  <c r="K212" i="2"/>
  <c r="I212" i="2"/>
  <c r="G212" i="2"/>
  <c r="D212" i="2"/>
  <c r="E212" i="2" s="1"/>
  <c r="Q211" i="2"/>
  <c r="K211" i="2"/>
  <c r="I211" i="2"/>
  <c r="G211" i="2"/>
  <c r="E211" i="2"/>
  <c r="D211" i="2"/>
  <c r="Q210" i="2"/>
  <c r="K210" i="2"/>
  <c r="I210" i="2"/>
  <c r="G210" i="2"/>
  <c r="D210" i="2"/>
  <c r="E210" i="2" s="1"/>
  <c r="Q209" i="2"/>
  <c r="K209" i="2"/>
  <c r="I209" i="2"/>
  <c r="G209" i="2"/>
  <c r="D209" i="2"/>
  <c r="E209" i="2" s="1"/>
  <c r="Q208" i="2"/>
  <c r="K208" i="2"/>
  <c r="I208" i="2"/>
  <c r="G208" i="2"/>
  <c r="D208" i="2"/>
  <c r="E208" i="2" s="1"/>
  <c r="Q207" i="2"/>
  <c r="K207" i="2"/>
  <c r="I207" i="2"/>
  <c r="G207" i="2"/>
  <c r="D207" i="2"/>
  <c r="E207" i="2" s="1"/>
  <c r="Q206" i="2"/>
  <c r="K206" i="2"/>
  <c r="I206" i="2"/>
  <c r="G206" i="2"/>
  <c r="D206" i="2"/>
  <c r="E206" i="2" s="1"/>
  <c r="Q205" i="2"/>
  <c r="K205" i="2"/>
  <c r="I205" i="2"/>
  <c r="G205" i="2"/>
  <c r="D205" i="2"/>
  <c r="E205" i="2" s="1"/>
  <c r="Q204" i="2"/>
  <c r="K204" i="2"/>
  <c r="I204" i="2"/>
  <c r="G204" i="2"/>
  <c r="D204" i="2"/>
  <c r="E204" i="2" s="1"/>
  <c r="Q203" i="2"/>
  <c r="K203" i="2"/>
  <c r="I203" i="2"/>
  <c r="G203" i="2"/>
  <c r="E203" i="2"/>
  <c r="D203" i="2"/>
  <c r="Q202" i="2"/>
  <c r="K202" i="2"/>
  <c r="I202" i="2"/>
  <c r="G202" i="2"/>
  <c r="D202" i="2"/>
  <c r="E202" i="2" s="1"/>
  <c r="Q201" i="2"/>
  <c r="K201" i="2"/>
  <c r="I201" i="2"/>
  <c r="G201" i="2"/>
  <c r="D201" i="2"/>
  <c r="E201" i="2" s="1"/>
  <c r="Q200" i="2"/>
  <c r="K200" i="2"/>
  <c r="I200" i="2"/>
  <c r="G200" i="2"/>
  <c r="D200" i="2"/>
  <c r="E200" i="2" s="1"/>
  <c r="Q199" i="2"/>
  <c r="K199" i="2"/>
  <c r="I199" i="2"/>
  <c r="G199" i="2"/>
  <c r="E199" i="2"/>
  <c r="D199" i="2"/>
  <c r="Q198" i="2"/>
  <c r="K198" i="2"/>
  <c r="I198" i="2"/>
  <c r="G198" i="2"/>
  <c r="D198" i="2"/>
  <c r="E198" i="2" s="1"/>
  <c r="Q197" i="2"/>
  <c r="K197" i="2"/>
  <c r="I197" i="2"/>
  <c r="G197" i="2"/>
  <c r="D197" i="2"/>
  <c r="E197" i="2" s="1"/>
  <c r="Q196" i="2"/>
  <c r="K196" i="2"/>
  <c r="I196" i="2"/>
  <c r="G196" i="2"/>
  <c r="D196" i="2"/>
  <c r="E196" i="2" s="1"/>
  <c r="Q195" i="2"/>
  <c r="K195" i="2"/>
  <c r="I195" i="2"/>
  <c r="G195" i="2"/>
  <c r="D195" i="2"/>
  <c r="E195" i="2" s="1"/>
  <c r="Q194" i="2"/>
  <c r="K194" i="2"/>
  <c r="I194" i="2"/>
  <c r="G194" i="2"/>
  <c r="D194" i="2"/>
  <c r="E194" i="2" s="1"/>
  <c r="Q193" i="2"/>
  <c r="K193" i="2"/>
  <c r="I193" i="2"/>
  <c r="G193" i="2"/>
  <c r="E193" i="2"/>
  <c r="D193" i="2"/>
  <c r="Q192" i="2"/>
  <c r="K192" i="2"/>
  <c r="I192" i="2"/>
  <c r="G192" i="2"/>
  <c r="D192" i="2"/>
  <c r="E192" i="2" s="1"/>
  <c r="Q191" i="2"/>
  <c r="K191" i="2"/>
  <c r="I191" i="2"/>
  <c r="G191" i="2"/>
  <c r="D191" i="2"/>
  <c r="E191" i="2" s="1"/>
  <c r="Q190" i="2"/>
  <c r="K190" i="2"/>
  <c r="I190" i="2"/>
  <c r="G190" i="2"/>
  <c r="D190" i="2"/>
  <c r="E190" i="2" s="1"/>
  <c r="Q189" i="2"/>
  <c r="K189" i="2"/>
  <c r="I189" i="2"/>
  <c r="G189" i="2"/>
  <c r="D189" i="2"/>
  <c r="E189" i="2" s="1"/>
  <c r="Q188" i="2"/>
  <c r="K188" i="2"/>
  <c r="I188" i="2"/>
  <c r="G188" i="2"/>
  <c r="D188" i="2"/>
  <c r="E188" i="2" s="1"/>
  <c r="Q187" i="2"/>
  <c r="K187" i="2"/>
  <c r="I187" i="2"/>
  <c r="G187" i="2"/>
  <c r="D187" i="2"/>
  <c r="E187" i="2" s="1"/>
  <c r="Q186" i="2"/>
  <c r="K186" i="2"/>
  <c r="I186" i="2"/>
  <c r="G186" i="2"/>
  <c r="D186" i="2"/>
  <c r="E186" i="2" s="1"/>
  <c r="Q185" i="2"/>
  <c r="K185" i="2"/>
  <c r="I185" i="2"/>
  <c r="G185" i="2"/>
  <c r="D185" i="2"/>
  <c r="E185" i="2" s="1"/>
  <c r="Q184" i="2"/>
  <c r="K184" i="2"/>
  <c r="I184" i="2"/>
  <c r="G184" i="2"/>
  <c r="D184" i="2"/>
  <c r="E184" i="2" s="1"/>
  <c r="Q183" i="2"/>
  <c r="K183" i="2"/>
  <c r="I183" i="2"/>
  <c r="G183" i="2"/>
  <c r="D183" i="2"/>
  <c r="E183" i="2" s="1"/>
  <c r="Q182" i="2"/>
  <c r="K182" i="2"/>
  <c r="I182" i="2"/>
  <c r="G182" i="2"/>
  <c r="D182" i="2"/>
  <c r="E182" i="2" s="1"/>
  <c r="Q181" i="2"/>
  <c r="K181" i="2"/>
  <c r="I181" i="2"/>
  <c r="G181" i="2"/>
  <c r="E181" i="2"/>
  <c r="D181" i="2"/>
  <c r="Q180" i="2"/>
  <c r="K180" i="2"/>
  <c r="I180" i="2"/>
  <c r="G180" i="2"/>
  <c r="D180" i="2"/>
  <c r="E180" i="2" s="1"/>
  <c r="Q179" i="2"/>
  <c r="K179" i="2"/>
  <c r="I179" i="2"/>
  <c r="G179" i="2"/>
  <c r="D179" i="2"/>
  <c r="E179" i="2" s="1"/>
  <c r="Q178" i="2"/>
  <c r="K178" i="2"/>
  <c r="I178" i="2"/>
  <c r="G178" i="2"/>
  <c r="D178" i="2"/>
  <c r="E178" i="2" s="1"/>
  <c r="Q177" i="2"/>
  <c r="K177" i="2"/>
  <c r="I177" i="2"/>
  <c r="G177" i="2"/>
  <c r="D177" i="2"/>
  <c r="E177" i="2" s="1"/>
  <c r="Q176" i="2"/>
  <c r="K176" i="2"/>
  <c r="I176" i="2"/>
  <c r="G176" i="2"/>
  <c r="D176" i="2"/>
  <c r="E176" i="2" s="1"/>
  <c r="Q175" i="2"/>
  <c r="K175" i="2"/>
  <c r="I175" i="2"/>
  <c r="G175" i="2"/>
  <c r="D175" i="2"/>
  <c r="E175" i="2" s="1"/>
  <c r="Q174" i="2"/>
  <c r="K174" i="2"/>
  <c r="I174" i="2"/>
  <c r="G174" i="2"/>
  <c r="D174" i="2"/>
  <c r="E174" i="2" s="1"/>
  <c r="Q173" i="2"/>
  <c r="K173" i="2"/>
  <c r="I173" i="2"/>
  <c r="G173" i="2"/>
  <c r="E173" i="2"/>
  <c r="D173" i="2"/>
  <c r="Q172" i="2"/>
  <c r="K172" i="2"/>
  <c r="I172" i="2"/>
  <c r="G172" i="2"/>
  <c r="D172" i="2"/>
  <c r="E172" i="2" s="1"/>
  <c r="Q171" i="2"/>
  <c r="K171" i="2"/>
  <c r="I171" i="2"/>
  <c r="G171" i="2"/>
  <c r="D171" i="2"/>
  <c r="E171" i="2" s="1"/>
  <c r="Q170" i="2"/>
  <c r="K170" i="2"/>
  <c r="I170" i="2"/>
  <c r="G170" i="2"/>
  <c r="D170" i="2"/>
  <c r="E170" i="2" s="1"/>
  <c r="Q169" i="2"/>
  <c r="K169" i="2"/>
  <c r="I169" i="2"/>
  <c r="G169" i="2"/>
  <c r="D169" i="2"/>
  <c r="E169" i="2" s="1"/>
  <c r="Q168" i="2"/>
  <c r="K168" i="2"/>
  <c r="I168" i="2"/>
  <c r="G168" i="2"/>
  <c r="D168" i="2"/>
  <c r="E168" i="2" s="1"/>
  <c r="Q167" i="2"/>
  <c r="K167" i="2"/>
  <c r="I167" i="2"/>
  <c r="G167" i="2"/>
  <c r="D167" i="2"/>
  <c r="E167" i="2" s="1"/>
  <c r="Q166" i="2"/>
  <c r="K166" i="2"/>
  <c r="I166" i="2"/>
  <c r="G166" i="2"/>
  <c r="D166" i="2"/>
  <c r="E166" i="2" s="1"/>
  <c r="Q165" i="2"/>
  <c r="K165" i="2"/>
  <c r="I165" i="2"/>
  <c r="G165" i="2"/>
  <c r="E165" i="2"/>
  <c r="D165" i="2"/>
  <c r="Q164" i="2"/>
  <c r="K164" i="2"/>
  <c r="I164" i="2"/>
  <c r="G164" i="2"/>
  <c r="D164" i="2"/>
  <c r="E164" i="2" s="1"/>
  <c r="Q163" i="2"/>
  <c r="K163" i="2"/>
  <c r="I163" i="2"/>
  <c r="G163" i="2"/>
  <c r="D163" i="2"/>
  <c r="E163" i="2" s="1"/>
  <c r="Q162" i="2"/>
  <c r="K162" i="2"/>
  <c r="I162" i="2"/>
  <c r="G162" i="2"/>
  <c r="D162" i="2"/>
  <c r="E162" i="2" s="1"/>
  <c r="Q161" i="2"/>
  <c r="K161" i="2"/>
  <c r="I161" i="2"/>
  <c r="G161" i="2"/>
  <c r="E161" i="2"/>
  <c r="D161" i="2"/>
  <c r="Q160" i="2"/>
  <c r="K160" i="2"/>
  <c r="I160" i="2"/>
  <c r="G160" i="2"/>
  <c r="D160" i="2"/>
  <c r="E160" i="2" s="1"/>
  <c r="Q159" i="2"/>
  <c r="K159" i="2"/>
  <c r="I159" i="2"/>
  <c r="G159" i="2"/>
  <c r="D159" i="2"/>
  <c r="E159" i="2" s="1"/>
  <c r="Q158" i="2"/>
  <c r="K158" i="2"/>
  <c r="I158" i="2"/>
  <c r="G158" i="2"/>
  <c r="D158" i="2"/>
  <c r="E158" i="2" s="1"/>
  <c r="Q157" i="2"/>
  <c r="K157" i="2"/>
  <c r="I157" i="2"/>
  <c r="G157" i="2"/>
  <c r="D157" i="2"/>
  <c r="E157" i="2" s="1"/>
  <c r="Q156" i="2"/>
  <c r="K156" i="2"/>
  <c r="I156" i="2"/>
  <c r="G156" i="2"/>
  <c r="D156" i="2"/>
  <c r="E156" i="2" s="1"/>
  <c r="Q155" i="2"/>
  <c r="K155" i="2"/>
  <c r="I155" i="2"/>
  <c r="G155" i="2"/>
  <c r="E155" i="2"/>
  <c r="D155" i="2"/>
  <c r="Q154" i="2"/>
  <c r="K154" i="2"/>
  <c r="I154" i="2"/>
  <c r="G154" i="2"/>
  <c r="D154" i="2"/>
  <c r="E154" i="2" s="1"/>
  <c r="Q153" i="2"/>
  <c r="K153" i="2"/>
  <c r="I153" i="2"/>
  <c r="G153" i="2"/>
  <c r="D153" i="2"/>
  <c r="E153" i="2" s="1"/>
  <c r="Q152" i="2"/>
  <c r="K152" i="2"/>
  <c r="I152" i="2"/>
  <c r="G152" i="2"/>
  <c r="D152" i="2"/>
  <c r="E152" i="2" s="1"/>
  <c r="Q151" i="2"/>
  <c r="K151" i="2"/>
  <c r="I151" i="2"/>
  <c r="G151" i="2"/>
  <c r="D151" i="2"/>
  <c r="E151" i="2" s="1"/>
  <c r="Q150" i="2"/>
  <c r="K150" i="2"/>
  <c r="I150" i="2"/>
  <c r="G150" i="2"/>
  <c r="D150" i="2"/>
  <c r="E150" i="2" s="1"/>
  <c r="Q149" i="2"/>
  <c r="K149" i="2"/>
  <c r="I149" i="2"/>
  <c r="G149" i="2"/>
  <c r="D149" i="2"/>
  <c r="E149" i="2" s="1"/>
  <c r="Q148" i="2"/>
  <c r="K148" i="2"/>
  <c r="I148" i="2"/>
  <c r="G148" i="2"/>
  <c r="D148" i="2"/>
  <c r="E148" i="2" s="1"/>
  <c r="Q147" i="2"/>
  <c r="K147" i="2"/>
  <c r="I147" i="2"/>
  <c r="G147" i="2"/>
  <c r="D147" i="2"/>
  <c r="E147" i="2" s="1"/>
  <c r="Q146" i="2"/>
  <c r="K146" i="2"/>
  <c r="I146" i="2"/>
  <c r="G146" i="2"/>
  <c r="E146" i="2"/>
  <c r="D146" i="2"/>
  <c r="Q145" i="2"/>
  <c r="K145" i="2"/>
  <c r="I145" i="2"/>
  <c r="G145" i="2"/>
  <c r="D145" i="2"/>
  <c r="E145" i="2" s="1"/>
  <c r="Q144" i="2"/>
  <c r="K144" i="2"/>
  <c r="I144" i="2"/>
  <c r="G144" i="2"/>
  <c r="D144" i="2"/>
  <c r="E144" i="2" s="1"/>
  <c r="Q143" i="2"/>
  <c r="K143" i="2"/>
  <c r="I143" i="2"/>
  <c r="G143" i="2"/>
  <c r="D143" i="2"/>
  <c r="E143" i="2" s="1"/>
  <c r="Q142" i="2"/>
  <c r="K142" i="2"/>
  <c r="I142" i="2"/>
  <c r="G142" i="2"/>
  <c r="E142" i="2"/>
  <c r="D142" i="2"/>
  <c r="Q141" i="2"/>
  <c r="K141" i="2"/>
  <c r="I141" i="2"/>
  <c r="G141" i="2"/>
  <c r="D141" i="2"/>
  <c r="E141" i="2" s="1"/>
  <c r="Q140" i="2"/>
  <c r="K140" i="2"/>
  <c r="I140" i="2"/>
  <c r="G140" i="2"/>
  <c r="D140" i="2"/>
  <c r="E140" i="2" s="1"/>
  <c r="Q139" i="2"/>
  <c r="K139" i="2"/>
  <c r="I139" i="2"/>
  <c r="G139" i="2"/>
  <c r="D139" i="2"/>
  <c r="E139" i="2" s="1"/>
  <c r="Q138" i="2"/>
  <c r="K138" i="2"/>
  <c r="I138" i="2"/>
  <c r="G138" i="2"/>
  <c r="E138" i="2"/>
  <c r="D138" i="2"/>
  <c r="Q137" i="2"/>
  <c r="K137" i="2"/>
  <c r="I137" i="2"/>
  <c r="G137" i="2"/>
  <c r="D137" i="2"/>
  <c r="E137" i="2" s="1"/>
  <c r="Q136" i="2"/>
  <c r="K136" i="2"/>
  <c r="I136" i="2"/>
  <c r="G136" i="2"/>
  <c r="D136" i="2"/>
  <c r="E136" i="2" s="1"/>
  <c r="Q135" i="2"/>
  <c r="K135" i="2"/>
  <c r="I135" i="2"/>
  <c r="G135" i="2"/>
  <c r="D135" i="2"/>
  <c r="E135" i="2" s="1"/>
  <c r="Q134" i="2"/>
  <c r="K134" i="2"/>
  <c r="I134" i="2"/>
  <c r="G134" i="2"/>
  <c r="D134" i="2"/>
  <c r="E134" i="2" s="1"/>
  <c r="Q133" i="2"/>
  <c r="K133" i="2"/>
  <c r="I133" i="2"/>
  <c r="G133" i="2"/>
  <c r="D133" i="2"/>
  <c r="E133" i="2" s="1"/>
  <c r="Q132" i="2"/>
  <c r="K132" i="2"/>
  <c r="I132" i="2"/>
  <c r="G132" i="2"/>
  <c r="D132" i="2"/>
  <c r="E132" i="2" s="1"/>
  <c r="Q131" i="2"/>
  <c r="K131" i="2"/>
  <c r="I131" i="2"/>
  <c r="G131" i="2"/>
  <c r="D131" i="2"/>
  <c r="E131" i="2" s="1"/>
  <c r="Q130" i="2"/>
  <c r="K130" i="2"/>
  <c r="I130" i="2"/>
  <c r="G130" i="2"/>
  <c r="E130" i="2"/>
  <c r="D130" i="2"/>
  <c r="Q129" i="2"/>
  <c r="K129" i="2"/>
  <c r="I129" i="2"/>
  <c r="G129" i="2"/>
  <c r="D129" i="2"/>
  <c r="E129" i="2" s="1"/>
  <c r="Q128" i="2"/>
  <c r="K128" i="2"/>
  <c r="I128" i="2"/>
  <c r="G128" i="2"/>
  <c r="D128" i="2"/>
  <c r="E128" i="2" s="1"/>
  <c r="Q127" i="2"/>
  <c r="K127" i="2"/>
  <c r="I127" i="2"/>
  <c r="G127" i="2"/>
  <c r="D127" i="2"/>
  <c r="E127" i="2" s="1"/>
  <c r="Q126" i="2"/>
  <c r="K126" i="2"/>
  <c r="I126" i="2"/>
  <c r="G126" i="2"/>
  <c r="D126" i="2"/>
  <c r="E126" i="2" s="1"/>
  <c r="Q125" i="2"/>
  <c r="K125" i="2"/>
  <c r="I125" i="2"/>
  <c r="G125" i="2"/>
  <c r="D125" i="2"/>
  <c r="E125" i="2" s="1"/>
  <c r="Q124" i="2"/>
  <c r="K124" i="2"/>
  <c r="I124" i="2"/>
  <c r="G124" i="2"/>
  <c r="D124" i="2"/>
  <c r="E124" i="2" s="1"/>
  <c r="Q123" i="2"/>
  <c r="K123" i="2"/>
  <c r="I123" i="2"/>
  <c r="G123" i="2"/>
  <c r="D123" i="2"/>
  <c r="E123" i="2" s="1"/>
  <c r="Q122" i="2"/>
  <c r="K122" i="2"/>
  <c r="I122" i="2"/>
  <c r="G122" i="2"/>
  <c r="E122" i="2"/>
  <c r="D122" i="2"/>
  <c r="Q121" i="2"/>
  <c r="K121" i="2"/>
  <c r="I121" i="2"/>
  <c r="G121" i="2"/>
  <c r="D121" i="2"/>
  <c r="E121" i="2" s="1"/>
  <c r="Q120" i="2"/>
  <c r="K120" i="2"/>
  <c r="I120" i="2"/>
  <c r="G120" i="2"/>
  <c r="D120" i="2"/>
  <c r="E120" i="2" s="1"/>
  <c r="Q119" i="2"/>
  <c r="K119" i="2"/>
  <c r="I119" i="2"/>
  <c r="G119" i="2"/>
  <c r="D119" i="2"/>
  <c r="E119" i="2" s="1"/>
  <c r="Q118" i="2"/>
  <c r="K118" i="2"/>
  <c r="I118" i="2"/>
  <c r="G118" i="2"/>
  <c r="E118" i="2"/>
  <c r="D118" i="2"/>
  <c r="Q117" i="2"/>
  <c r="K117" i="2"/>
  <c r="I117" i="2"/>
  <c r="G117" i="2"/>
  <c r="D117" i="2"/>
  <c r="E117" i="2" s="1"/>
  <c r="Q116" i="2"/>
  <c r="K116" i="2"/>
  <c r="I116" i="2"/>
  <c r="G116" i="2"/>
  <c r="D116" i="2"/>
  <c r="E116" i="2" s="1"/>
  <c r="Q115" i="2"/>
  <c r="K115" i="2"/>
  <c r="I115" i="2"/>
  <c r="G115" i="2"/>
  <c r="D115" i="2"/>
  <c r="E115" i="2" s="1"/>
  <c r="Q114" i="2"/>
  <c r="K114" i="2"/>
  <c r="I114" i="2"/>
  <c r="G114" i="2"/>
  <c r="D114" i="2"/>
  <c r="E114" i="2" s="1"/>
  <c r="Q113" i="2"/>
  <c r="K113" i="2"/>
  <c r="I113" i="2"/>
  <c r="G113" i="2"/>
  <c r="D113" i="2"/>
  <c r="E113" i="2" s="1"/>
  <c r="Q112" i="2"/>
  <c r="K112" i="2"/>
  <c r="I112" i="2"/>
  <c r="G112" i="2"/>
  <c r="E112" i="2"/>
  <c r="D112" i="2"/>
  <c r="Q111" i="2"/>
  <c r="K111" i="2"/>
  <c r="I111" i="2"/>
  <c r="G111" i="2"/>
  <c r="D111" i="2"/>
  <c r="E111" i="2" s="1"/>
  <c r="Q110" i="2"/>
  <c r="K110" i="2"/>
  <c r="I110" i="2"/>
  <c r="G110" i="2"/>
  <c r="E110" i="2"/>
  <c r="D110" i="2"/>
  <c r="Q109" i="2"/>
  <c r="K109" i="2"/>
  <c r="I109" i="2"/>
  <c r="G109" i="2"/>
  <c r="D109" i="2"/>
  <c r="E109" i="2" s="1"/>
  <c r="Q108" i="2"/>
  <c r="K108" i="2"/>
  <c r="I108" i="2"/>
  <c r="G108" i="2"/>
  <c r="E108" i="2"/>
  <c r="D108" i="2"/>
  <c r="Q107" i="2"/>
  <c r="K107" i="2"/>
  <c r="I107" i="2"/>
  <c r="G107" i="2"/>
  <c r="D107" i="2"/>
  <c r="E107" i="2" s="1"/>
  <c r="Q106" i="2"/>
  <c r="K106" i="2"/>
  <c r="I106" i="2"/>
  <c r="G106" i="2"/>
  <c r="E106" i="2"/>
  <c r="D106" i="2"/>
  <c r="Q105" i="2"/>
  <c r="K105" i="2"/>
  <c r="I105" i="2"/>
  <c r="G105" i="2"/>
  <c r="D105" i="2"/>
  <c r="E105" i="2" s="1"/>
  <c r="Q104" i="2"/>
  <c r="K104" i="2"/>
  <c r="I104" i="2"/>
  <c r="G104" i="2"/>
  <c r="D104" i="2"/>
  <c r="E104" i="2" s="1"/>
  <c r="Q103" i="2"/>
  <c r="K103" i="2"/>
  <c r="I103" i="2"/>
  <c r="G103" i="2"/>
  <c r="D103" i="2"/>
  <c r="E103" i="2" s="1"/>
  <c r="Q102" i="2"/>
  <c r="K102" i="2"/>
  <c r="I102" i="2"/>
  <c r="G102" i="2"/>
  <c r="E102" i="2"/>
  <c r="D102" i="2"/>
  <c r="Q101" i="2"/>
  <c r="K101" i="2"/>
  <c r="I101" i="2"/>
  <c r="G101" i="2"/>
  <c r="D101" i="2"/>
  <c r="E101" i="2" s="1"/>
  <c r="Q100" i="2"/>
  <c r="K100" i="2"/>
  <c r="I100" i="2"/>
  <c r="G100" i="2"/>
  <c r="E100" i="2"/>
  <c r="D100" i="2"/>
  <c r="Q99" i="2"/>
  <c r="K99" i="2"/>
  <c r="I99" i="2"/>
  <c r="G99" i="2"/>
  <c r="D99" i="2"/>
  <c r="E99" i="2" s="1"/>
  <c r="Q98" i="2"/>
  <c r="K98" i="2"/>
  <c r="I98" i="2"/>
  <c r="G98" i="2"/>
  <c r="E98" i="2"/>
  <c r="D98" i="2"/>
  <c r="Q97" i="2"/>
  <c r="K97" i="2"/>
  <c r="I97" i="2"/>
  <c r="G97" i="2"/>
  <c r="D97" i="2"/>
  <c r="E97" i="2" s="1"/>
  <c r="Q96" i="2"/>
  <c r="K96" i="2"/>
  <c r="I96" i="2"/>
  <c r="G96" i="2"/>
  <c r="D96" i="2"/>
  <c r="E96" i="2" s="1"/>
  <c r="Q95" i="2"/>
  <c r="K95" i="2"/>
  <c r="I95" i="2"/>
  <c r="G95" i="2"/>
  <c r="D95" i="2"/>
  <c r="E95" i="2" s="1"/>
  <c r="Q94" i="2"/>
  <c r="K94" i="2"/>
  <c r="I94" i="2"/>
  <c r="G94" i="2"/>
  <c r="E94" i="2"/>
  <c r="D94" i="2"/>
  <c r="Q93" i="2"/>
  <c r="K93" i="2"/>
  <c r="I93" i="2"/>
  <c r="G93" i="2"/>
  <c r="D93" i="2"/>
  <c r="E93" i="2" s="1"/>
  <c r="Q92" i="2"/>
  <c r="K92" i="2"/>
  <c r="I92" i="2"/>
  <c r="G92" i="2"/>
  <c r="D92" i="2"/>
  <c r="E92" i="2" s="1"/>
  <c r="Q91" i="2"/>
  <c r="K91" i="2"/>
  <c r="I91" i="2"/>
  <c r="G91" i="2"/>
  <c r="D91" i="2"/>
  <c r="E91" i="2" s="1"/>
  <c r="Q90" i="2"/>
  <c r="K90" i="2"/>
  <c r="I90" i="2"/>
  <c r="G90" i="2"/>
  <c r="D90" i="2"/>
  <c r="E90" i="2" s="1"/>
  <c r="Q89" i="2"/>
  <c r="K89" i="2"/>
  <c r="I89" i="2"/>
  <c r="G89" i="2"/>
  <c r="D89" i="2"/>
  <c r="E89" i="2" s="1"/>
  <c r="Q88" i="2"/>
  <c r="K88" i="2"/>
  <c r="I88" i="2"/>
  <c r="G88" i="2"/>
  <c r="D88" i="2"/>
  <c r="E88" i="2" s="1"/>
  <c r="Q87" i="2"/>
  <c r="K87" i="2"/>
  <c r="I87" i="2"/>
  <c r="G87" i="2"/>
  <c r="D87" i="2"/>
  <c r="E87" i="2" s="1"/>
  <c r="Q86" i="2"/>
  <c r="K86" i="2"/>
  <c r="I86" i="2"/>
  <c r="G86" i="2"/>
  <c r="E86" i="2"/>
  <c r="D86" i="2"/>
  <c r="Q85" i="2"/>
  <c r="K85" i="2"/>
  <c r="I85" i="2"/>
  <c r="G85" i="2"/>
  <c r="D85" i="2"/>
  <c r="E85" i="2" s="1"/>
  <c r="Q84" i="2"/>
  <c r="K84" i="2"/>
  <c r="I84" i="2"/>
  <c r="G84" i="2"/>
  <c r="E84" i="2"/>
  <c r="D84" i="2"/>
  <c r="Q83" i="2"/>
  <c r="K83" i="2"/>
  <c r="I83" i="2"/>
  <c r="G83" i="2"/>
  <c r="D83" i="2"/>
  <c r="E83" i="2" s="1"/>
  <c r="Q82" i="2"/>
  <c r="K82" i="2"/>
  <c r="I82" i="2"/>
  <c r="G82" i="2"/>
  <c r="D82" i="2"/>
  <c r="E82" i="2" s="1"/>
  <c r="Q81" i="2"/>
  <c r="K81" i="2"/>
  <c r="I81" i="2"/>
  <c r="G81" i="2"/>
  <c r="D81" i="2"/>
  <c r="E81" i="2" s="1"/>
  <c r="Q80" i="2"/>
  <c r="K80" i="2"/>
  <c r="I80" i="2"/>
  <c r="G80" i="2"/>
  <c r="D80" i="2"/>
  <c r="E80" i="2" s="1"/>
  <c r="Q79" i="2"/>
  <c r="K79" i="2"/>
  <c r="I79" i="2"/>
  <c r="G79" i="2"/>
  <c r="D79" i="2"/>
  <c r="E79" i="2" s="1"/>
  <c r="Q78" i="2"/>
  <c r="K78" i="2"/>
  <c r="I78" i="2"/>
  <c r="G78" i="2"/>
  <c r="E78" i="2"/>
  <c r="D78" i="2"/>
  <c r="Q77" i="2"/>
  <c r="K77" i="2"/>
  <c r="I77" i="2"/>
  <c r="G77" i="2"/>
  <c r="D77" i="2"/>
  <c r="E77" i="2" s="1"/>
  <c r="Q76" i="2"/>
  <c r="K76" i="2"/>
  <c r="I76" i="2"/>
  <c r="G76" i="2"/>
  <c r="E76" i="2"/>
  <c r="D76" i="2"/>
  <c r="Q75" i="2"/>
  <c r="K75" i="2"/>
  <c r="I75" i="2"/>
  <c r="G75" i="2"/>
  <c r="D75" i="2"/>
  <c r="E75" i="2" s="1"/>
  <c r="Q74" i="2"/>
  <c r="K74" i="2"/>
  <c r="I74" i="2"/>
  <c r="G74" i="2"/>
  <c r="D74" i="2"/>
  <c r="E74" i="2" s="1"/>
  <c r="Q73" i="2"/>
  <c r="K73" i="2"/>
  <c r="I73" i="2"/>
  <c r="G73" i="2"/>
  <c r="D73" i="2"/>
  <c r="E73" i="2" s="1"/>
  <c r="Q72" i="2"/>
  <c r="K72" i="2"/>
  <c r="I72" i="2"/>
  <c r="G72" i="2"/>
  <c r="D72" i="2"/>
  <c r="E72" i="2" s="1"/>
  <c r="Q71" i="2"/>
  <c r="K71" i="2"/>
  <c r="I71" i="2"/>
  <c r="G71" i="2"/>
  <c r="D71" i="2"/>
  <c r="E71" i="2" s="1"/>
  <c r="Q70" i="2"/>
  <c r="K70" i="2"/>
  <c r="I70" i="2"/>
  <c r="G70" i="2"/>
  <c r="E70" i="2"/>
  <c r="D70" i="2"/>
  <c r="Q69" i="2"/>
  <c r="K69" i="2"/>
  <c r="I69" i="2"/>
  <c r="G69" i="2"/>
  <c r="D69" i="2"/>
  <c r="E69" i="2" s="1"/>
  <c r="Q68" i="2"/>
  <c r="K68" i="2"/>
  <c r="I68" i="2"/>
  <c r="G68" i="2"/>
  <c r="E68" i="2"/>
  <c r="D68" i="2"/>
  <c r="Q67" i="2"/>
  <c r="K67" i="2"/>
  <c r="I67" i="2"/>
  <c r="G67" i="2"/>
  <c r="D67" i="2"/>
  <c r="E67" i="2" s="1"/>
  <c r="Q66" i="2"/>
  <c r="K66" i="2"/>
  <c r="I66" i="2"/>
  <c r="G66" i="2"/>
  <c r="D66" i="2"/>
  <c r="E66" i="2" s="1"/>
  <c r="Q65" i="2"/>
  <c r="K65" i="2"/>
  <c r="I65" i="2"/>
  <c r="G65" i="2"/>
  <c r="D65" i="2"/>
  <c r="E65" i="2" s="1"/>
  <c r="Q64" i="2"/>
  <c r="K64" i="2"/>
  <c r="I64" i="2"/>
  <c r="G64" i="2"/>
  <c r="D64" i="2"/>
  <c r="E64" i="2" s="1"/>
  <c r="Q63" i="2"/>
  <c r="K63" i="2"/>
  <c r="I63" i="2"/>
  <c r="G63" i="2"/>
  <c r="D63" i="2"/>
  <c r="E63" i="2" s="1"/>
  <c r="Q62" i="2"/>
  <c r="K62" i="2"/>
  <c r="I62" i="2"/>
  <c r="G62" i="2"/>
  <c r="E62" i="2"/>
  <c r="D62" i="2"/>
  <c r="Q61" i="2"/>
  <c r="K61" i="2"/>
  <c r="I61" i="2"/>
  <c r="G61" i="2"/>
  <c r="D61" i="2"/>
  <c r="E61" i="2" s="1"/>
  <c r="Q60" i="2"/>
  <c r="K60" i="2"/>
  <c r="I60" i="2"/>
  <c r="G60" i="2"/>
  <c r="E60" i="2"/>
  <c r="D60" i="2"/>
  <c r="Q59" i="2"/>
  <c r="K59" i="2"/>
  <c r="I59" i="2"/>
  <c r="G59" i="2"/>
  <c r="D59" i="2"/>
  <c r="E59" i="2" s="1"/>
  <c r="Q58" i="2"/>
  <c r="K58" i="2"/>
  <c r="I58" i="2"/>
  <c r="G58" i="2"/>
  <c r="D58" i="2"/>
  <c r="E58" i="2" s="1"/>
  <c r="Q57" i="2"/>
  <c r="K57" i="2"/>
  <c r="I57" i="2"/>
  <c r="G57" i="2"/>
  <c r="D57" i="2"/>
  <c r="E57" i="2" s="1"/>
  <c r="Q56" i="2"/>
  <c r="K56" i="2"/>
  <c r="I56" i="2"/>
  <c r="G56" i="2"/>
  <c r="D56" i="2"/>
  <c r="E56" i="2" s="1"/>
  <c r="Q55" i="2"/>
  <c r="K55" i="2"/>
  <c r="I55" i="2"/>
  <c r="G55" i="2"/>
  <c r="D55" i="2"/>
  <c r="E55" i="2" s="1"/>
  <c r="Q54" i="2"/>
  <c r="K54" i="2"/>
  <c r="I54" i="2"/>
  <c r="G54" i="2"/>
  <c r="E54" i="2"/>
  <c r="D54" i="2"/>
  <c r="Q53" i="2"/>
  <c r="K53" i="2"/>
  <c r="I53" i="2"/>
  <c r="G53" i="2"/>
  <c r="D53" i="2"/>
  <c r="E53" i="2" s="1"/>
  <c r="Q52" i="2"/>
  <c r="K52" i="2"/>
  <c r="I52" i="2"/>
  <c r="G52" i="2"/>
  <c r="D52" i="2"/>
  <c r="E52" i="2" s="1"/>
  <c r="Q51" i="2"/>
  <c r="K51" i="2"/>
  <c r="I51" i="2"/>
  <c r="G51" i="2"/>
  <c r="D51" i="2"/>
  <c r="E51" i="2" s="1"/>
  <c r="Q50" i="2"/>
  <c r="K50" i="2"/>
  <c r="I50" i="2"/>
  <c r="G50" i="2"/>
  <c r="D50" i="2"/>
  <c r="E50" i="2" s="1"/>
  <c r="Q49" i="2"/>
  <c r="K49" i="2"/>
  <c r="I49" i="2"/>
  <c r="G49" i="2"/>
  <c r="D49" i="2"/>
  <c r="E49" i="2" s="1"/>
  <c r="Q48" i="2"/>
  <c r="K48" i="2"/>
  <c r="I48" i="2"/>
  <c r="G48" i="2"/>
  <c r="D48" i="2"/>
  <c r="E48" i="2" s="1"/>
  <c r="Q47" i="2"/>
  <c r="K47" i="2"/>
  <c r="I47" i="2"/>
  <c r="G47" i="2"/>
  <c r="D47" i="2"/>
  <c r="E47" i="2" s="1"/>
  <c r="Q46" i="2"/>
  <c r="K46" i="2"/>
  <c r="I46" i="2"/>
  <c r="G46" i="2"/>
  <c r="E46" i="2"/>
  <c r="D46" i="2"/>
  <c r="Q45" i="2"/>
  <c r="K45" i="2"/>
  <c r="I45" i="2"/>
  <c r="G45" i="2"/>
  <c r="D45" i="2"/>
  <c r="E45" i="2" s="1"/>
  <c r="Q44" i="2"/>
  <c r="K44" i="2"/>
  <c r="I44" i="2"/>
  <c r="G44" i="2"/>
  <c r="D44" i="2"/>
  <c r="E44" i="2" s="1"/>
  <c r="Q43" i="2"/>
  <c r="K43" i="2"/>
  <c r="I43" i="2"/>
  <c r="G43" i="2"/>
  <c r="D43" i="2"/>
  <c r="E43" i="2" s="1"/>
  <c r="Q42" i="2"/>
  <c r="K42" i="2"/>
  <c r="I42" i="2"/>
  <c r="G42" i="2"/>
  <c r="D42" i="2"/>
  <c r="E42" i="2" s="1"/>
  <c r="Q41" i="2"/>
  <c r="K41" i="2"/>
  <c r="I41" i="2"/>
  <c r="G41" i="2"/>
  <c r="D41" i="2"/>
  <c r="E41" i="2" s="1"/>
  <c r="Q40" i="2"/>
  <c r="K40" i="2"/>
  <c r="I40" i="2"/>
  <c r="G40" i="2"/>
  <c r="D40" i="2"/>
  <c r="E40" i="2" s="1"/>
  <c r="Q39" i="2"/>
  <c r="K39" i="2"/>
  <c r="I39" i="2"/>
  <c r="G39" i="2"/>
  <c r="D39" i="2"/>
  <c r="E39" i="2" s="1"/>
  <c r="Q38" i="2"/>
  <c r="K38" i="2"/>
  <c r="I38" i="2"/>
  <c r="G38" i="2"/>
  <c r="E38" i="2"/>
  <c r="D38" i="2"/>
  <c r="Q37" i="2"/>
  <c r="K37" i="2"/>
  <c r="I37" i="2"/>
  <c r="G37" i="2"/>
  <c r="D37" i="2"/>
  <c r="E37" i="2" s="1"/>
  <c r="Q36" i="2"/>
  <c r="K36" i="2"/>
  <c r="I36" i="2"/>
  <c r="G36" i="2"/>
  <c r="D36" i="2"/>
  <c r="E36" i="2" s="1"/>
  <c r="Q35" i="2"/>
  <c r="K35" i="2"/>
  <c r="I35" i="2"/>
  <c r="G35" i="2"/>
  <c r="D35" i="2"/>
  <c r="E35" i="2" s="1"/>
  <c r="Q34" i="2"/>
  <c r="K34" i="2"/>
  <c r="I34" i="2"/>
  <c r="G34" i="2"/>
  <c r="D34" i="2"/>
  <c r="E34" i="2" s="1"/>
  <c r="Q33" i="2"/>
  <c r="K33" i="2"/>
  <c r="I33" i="2"/>
  <c r="G33" i="2"/>
  <c r="D33" i="2"/>
  <c r="E33" i="2" s="1"/>
  <c r="Q32" i="2"/>
  <c r="K32" i="2"/>
  <c r="I32" i="2"/>
  <c r="G32" i="2"/>
  <c r="D32" i="2"/>
  <c r="E32" i="2" s="1"/>
  <c r="Q31" i="2"/>
  <c r="K31" i="2"/>
  <c r="I31" i="2"/>
  <c r="G31" i="2"/>
  <c r="D31" i="2"/>
  <c r="E31" i="2" s="1"/>
  <c r="Q30" i="2"/>
  <c r="K30" i="2"/>
  <c r="I30" i="2"/>
  <c r="G30" i="2"/>
  <c r="E30" i="2"/>
  <c r="D30" i="2"/>
  <c r="Q29" i="2"/>
  <c r="K29" i="2"/>
  <c r="I29" i="2"/>
  <c r="G29" i="2"/>
  <c r="D29" i="2"/>
  <c r="E29" i="2" s="1"/>
  <c r="Q28" i="2"/>
  <c r="K28" i="2"/>
  <c r="I28" i="2"/>
  <c r="G28" i="2"/>
  <c r="D28" i="2"/>
  <c r="E28" i="2" s="1"/>
  <c r="Q27" i="2"/>
  <c r="K27" i="2"/>
  <c r="I27" i="2"/>
  <c r="G27" i="2"/>
  <c r="D27" i="2"/>
  <c r="E27" i="2" s="1"/>
  <c r="Q26" i="2"/>
  <c r="K26" i="2"/>
  <c r="I26" i="2"/>
  <c r="G26" i="2"/>
  <c r="D26" i="2"/>
  <c r="E26" i="2" s="1"/>
  <c r="Q25" i="2"/>
  <c r="K25" i="2"/>
  <c r="I25" i="2"/>
  <c r="G25" i="2"/>
  <c r="D25" i="2"/>
  <c r="E25" i="2" s="1"/>
  <c r="Q24" i="2"/>
  <c r="K24" i="2"/>
  <c r="I24" i="2"/>
  <c r="G24" i="2"/>
  <c r="D24" i="2"/>
  <c r="E24" i="2" s="1"/>
  <c r="Q23" i="2"/>
  <c r="K23" i="2"/>
  <c r="I23" i="2"/>
  <c r="G23" i="2"/>
  <c r="D23" i="2"/>
  <c r="E23" i="2" s="1"/>
  <c r="Q22" i="2"/>
  <c r="K22" i="2"/>
  <c r="I22" i="2"/>
  <c r="G22" i="2"/>
  <c r="E22" i="2"/>
  <c r="D22" i="2"/>
  <c r="Q21" i="2"/>
  <c r="K21" i="2"/>
  <c r="I21" i="2"/>
  <c r="G21" i="2"/>
  <c r="D21" i="2"/>
  <c r="E21" i="2" s="1"/>
  <c r="Q20" i="2"/>
  <c r="K20" i="2"/>
  <c r="I20" i="2"/>
  <c r="G20" i="2"/>
  <c r="E20" i="2"/>
  <c r="D20" i="2"/>
  <c r="Q19" i="2"/>
  <c r="K19" i="2"/>
  <c r="I19" i="2"/>
  <c r="G19" i="2"/>
  <c r="D19" i="2"/>
  <c r="E19" i="2" s="1"/>
  <c r="Q18" i="2"/>
  <c r="K18" i="2"/>
  <c r="I18" i="2"/>
  <c r="G18" i="2"/>
  <c r="D18" i="2"/>
  <c r="E18" i="2" s="1"/>
  <c r="Q17" i="2"/>
  <c r="K17" i="2"/>
  <c r="I17" i="2"/>
  <c r="G17" i="2"/>
  <c r="D17" i="2"/>
  <c r="E17" i="2" s="1"/>
  <c r="Q16" i="2"/>
  <c r="K16" i="2"/>
  <c r="I16" i="2"/>
  <c r="G16" i="2"/>
  <c r="D16" i="2"/>
  <c r="E16" i="2" s="1"/>
  <c r="Q15" i="2"/>
  <c r="K15" i="2"/>
  <c r="I15" i="2"/>
  <c r="G15" i="2"/>
  <c r="D15" i="2"/>
  <c r="E15" i="2" s="1"/>
  <c r="Q14" i="2"/>
  <c r="K14" i="2"/>
  <c r="I14" i="2"/>
  <c r="G14" i="2"/>
  <c r="E14" i="2"/>
  <c r="D14" i="2"/>
  <c r="Q13" i="2"/>
  <c r="K13" i="2"/>
  <c r="I13" i="2"/>
  <c r="G13" i="2"/>
  <c r="D13" i="2"/>
  <c r="E13" i="2" s="1"/>
  <c r="Q12" i="2"/>
  <c r="K12" i="2"/>
  <c r="I12" i="2"/>
  <c r="G12" i="2"/>
  <c r="D12" i="2"/>
  <c r="E12" i="2" s="1"/>
  <c r="Q11" i="2"/>
  <c r="K11" i="2"/>
  <c r="I11" i="2"/>
  <c r="G11" i="2"/>
  <c r="D11" i="2"/>
  <c r="E11" i="2" s="1"/>
  <c r="Q10" i="2"/>
  <c r="K10" i="2"/>
  <c r="I10" i="2"/>
  <c r="G10" i="2"/>
  <c r="D10" i="2"/>
  <c r="E10" i="2" s="1"/>
  <c r="Q9" i="2"/>
  <c r="K9" i="2"/>
  <c r="I9" i="2"/>
  <c r="G9" i="2"/>
  <c r="D9" i="2"/>
  <c r="E9" i="2" s="1"/>
  <c r="Q8" i="2"/>
  <c r="K8" i="2"/>
  <c r="I8" i="2"/>
  <c r="G8" i="2"/>
  <c r="D8" i="2"/>
  <c r="E8" i="2" s="1"/>
  <c r="Q7" i="2"/>
  <c r="K7" i="2"/>
  <c r="I7" i="2"/>
  <c r="G7" i="2"/>
  <c r="D7" i="2"/>
  <c r="E7" i="2" s="1"/>
  <c r="Q6" i="2"/>
  <c r="K6" i="2"/>
  <c r="I6" i="2"/>
  <c r="G6" i="2"/>
  <c r="D6" i="2"/>
  <c r="E6" i="2" s="1"/>
  <c r="Q5" i="2"/>
  <c r="K5" i="2"/>
  <c r="I5" i="2"/>
  <c r="G5" i="2"/>
  <c r="D5" i="2"/>
  <c r="E5" i="2" s="1"/>
  <c r="Q4" i="2"/>
  <c r="K4" i="2"/>
  <c r="I4" i="2"/>
  <c r="G4" i="2"/>
  <c r="D4" i="2"/>
  <c r="E4" i="2" s="1"/>
  <c r="Q3" i="2"/>
  <c r="K3" i="2"/>
  <c r="I3" i="2"/>
  <c r="G3" i="2"/>
  <c r="D3" i="2"/>
  <c r="E3" i="2" s="1"/>
  <c r="Q2" i="2"/>
  <c r="K2" i="2"/>
  <c r="I2" i="2"/>
  <c r="G2" i="2"/>
  <c r="D2" i="2"/>
  <c r="E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EF2B5B-0421-4938-81F6-5E3DCB1FB26D}" keepAlive="1" name="ThisWorkbookDataModel" description="Data Model" type="5" refreshedVersion="8" minRefreshableVersion="5" background="1"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ED2747-9A35-4F49-8241-4BDA8B24529E}" name="WorksheetConnection_Degnue Dataset.xlsx!Table3" type="102" refreshedVersion="8" minRefreshableVersion="5" saveData="1">
    <extLst>
      <ext xmlns:x15="http://schemas.microsoft.com/office/spreadsheetml/2010/11/main" uri="{DE250136-89BD-433C-8126-D09CA5730AF9}">
        <x15:connection id="Table3">
          <x15:rangePr sourceName="_xlcn.WorksheetConnection_DegnueDataset.xlsxTable3"/>
        </x15:connection>
      </ext>
    </extLst>
  </connection>
</connections>
</file>

<file path=xl/sharedStrings.xml><?xml version="1.0" encoding="utf-8"?>
<sst xmlns="http://schemas.openxmlformats.org/spreadsheetml/2006/main" count="10181" uniqueCount="83">
  <si>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</si>
  <si>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</si>
  <si>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</si>
  <si>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</si>
  <si>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</si>
  <si>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</si>
  <si>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</si>
  <si>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</si>
  <si>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</si>
  <si>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</si>
  <si>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</si>
  <si>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</si>
  <si>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</si>
  <si>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</si>
  <si>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</si>
  <si>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</si>
  <si>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</si>
  <si>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</si>
  <si>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</si>
  <si>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</si>
  <si>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</si>
  <si>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</si>
  <si>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</si>
  <si>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</si>
  <si>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</si>
  <si>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</si>
  <si>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</si>
  <si>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</si>
  <si>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</si>
  <si>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</si>
  <si>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</si>
  <si>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</si>
  <si>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</si>
  <si>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</si>
  <si>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</si>
  <si>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</si>
  <si>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</si>
  <si>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</si>
  <si>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</si>
  <si>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</si>
  <si>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</si>
  <si>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</si>
  <si>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</si>
  <si>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</si>
  <si>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</si>
  <si>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</si>
  <si>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</si>
  <si>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</si>
  <si>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</si>
  <si>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</si>
  <si>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</si>
  <si>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</si>
  <si>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</si>
  <si>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</si>
  <si>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Age Group</t>
  </si>
  <si>
    <t>Dengue Status</t>
  </si>
  <si>
    <t>Patient ID</t>
  </si>
  <si>
    <t>NS1 Status</t>
  </si>
  <si>
    <t>IgG Status</t>
  </si>
  <si>
    <t>IgM Status</t>
  </si>
  <si>
    <t>Shorting Age Group</t>
  </si>
  <si>
    <t>Total Patients</t>
  </si>
  <si>
    <t>Dengue Patients</t>
  </si>
  <si>
    <t>NS1 Patients</t>
  </si>
  <si>
    <t>IgG Patients</t>
  </si>
  <si>
    <t>IgM Patients</t>
  </si>
  <si>
    <t>Sum of Dengue Patients</t>
  </si>
  <si>
    <t>Sum of NS1 Patients</t>
  </si>
  <si>
    <t>Sum of IgG Patients</t>
  </si>
  <si>
    <t>Sum of IgM Patients</t>
  </si>
  <si>
    <t>Children (8–17)</t>
  </si>
  <si>
    <t>Youth (18–25)</t>
  </si>
  <si>
    <t>Adults (26–35)</t>
  </si>
  <si>
    <t>Middle Age (36–50)</t>
  </si>
  <si>
    <t>Seniors (51–65)</t>
  </si>
  <si>
    <t>Grand Total</t>
  </si>
  <si>
    <t>Total</t>
  </si>
  <si>
    <t>Sher-e-Bangla</t>
  </si>
  <si>
    <t>Dengue_Patients</t>
  </si>
  <si>
    <t>IgG Positive</t>
  </si>
  <si>
    <t>NS1  Positive</t>
  </si>
  <si>
    <t>IgM Positive</t>
  </si>
  <si>
    <t>Dengue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</si>
</sst>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font>
    <font>
      <sz val="12"/>
      <color theme="1"/>
      <name val="Calibri"/>
      <family val="2"/>
    </font>
    <font>
      <sz val="12"/>
      <color theme="1"/>
      <name val="Calibri"/>
      <family val="2"/>
    </font>
    <font>
      <sz val="11"/>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8"/>
      <name val="Calibri"/>
      <family val="2"/>
    </font>
    <font>
      <b/>
      <sz val="16"/>
      <color theme="1"/>
      <name val="Calibri"/>
      <family val="2"/>
    </font>
    <font>
      <sz val="16"/>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66"/>
        <bgColor indexed="64"/>
      </patternFill>
    </fill>
    <fill>
      <patternFill patternType="solid">
        <fgColor rgb="FFFFFFCC"/>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cellStyleXfs>
  <cellXfs count="17">
    <xf numFmtId="0" fontId="0" fillId="0" borderId="0" xfId="0"/>
    <xf numFmtId="0" fontId="0" fillId="36" borderId="0" xfId="0" applyFill="1"/>
    <xf numFmtId="0" fontId="2" fillId="0" borderId="0" xfId="0" applyFont="1"/>
    <xf numFmtId="0" fontId="21" fillId="35" borderId="0" xfId="0" applyFont="1" applyFill="1" applyAlignment="1">
      <alignment horizontal="center" vertical="center"/>
    </xf>
    <xf numFmtId="0" fontId="22" fillId="0" borderId="0" xfId="0" applyFont="1" applyAlignment="1">
      <alignment horizontal="center" vertical="center"/>
    </xf>
    <xf numFmtId="0" fontId="22" fillId="0" borderId="0" xfId="0" applyFont="1"/>
    <xf numFmtId="0" fontId="22" fillId="34" borderId="0" xfId="0" applyFont="1" applyFill="1"/>
    <xf numFmtId="0" fontId="22" fillId="33" borderId="0" xfId="0" applyFont="1" applyFill="1"/>
    <xf numFmtId="0" fontId="21" fillId="35" borderId="0" xfId="0" applyFont="1" applyFill="1" applyAlignment="1">
      <alignment horizontal="center" vertical="center" wrapText="1"/>
    </xf>
    <xf numFmtId="0" fontId="22" fillId="34" borderId="0" xfId="0" applyFont="1" applyFill="1" applyAlignment="1">
      <alignment wrapText="1"/>
    </xf>
    <xf numFmtId="0" fontId="22" fillId="33" borderId="0" xfId="0" applyFont="1" applyFill="1" applyAlignment="1">
      <alignment wrapText="1"/>
    </xf>
    <xf numFmtId="0" fontId="22" fillId="0" borderId="0" xfId="0" applyFont="1" applyAlignment="1">
      <alignment wrapText="1"/>
    </xf>
    <xf numFmtId="0" fontId="0" fillId="0" borderId="0" xfId="0" pivotButton="1"/>
    <xf numFmtId="10" fontId="0" fillId="0" borderId="0" xfId="0" applyNumberFormat="1"/>
    <xf numFmtId="0" fontId="0" fillId="37" borderId="0" xfId="0" applyFill="1"/>
    <xf numFmtId="0" fontId="1" fillId="0" borderId="0" xfId="0" applyFont="1"/>
    <xf numFmtId="0" fontId="1" fillId="0" borderId="0" xfId="0" pivotButton="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ont>
        <sz val="12"/>
      </font>
    </dxf>
    <dxf>
      <font>
        <sz val="12"/>
      </font>
    </dxf>
    <dxf>
      <font>
        <sz val="12"/>
      </font>
    </dxf>
    <dxf>
      <font>
        <sz val="12"/>
      </font>
    </dxf>
    <dxf>
      <font>
        <sz val="12"/>
      </font>
    </dxf>
    <dxf>
      <font>
        <sz val="12"/>
      </font>
    </dxf>
    <dxf>
      <font>
        <sz val="12"/>
      </font>
    </dxf>
    <dxf>
      <font>
        <sz val="12"/>
      </font>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numFmt numFmtId="0" formatCode="General"/>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alignment textRotation="0" wrapText="1" indent="0" justifyLastLine="0" shrinkToFit="0" readingOrder="0"/>
    </dxf>
    <dxf>
      <font>
        <strike val="0"/>
        <outline val="0"/>
        <shadow val="0"/>
        <u val="none"/>
        <vertAlign val="baseline"/>
        <sz val="16"/>
        <color theme="1"/>
        <name val="Calibri"/>
        <family val="2"/>
        <scheme val="none"/>
      </font>
      <numFmt numFmtId="0" formatCode="General"/>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alignment textRotation="0" wrapText="1" indent="0" justifyLastLine="0" shrinkToFit="0" readingOrder="0"/>
    </dxf>
    <dxf>
      <font>
        <strike val="0"/>
        <outline val="0"/>
        <shadow val="0"/>
        <u val="none"/>
        <vertAlign val="baseline"/>
        <sz val="16"/>
        <color theme="1"/>
        <name val="Calibri"/>
        <family val="2"/>
        <scheme val="none"/>
      </font>
      <numFmt numFmtId="0" formatCode="General"/>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alignment textRotation="0" wrapText="1" indent="0" justifyLastLine="0" shrinkToFit="0" readingOrder="0"/>
    </dxf>
    <dxf>
      <font>
        <strike val="0"/>
        <outline val="0"/>
        <shadow val="0"/>
        <u val="none"/>
        <vertAlign val="baseline"/>
        <sz val="16"/>
        <color theme="1"/>
        <name val="Calibri"/>
        <family val="2"/>
        <scheme val="none"/>
      </font>
      <numFmt numFmtId="0" formatCode="General"/>
      <fill>
        <patternFill patternType="solid">
          <fgColor indexed="64"/>
          <bgColor rgb="FFFFFFCC"/>
        </patternFill>
      </fill>
      <alignment textRotation="0" wrapText="1" indent="0" justifyLastLine="0" shrinkToFit="0" readingOrder="0"/>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fill>
        <patternFill patternType="solid">
          <fgColor indexed="64"/>
          <bgColor rgb="FFFFFFCC"/>
        </patternFill>
      </fill>
    </dxf>
    <dxf>
      <font>
        <strike val="0"/>
        <outline val="0"/>
        <shadow val="0"/>
        <u val="none"/>
        <vertAlign val="baseline"/>
        <sz val="16"/>
        <color theme="1"/>
        <name val="Calibri"/>
        <family val="2"/>
        <scheme val="none"/>
      </font>
    </dxf>
    <dxf>
      <font>
        <strike val="0"/>
        <outline val="0"/>
        <shadow val="0"/>
        <u val="none"/>
        <vertAlign val="baseline"/>
        <sz val="16"/>
        <color theme="1"/>
        <name val="Calibri"/>
        <family val="2"/>
        <scheme val="none"/>
      </font>
      <fill>
        <patternFill patternType="solid">
          <fgColor indexed="64"/>
          <bgColor rgb="FFFFFFCC"/>
        </patternFill>
      </fill>
    </dxf>
    <dxf>
      <font>
        <b/>
        <strike val="0"/>
        <outline val="0"/>
        <shadow val="0"/>
        <u val="none"/>
        <vertAlign val="baseline"/>
        <sz val="16"/>
        <color theme="1"/>
        <name val="Calibri"/>
        <family val="2"/>
        <scheme val="none"/>
      </font>
      <fill>
        <patternFill patternType="solid">
          <fgColor indexed="64"/>
          <bgColor theme="6" tint="0.59999389629810485"/>
        </patternFill>
      </fill>
      <alignment horizontal="center" vertical="center" textRotation="0" wrapText="0" indent="0" justifyLastLine="0" shrinkToFit="0" readingOrder="0"/>
    </dxf>
    <dxf>
      <font>
        <b/>
        <color theme="1"/>
      </font>
      <border>
        <bottom style="thin">
          <color theme="4"/>
        </bottom>
        <vertical/>
        <horizontal/>
      </border>
    </dxf>
    <dxf>
      <font>
        <sz val="12"/>
        <color theme="1"/>
      </font>
      <fill>
        <patternFill>
          <bgColor rgb="FF0BA2BD"/>
        </patternFill>
      </fill>
      <border diagonalUp="0" diagonalDown="0">
        <left style="thin">
          <color theme="0"/>
        </left>
        <right style="thin">
          <color theme="0"/>
        </right>
        <top style="thin">
          <color theme="0"/>
        </top>
        <bottom style="thin">
          <color theme="0"/>
        </bottom>
        <vertical/>
        <horizontal/>
      </border>
    </dxf>
    <dxf>
      <font>
        <b/>
        <i val="0"/>
        <sz val="14"/>
        <color theme="0"/>
      </font>
      <border>
        <bottom style="thin">
          <color theme="4"/>
        </bottom>
        <vertical/>
        <horizontal/>
      </border>
    </dxf>
    <dxf>
      <font>
        <sz val="12"/>
        <color theme="1"/>
      </font>
      <fill>
        <patternFill>
          <bgColor rgb="FF0BA2BD"/>
        </patternFill>
      </fill>
      <border diagonalUp="0" diagonalDown="0">
        <left/>
        <right/>
        <top/>
        <bottom/>
        <vertical/>
        <horizontal/>
      </border>
    </dxf>
    <dxf>
      <fill>
        <patternFill>
          <bgColor rgb="FFFFFFCC"/>
        </patternFill>
      </fill>
    </dxf>
    <dxf>
      <fill>
        <patternFill>
          <bgColor rgb="FFFFCC66"/>
        </patternFill>
      </fill>
    </dxf>
    <dxf>
      <font>
        <b/>
        <i val="0"/>
        <sz val="14"/>
        <color theme="0"/>
      </font>
      <border>
        <bottom style="thin">
          <color theme="4"/>
        </bottom>
        <vertical/>
        <horizontal/>
      </border>
    </dxf>
    <dxf>
      <font>
        <b/>
        <i val="0"/>
        <sz val="12"/>
        <color theme="0" tint="-4.9989318521683403E-2"/>
      </font>
      <fill>
        <patternFill>
          <bgColor rgb="FF8AA297"/>
        </patternFill>
      </fill>
      <border diagonalUp="0" diagonalDown="0">
        <left/>
        <right/>
        <top/>
        <bottom/>
        <vertical/>
        <horizontal/>
      </border>
    </dxf>
  </dxfs>
  <tableStyles count="4" defaultTableStyle="TableStyleMedium2" defaultPivotStyle="PivotStyleLight16">
    <tableStyle name="light color" pivot="0" table="0" count="10" xr9:uid="{0E16D74E-AAC2-43D7-86B4-69B0D450402F}">
      <tableStyleElement type="wholeTable" dxfId="34"/>
      <tableStyleElement type="headerRow" dxfId="33"/>
    </tableStyle>
    <tableStyle name="Table Style 1" pivot="0" count="2" xr9:uid="{EF3A817E-561F-404F-9FED-D4AEC3F09196}">
      <tableStyleElement type="wholeTable" dxfId="32"/>
      <tableStyleElement type="secondRowStripe" dxfId="31"/>
    </tableStyle>
    <tableStyle name="Terquiese+Yello" pivot="0" table="0" count="10" xr9:uid="{5CB918ED-13BA-4631-91DB-D756FACDAF5B}">
      <tableStyleElement type="wholeTable" dxfId="30"/>
      <tableStyleElement type="headerRow" dxfId="29"/>
    </tableStyle>
    <tableStyle name="Terquiese+Yello 3" pivot="0" table="0" count="10" xr9:uid="{381FCA8F-68AE-4A8E-9060-BF59D9666C54}">
      <tableStyleElement type="wholeTable" dxfId="28"/>
      <tableStyleElement type="headerRow" dxfId="27"/>
    </tableStyle>
  </tableStyles>
  <colors>
    <mruColors>
      <color rgb="FF006666"/>
      <color rgb="FFF76363"/>
      <color rgb="FF44564E"/>
      <color rgb="FF8AA297"/>
      <color rgb="FFE9B77F"/>
      <color rgb="FFD1D1D1"/>
      <color rgb="FFFF6600"/>
      <color rgb="FF404040"/>
      <color rgb="FFFF8D3F"/>
      <color rgb="FFF49322"/>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tint="0.24994659260841701"/>
          </font>
          <fill>
            <patternFill patternType="solid">
              <fgColor theme="4"/>
              <bgColor rgb="FFFFCC1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tint="0.24994659260841701"/>
          </font>
          <fill>
            <patternFill patternType="solid">
              <fgColor theme="4"/>
              <bgColor rgb="FFE9B77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light color">
        <x14:slicerStyle name="light colo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Terquiese+Yello">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Terquiese+Yello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5.xml"/><Relationship Id="rId39" Type="http://schemas.openxmlformats.org/officeDocument/2006/relationships/customXml" Target="../customXml/item6.xml"/><Relationship Id="rId21" Type="http://schemas.openxmlformats.org/officeDocument/2006/relationships/pivotCacheDefinition" Target="pivotCache/pivotCacheDefinition15.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4.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602930267871923"/>
          <c:y val="3.5127280444439302E-2"/>
          <c:w val="0.65397069732128077"/>
          <c:h val="0.9297454391111214"/>
        </c:manualLayout>
      </c:layout>
      <c:barChart>
        <c:barDir val="bar"/>
        <c:grouping val="clustered"/>
        <c:varyColors val="0"/>
        <c:ser>
          <c:idx val="0"/>
          <c:order val="0"/>
          <c:tx>
            <c:strRef>
              <c:f>'Chart &amp; Graph'!$H$70</c:f>
              <c:strCache>
                <c:ptCount val="1"/>
                <c:pt idx="0">
                  <c:v>Dengue Patients</c:v>
                </c:pt>
              </c:strCache>
            </c:strRef>
          </c:tx>
          <c:spPr>
            <a:solidFill>
              <a:srgbClr val="8AA297"/>
            </a:solidFill>
            <a:ln>
              <a:no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Graph'!$G$71:$G$80</c:f>
              <c:strCache>
                <c:ptCount val="10"/>
                <c:pt idx="0">
                  <c:v>Badda</c:v>
                </c:pt>
                <c:pt idx="1">
                  <c:v>Kafrul</c:v>
                </c:pt>
                <c:pt idx="2">
                  <c:v>Dhanmondi</c:v>
                </c:pt>
                <c:pt idx="3">
                  <c:v>Kadamtali</c:v>
                </c:pt>
                <c:pt idx="4">
                  <c:v>Mirpur</c:v>
                </c:pt>
                <c:pt idx="5">
                  <c:v>Mohammadpur</c:v>
                </c:pt>
                <c:pt idx="6">
                  <c:v>Tejgaon</c:v>
                </c:pt>
                <c:pt idx="7">
                  <c:v>Bangshal</c:v>
                </c:pt>
                <c:pt idx="8">
                  <c:v>Demra</c:v>
                </c:pt>
                <c:pt idx="9">
                  <c:v>Jatrabari</c:v>
                </c:pt>
              </c:strCache>
            </c:strRef>
          </c:cat>
          <c:val>
            <c:numRef>
              <c:f>'Chart &amp; Graph'!$H$71:$H$80</c:f>
              <c:numCache>
                <c:formatCode>General</c:formatCode>
                <c:ptCount val="10"/>
                <c:pt idx="0">
                  <c:v>17</c:v>
                </c:pt>
                <c:pt idx="1">
                  <c:v>17</c:v>
                </c:pt>
                <c:pt idx="2">
                  <c:v>17</c:v>
                </c:pt>
                <c:pt idx="3">
                  <c:v>19</c:v>
                </c:pt>
                <c:pt idx="4">
                  <c:v>19</c:v>
                </c:pt>
                <c:pt idx="5">
                  <c:v>20</c:v>
                </c:pt>
                <c:pt idx="6">
                  <c:v>24</c:v>
                </c:pt>
                <c:pt idx="7">
                  <c:v>24</c:v>
                </c:pt>
                <c:pt idx="8">
                  <c:v>26</c:v>
                </c:pt>
                <c:pt idx="9">
                  <c:v>31</c:v>
                </c:pt>
              </c:numCache>
            </c:numRef>
          </c:val>
          <c:extLst>
            <c:ext xmlns:c16="http://schemas.microsoft.com/office/drawing/2014/chart" uri="{C3380CC4-5D6E-409C-BE32-E72D297353CC}">
              <c16:uniqueId val="{00000000-6A76-4BEA-9FAA-EACABFC4D6CD}"/>
            </c:ext>
          </c:extLst>
        </c:ser>
        <c:dLbls>
          <c:showLegendKey val="0"/>
          <c:showVal val="0"/>
          <c:showCatName val="0"/>
          <c:showSerName val="0"/>
          <c:showPercent val="0"/>
          <c:showBubbleSize val="0"/>
        </c:dLbls>
        <c:gapWidth val="75"/>
        <c:axId val="1227593535"/>
        <c:axId val="1227582975"/>
      </c:barChart>
      <c:catAx>
        <c:axId val="122759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7582975"/>
        <c:crosses val="autoZero"/>
        <c:auto val="1"/>
        <c:lblAlgn val="ctr"/>
        <c:lblOffset val="100"/>
        <c:noMultiLvlLbl val="0"/>
      </c:catAx>
      <c:valAx>
        <c:axId val="1227582975"/>
        <c:scaling>
          <c:orientation val="minMax"/>
        </c:scaling>
        <c:delete val="1"/>
        <c:axPos val="b"/>
        <c:numFmt formatCode="General" sourceLinked="1"/>
        <c:majorTickMark val="none"/>
        <c:minorTickMark val="none"/>
        <c:tickLblPos val="nextTo"/>
        <c:crossAx val="122759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2</c:name>
    <c:fmtId val="1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AA297"/>
          </a:solidFill>
          <a:ln w="19050">
            <a:noFill/>
          </a:ln>
          <a:effectLst/>
        </c:spPr>
      </c:pivotFmt>
      <c:pivotFmt>
        <c:idx val="2"/>
        <c:spPr>
          <a:solidFill>
            <a:srgbClr val="E9B77F"/>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E9B77F"/>
          </a:solidFill>
          <a:ln w="19050">
            <a:noFill/>
          </a:ln>
          <a:effectLst/>
        </c:spPr>
      </c:pivotFmt>
      <c:pivotFmt>
        <c:idx val="5"/>
        <c:spPr>
          <a:solidFill>
            <a:srgbClr val="8AA297"/>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E9B77F"/>
          </a:solidFill>
          <a:ln w="19050">
            <a:noFill/>
          </a:ln>
          <a:effectLst/>
        </c:spPr>
        <c:dLbl>
          <c:idx val="0"/>
          <c:layout>
            <c:manualLayout>
              <c:x val="0.13612339854037131"/>
              <c:y val="1.218450993805082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8AA297"/>
          </a:solidFill>
          <a:ln w="19050">
            <a:noFill/>
          </a:ln>
          <a:effectLst/>
        </c:spPr>
        <c:dLbl>
          <c:idx val="0"/>
          <c:layout>
            <c:manualLayout>
              <c:x val="-0.11010828777129554"/>
              <c:y val="6.092254969025429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501930915767483"/>
          <c:y val="0.19565444729815687"/>
          <c:w val="0.39598632748589457"/>
          <c:h val="0.69551432741292518"/>
        </c:manualLayout>
      </c:layout>
      <c:doughnutChart>
        <c:varyColors val="1"/>
        <c:ser>
          <c:idx val="0"/>
          <c:order val="0"/>
          <c:tx>
            <c:strRef>
              <c:f>Pivot_Table!$C$18</c:f>
              <c:strCache>
                <c:ptCount val="1"/>
                <c:pt idx="0">
                  <c:v>Total</c:v>
                </c:pt>
              </c:strCache>
            </c:strRef>
          </c:tx>
          <c:spPr>
            <a:ln>
              <a:noFill/>
            </a:ln>
          </c:spPr>
          <c:dPt>
            <c:idx val="0"/>
            <c:bubble3D val="0"/>
            <c:spPr>
              <a:solidFill>
                <a:srgbClr val="E9B77F"/>
              </a:solidFill>
              <a:ln w="19050">
                <a:noFill/>
              </a:ln>
              <a:effectLst/>
            </c:spPr>
            <c:extLst>
              <c:ext xmlns:c16="http://schemas.microsoft.com/office/drawing/2014/chart" uri="{C3380CC4-5D6E-409C-BE32-E72D297353CC}">
                <c16:uniqueId val="{00000001-62FF-4964-846B-21B5AA0F7385}"/>
              </c:ext>
            </c:extLst>
          </c:dPt>
          <c:dPt>
            <c:idx val="1"/>
            <c:bubble3D val="0"/>
            <c:spPr>
              <a:solidFill>
                <a:srgbClr val="8AA297"/>
              </a:solidFill>
              <a:ln w="19050">
                <a:noFill/>
              </a:ln>
              <a:effectLst/>
            </c:spPr>
            <c:extLst>
              <c:ext xmlns:c16="http://schemas.microsoft.com/office/drawing/2014/chart" uri="{C3380CC4-5D6E-409C-BE32-E72D297353CC}">
                <c16:uniqueId val="{00000003-62FF-4964-846B-21B5AA0F7385}"/>
              </c:ext>
            </c:extLst>
          </c:dPt>
          <c:dLbls>
            <c:dLbl>
              <c:idx val="0"/>
              <c:layout>
                <c:manualLayout>
                  <c:x val="0.13612339854037131"/>
                  <c:y val="1.218450993805082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FF-4964-846B-21B5AA0F7385}"/>
                </c:ext>
              </c:extLst>
            </c:dLbl>
            <c:dLbl>
              <c:idx val="1"/>
              <c:layout>
                <c:manualLayout>
                  <c:x val="-0.11010828777129554"/>
                  <c:y val="6.09225496902542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FF-4964-846B-21B5AA0F738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Pivot_Table!$B$19:$B$20</c:f>
              <c:strCache>
                <c:ptCount val="2"/>
                <c:pt idx="0">
                  <c:v>Female</c:v>
                </c:pt>
                <c:pt idx="1">
                  <c:v>Male</c:v>
                </c:pt>
              </c:strCache>
            </c:strRef>
          </c:cat>
          <c:val>
            <c:numRef>
              <c:f>Pivot_Table!$C$19:$C$20</c:f>
              <c:numCache>
                <c:formatCode>General</c:formatCode>
                <c:ptCount val="2"/>
                <c:pt idx="0">
                  <c:v>281</c:v>
                </c:pt>
                <c:pt idx="1">
                  <c:v>252</c:v>
                </c:pt>
              </c:numCache>
            </c:numRef>
          </c:val>
          <c:extLst>
            <c:ext xmlns:c16="http://schemas.microsoft.com/office/drawing/2014/chart" uri="{C3380CC4-5D6E-409C-BE32-E72D297353CC}">
              <c16:uniqueId val="{00000004-62FF-4964-846B-21B5AA0F7385}"/>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5</c:name>
    <c:fmtId val="19"/>
  </c:pivotSource>
  <c:chart>
    <c:autoTitleDeleted val="1"/>
    <c:pivotFmts>
      <c:pivotFmt>
        <c:idx val="0"/>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9B77F"/>
          </a:solidFill>
          <a:ln w="19050">
            <a:noFill/>
          </a:ln>
          <a:effectLst/>
        </c:spPr>
      </c:pivotFmt>
      <c:pivotFmt>
        <c:idx val="2"/>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rgbClr val="E9B77F"/>
          </a:solidFill>
          <a:ln w="19050">
            <a:noFill/>
          </a:ln>
          <a:effectLst/>
        </c:spPr>
      </c:pivotFmt>
      <c:pivotFmt>
        <c:idx val="4"/>
        <c:spPr>
          <a:solidFill>
            <a:srgbClr val="8AA297"/>
          </a:solidFill>
          <a:ln w="19050">
            <a:noFill/>
          </a:ln>
          <a:effectLst/>
        </c:spPr>
      </c:pivotFmt>
      <c:pivotFmt>
        <c:idx val="5"/>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E9B77F"/>
          </a:solidFill>
          <a:ln w="19050">
            <a:noFill/>
          </a:ln>
          <a:effectLst/>
        </c:spPr>
        <c:dLbl>
          <c:idx val="0"/>
          <c:layout>
            <c:manualLayout>
              <c:x val="0.1331954377940598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8AA297"/>
          </a:solidFill>
          <a:ln w="19050">
            <a:noFill/>
          </a:ln>
          <a:effectLst/>
        </c:spPr>
        <c:dLbl>
          <c:idx val="0"/>
          <c:layout>
            <c:manualLayout>
              <c:x val="-0.14059518433817425"/>
              <c:y val="6.133333848468984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267934917189843"/>
          <c:y val="0.17289916412801379"/>
          <c:w val="0.42423970517545267"/>
          <c:h val="0.70326834253172432"/>
        </c:manualLayout>
      </c:layout>
      <c:doughnutChart>
        <c:varyColors val="1"/>
        <c:ser>
          <c:idx val="0"/>
          <c:order val="0"/>
          <c:tx>
            <c:strRef>
              <c:f>Pivot_Table!$C$40</c:f>
              <c:strCache>
                <c:ptCount val="1"/>
                <c:pt idx="0">
                  <c:v>Total</c:v>
                </c:pt>
              </c:strCache>
            </c:strRef>
          </c:tx>
          <c:spPr>
            <a:solidFill>
              <a:srgbClr val="8AA297"/>
            </a:solidFill>
            <a:ln>
              <a:noFill/>
            </a:ln>
          </c:spPr>
          <c:dPt>
            <c:idx val="0"/>
            <c:bubble3D val="0"/>
            <c:spPr>
              <a:solidFill>
                <a:srgbClr val="E9B77F"/>
              </a:solidFill>
              <a:ln w="19050">
                <a:noFill/>
              </a:ln>
              <a:effectLst/>
            </c:spPr>
            <c:extLst>
              <c:ext xmlns:c16="http://schemas.microsoft.com/office/drawing/2014/chart" uri="{C3380CC4-5D6E-409C-BE32-E72D297353CC}">
                <c16:uniqueId val="{00000001-5221-4431-BB66-7CDBF5B08CB8}"/>
              </c:ext>
            </c:extLst>
          </c:dPt>
          <c:dPt>
            <c:idx val="1"/>
            <c:bubble3D val="0"/>
            <c:spPr>
              <a:solidFill>
                <a:srgbClr val="8AA297"/>
              </a:solidFill>
              <a:ln w="19050">
                <a:noFill/>
              </a:ln>
              <a:effectLst/>
            </c:spPr>
            <c:extLst>
              <c:ext xmlns:c16="http://schemas.microsoft.com/office/drawing/2014/chart" uri="{C3380CC4-5D6E-409C-BE32-E72D297353CC}">
                <c16:uniqueId val="{00000003-5221-4431-BB66-7CDBF5B08CB8}"/>
              </c:ext>
            </c:extLst>
          </c:dPt>
          <c:dLbls>
            <c:dLbl>
              <c:idx val="0"/>
              <c:layout>
                <c:manualLayout>
                  <c:x val="0.1331954377940598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21-4431-BB66-7CDBF5B08CB8}"/>
                </c:ext>
              </c:extLst>
            </c:dLbl>
            <c:dLbl>
              <c:idx val="1"/>
              <c:layout>
                <c:manualLayout>
                  <c:x val="-0.14059518433817425"/>
                  <c:y val="6.133333848468984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21-4431-BB66-7CDBF5B08CB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Pivot_Table!$B$41:$B$42</c:f>
              <c:strCache>
                <c:ptCount val="2"/>
                <c:pt idx="0">
                  <c:v>Female</c:v>
                </c:pt>
                <c:pt idx="1">
                  <c:v>Male</c:v>
                </c:pt>
              </c:strCache>
            </c:strRef>
          </c:cat>
          <c:val>
            <c:numRef>
              <c:f>Pivot_Table!$C$41:$C$42</c:f>
              <c:numCache>
                <c:formatCode>General</c:formatCode>
                <c:ptCount val="2"/>
                <c:pt idx="0">
                  <c:v>259</c:v>
                </c:pt>
                <c:pt idx="1">
                  <c:v>216</c:v>
                </c:pt>
              </c:numCache>
            </c:numRef>
          </c:val>
          <c:extLst>
            <c:ext xmlns:c16="http://schemas.microsoft.com/office/drawing/2014/chart" uri="{C3380CC4-5D6E-409C-BE32-E72D297353CC}">
              <c16:uniqueId val="{00000004-5221-4431-BB66-7CDBF5B08CB8}"/>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1647070532682E-3"/>
          <c:y val="0"/>
          <c:w val="0.98791961980373877"/>
          <c:h val="0.7785666446866556"/>
        </c:manualLayout>
      </c:layout>
      <c:barChart>
        <c:barDir val="col"/>
        <c:grouping val="stacked"/>
        <c:varyColors val="0"/>
        <c:ser>
          <c:idx val="0"/>
          <c:order val="0"/>
          <c:tx>
            <c:strRef>
              <c:f>'Chart &amp; Graph'!$G$18</c:f>
              <c:strCache>
                <c:ptCount val="1"/>
                <c:pt idx="0">
                  <c:v>Male</c:v>
                </c:pt>
              </c:strCache>
            </c:strRef>
          </c:tx>
          <c:spPr>
            <a:solidFill>
              <a:srgbClr val="8AA297"/>
            </a:solidFill>
            <a:ln>
              <a:noFill/>
            </a:ln>
            <a:effectLst/>
          </c:spPr>
          <c:invertIfNegative val="0"/>
          <c:dLbls>
            <c:numFmt formatCode="0.0%" sourceLinked="0"/>
            <c:spPr>
              <a:noFill/>
              <a:ln>
                <a:noFill/>
              </a:ln>
              <a:effectLst/>
            </c:spPr>
            <c:txPr>
              <a:bodyPr rot="0" spcFirstLastPara="1" vertOverflow="clip" horzOverflow="clip" vert="horz" wrap="none" anchor="ctr" anchorCtr="0"/>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'Chart &amp; Graph'!$F$19:$F$23</c:f>
              <c:strCache>
                <c:ptCount val="5"/>
                <c:pt idx="0">
                  <c:v>Middle Age (36–50)</c:v>
                </c:pt>
                <c:pt idx="1">
                  <c:v>Seniors (51–65)</c:v>
                </c:pt>
                <c:pt idx="2">
                  <c:v>Children (8–17)</c:v>
                </c:pt>
                <c:pt idx="3">
                  <c:v>Adults (26–35)</c:v>
                </c:pt>
                <c:pt idx="4">
                  <c:v>Youth (18–25)</c:v>
                </c:pt>
              </c:strCache>
            </c:strRef>
          </c:cat>
          <c:val>
            <c:numRef>
              <c:f>'Chart &amp; Graph'!$G$19:$G$23</c:f>
              <c:numCache>
                <c:formatCode>0.00%</c:formatCode>
                <c:ptCount val="5"/>
                <c:pt idx="0">
                  <c:v>0.14258911819887429</c:v>
                </c:pt>
                <c:pt idx="1">
                  <c:v>0.11819887429643527</c:v>
                </c:pt>
                <c:pt idx="2">
                  <c:v>7.1294559099437146E-2</c:v>
                </c:pt>
                <c:pt idx="3">
                  <c:v>7.879924953095685E-2</c:v>
                </c:pt>
                <c:pt idx="4">
                  <c:v>6.1913696060037521E-2</c:v>
                </c:pt>
              </c:numCache>
            </c:numRef>
          </c:val>
          <c:extLst>
            <c:ext xmlns:c16="http://schemas.microsoft.com/office/drawing/2014/chart" uri="{C3380CC4-5D6E-409C-BE32-E72D297353CC}">
              <c16:uniqueId val="{00000000-C37B-4A41-9C96-FC92C6AA91FC}"/>
            </c:ext>
          </c:extLst>
        </c:ser>
        <c:ser>
          <c:idx val="1"/>
          <c:order val="1"/>
          <c:tx>
            <c:strRef>
              <c:f>'Chart &amp; Graph'!$H$18</c:f>
              <c:strCache>
                <c:ptCount val="1"/>
                <c:pt idx="0">
                  <c:v>Female</c:v>
                </c:pt>
              </c:strCache>
            </c:strRef>
          </c:tx>
          <c:spPr>
            <a:solidFill>
              <a:srgbClr val="E9B77F"/>
            </a:solidFill>
            <a:ln>
              <a:noFill/>
            </a:ln>
            <a:effectLst/>
          </c:spPr>
          <c:invertIfNegative val="0"/>
          <c:dLbls>
            <c:numFmt formatCode="0.0%" sourceLinked="0"/>
            <c:spPr>
              <a:noFill/>
              <a:ln>
                <a:noFill/>
              </a:ln>
              <a:effectLst/>
            </c:spPr>
            <c:txPr>
              <a:bodyPr rot="0" spcFirstLastPara="1" vertOverflow="clip" horzOverflow="clip" vert="horz" wrap="none" anchor="ctr" anchorCtr="0"/>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'Chart &amp; Graph'!$F$19:$F$23</c:f>
              <c:strCache>
                <c:ptCount val="5"/>
                <c:pt idx="0">
                  <c:v>Middle Age (36–50)</c:v>
                </c:pt>
                <c:pt idx="1">
                  <c:v>Seniors (51–65)</c:v>
                </c:pt>
                <c:pt idx="2">
                  <c:v>Children (8–17)</c:v>
                </c:pt>
                <c:pt idx="3">
                  <c:v>Adults (26–35)</c:v>
                </c:pt>
                <c:pt idx="4">
                  <c:v>Youth (18–25)</c:v>
                </c:pt>
              </c:strCache>
            </c:strRef>
          </c:cat>
          <c:val>
            <c:numRef>
              <c:f>'Chart &amp; Graph'!$H$19:$H$23</c:f>
              <c:numCache>
                <c:formatCode>0.00%</c:formatCode>
                <c:ptCount val="5"/>
                <c:pt idx="0">
                  <c:v>0.16322701688555347</c:v>
                </c:pt>
                <c:pt idx="1">
                  <c:v>9.7560975609756101E-2</c:v>
                </c:pt>
                <c:pt idx="2">
                  <c:v>0.11819887429643527</c:v>
                </c:pt>
                <c:pt idx="3">
                  <c:v>9.0056285178236398E-2</c:v>
                </c:pt>
                <c:pt idx="4">
                  <c:v>5.8161350844277676E-2</c:v>
                </c:pt>
              </c:numCache>
            </c:numRef>
          </c:val>
          <c:extLst>
            <c:ext xmlns:c16="http://schemas.microsoft.com/office/drawing/2014/chart" uri="{C3380CC4-5D6E-409C-BE32-E72D297353CC}">
              <c16:uniqueId val="{00000001-C37B-4A41-9C96-FC92C6AA91FC}"/>
            </c:ext>
          </c:extLst>
        </c:ser>
        <c:ser>
          <c:idx val="2"/>
          <c:order val="2"/>
          <c:tx>
            <c:strRef>
              <c:f>'Chart &amp; Graph'!$I$18</c:f>
              <c:strCache>
                <c:ptCount val="1"/>
                <c:pt idx="0">
                  <c:v>Total</c:v>
                </c:pt>
              </c:strCache>
            </c:strRef>
          </c:tx>
          <c:spPr>
            <a:solidFill>
              <a:srgbClr val="D1D1D1"/>
            </a:solidFill>
            <a:ln>
              <a:noFill/>
            </a:ln>
            <a:effectLst/>
          </c:spPr>
          <c:invertIfNegative val="0"/>
          <c:dLbls>
            <c:numFmt formatCode="0.0%" sourceLinked="0"/>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Graph'!$F$19:$F$23</c:f>
              <c:strCache>
                <c:ptCount val="5"/>
                <c:pt idx="0">
                  <c:v>Middle Age (36–50)</c:v>
                </c:pt>
                <c:pt idx="1">
                  <c:v>Seniors (51–65)</c:v>
                </c:pt>
                <c:pt idx="2">
                  <c:v>Children (8–17)</c:v>
                </c:pt>
                <c:pt idx="3">
                  <c:v>Adults (26–35)</c:v>
                </c:pt>
                <c:pt idx="4">
                  <c:v>Youth (18–25)</c:v>
                </c:pt>
              </c:strCache>
            </c:strRef>
          </c:cat>
          <c:val>
            <c:numRef>
              <c:f>'Chart &amp; Graph'!$I$19:$I$23</c:f>
              <c:numCache>
                <c:formatCode>0.00%</c:formatCode>
                <c:ptCount val="5"/>
                <c:pt idx="0">
                  <c:v>0.30581613508442779</c:v>
                </c:pt>
                <c:pt idx="1">
                  <c:v>0.21575984990619138</c:v>
                </c:pt>
                <c:pt idx="2">
                  <c:v>0.18949343339587241</c:v>
                </c:pt>
                <c:pt idx="3">
                  <c:v>0.16885553470919323</c:v>
                </c:pt>
                <c:pt idx="4">
                  <c:v>0.1200750469043152</c:v>
                </c:pt>
              </c:numCache>
            </c:numRef>
          </c:val>
          <c:extLst>
            <c:ext xmlns:c16="http://schemas.microsoft.com/office/drawing/2014/chart" uri="{C3380CC4-5D6E-409C-BE32-E72D297353CC}">
              <c16:uniqueId val="{00000002-C37B-4A41-9C96-FC92C6AA91FC}"/>
            </c:ext>
          </c:extLst>
        </c:ser>
        <c:dLbls>
          <c:dLblPos val="inEnd"/>
          <c:showLegendKey val="0"/>
          <c:showVal val="1"/>
          <c:showCatName val="0"/>
          <c:showSerName val="0"/>
          <c:showPercent val="0"/>
          <c:showBubbleSize val="0"/>
        </c:dLbls>
        <c:gapWidth val="100"/>
        <c:overlap val="100"/>
        <c:axId val="1286790480"/>
        <c:axId val="1286773680"/>
      </c:barChart>
      <c:catAx>
        <c:axId val="12867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86773680"/>
        <c:crosses val="autoZero"/>
        <c:auto val="1"/>
        <c:lblAlgn val="ctr"/>
        <c:lblOffset val="100"/>
        <c:noMultiLvlLbl val="0"/>
      </c:catAx>
      <c:valAx>
        <c:axId val="1286773680"/>
        <c:scaling>
          <c:orientation val="minMax"/>
        </c:scaling>
        <c:delete val="1"/>
        <c:axPos val="l"/>
        <c:numFmt formatCode="0.00%" sourceLinked="1"/>
        <c:majorTickMark val="none"/>
        <c:minorTickMark val="none"/>
        <c:tickLblPos val="nextTo"/>
        <c:crossAx val="1286790480"/>
        <c:crosses val="autoZero"/>
        <c:crossBetween val="between"/>
      </c:valAx>
      <c:spPr>
        <a:noFill/>
        <a:ln>
          <a:noFill/>
        </a:ln>
        <a:effectLst/>
      </c:spPr>
    </c:plotArea>
    <c:legend>
      <c:legendPos val="tr"/>
      <c:layout>
        <c:manualLayout>
          <c:xMode val="edge"/>
          <c:yMode val="edge"/>
          <c:x val="0.66851633410778277"/>
          <c:y val="1.1921620543308795E-3"/>
          <c:w val="0.30251631088443681"/>
          <c:h val="0.1636435283628317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City.xlsx]Chart &amp; Graph!Donut Chart 2</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8AA297"/>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542658033026583"/>
                  <c:h val="0.28933486314151385"/>
                </c:manualLayout>
              </c15:layout>
            </c:ext>
          </c:extLst>
        </c:dLbl>
      </c:pivotFmt>
      <c:pivotFmt>
        <c:idx val="7"/>
        <c:spPr>
          <a:solidFill>
            <a:srgbClr val="8AA297">
              <a:alpha val="70000"/>
            </a:srgb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3005735929200369"/>
                  <c:h val="0.28933486314151385"/>
                </c:manualLayout>
              </c15:layout>
            </c:ext>
          </c:extLst>
        </c:dLbl>
      </c:pivotFmt>
      <c:pivotFmt>
        <c:idx val="8"/>
        <c:spPr>
          <a:solidFill>
            <a:srgbClr val="8AA297">
              <a:alpha val="40000"/>
            </a:srgb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3925680100783883"/>
                  <c:h val="0.28933486314151385"/>
                </c:manualLayout>
              </c15:layout>
            </c:ext>
          </c:extLst>
        </c:dLbl>
      </c:pivotFmt>
    </c:pivotFmts>
    <c:plotArea>
      <c:layout>
        <c:manualLayout>
          <c:layoutTarget val="inner"/>
          <c:xMode val="edge"/>
          <c:yMode val="edge"/>
          <c:x val="0.17879737660375766"/>
          <c:y val="2.760633375754739E-2"/>
          <c:w val="0.66631561032218622"/>
          <c:h val="0.9723936662424526"/>
        </c:manualLayout>
      </c:layout>
      <c:doughnutChart>
        <c:varyColors val="1"/>
        <c:ser>
          <c:idx val="0"/>
          <c:order val="0"/>
          <c:tx>
            <c:strRef>
              <c:f>'Chart &amp; Graph'!$B$54</c:f>
              <c:strCache>
                <c:ptCount val="1"/>
                <c:pt idx="0">
                  <c:v>Total</c:v>
                </c:pt>
              </c:strCache>
            </c:strRef>
          </c:tx>
          <c:spPr>
            <a:solidFill>
              <a:srgbClr val="8AA297"/>
            </a:solidFill>
            <a:ln>
              <a:noFill/>
            </a:ln>
          </c:spPr>
          <c:dPt>
            <c:idx val="0"/>
            <c:bubble3D val="0"/>
            <c:spPr>
              <a:solidFill>
                <a:srgbClr val="8AA297"/>
              </a:solidFill>
              <a:ln w="19050">
                <a:noFill/>
              </a:ln>
              <a:effectLst/>
            </c:spPr>
            <c:extLst>
              <c:ext xmlns:c16="http://schemas.microsoft.com/office/drawing/2014/chart" uri="{C3380CC4-5D6E-409C-BE32-E72D297353CC}">
                <c16:uniqueId val="{00000001-8F4D-4D70-821C-D1C9963A1CB1}"/>
              </c:ext>
            </c:extLst>
          </c:dPt>
          <c:dPt>
            <c:idx val="1"/>
            <c:bubble3D val="0"/>
            <c:spPr>
              <a:solidFill>
                <a:srgbClr val="8AA297">
                  <a:alpha val="70000"/>
                </a:srgbClr>
              </a:solidFill>
              <a:ln w="19050">
                <a:noFill/>
              </a:ln>
              <a:effectLst/>
            </c:spPr>
            <c:extLst>
              <c:ext xmlns:c16="http://schemas.microsoft.com/office/drawing/2014/chart" uri="{C3380CC4-5D6E-409C-BE32-E72D297353CC}">
                <c16:uniqueId val="{00000003-8F4D-4D70-821C-D1C9963A1CB1}"/>
              </c:ext>
            </c:extLst>
          </c:dPt>
          <c:dPt>
            <c:idx val="2"/>
            <c:bubble3D val="0"/>
            <c:spPr>
              <a:solidFill>
                <a:srgbClr val="8AA297">
                  <a:alpha val="40000"/>
                </a:srgbClr>
              </a:solidFill>
              <a:ln w="19050">
                <a:noFill/>
              </a:ln>
              <a:effectLst/>
            </c:spPr>
            <c:extLst>
              <c:ext xmlns:c16="http://schemas.microsoft.com/office/drawing/2014/chart" uri="{C3380CC4-5D6E-409C-BE32-E72D297353CC}">
                <c16:uniqueId val="{00000005-8F4D-4D70-821C-D1C9963A1CB1}"/>
              </c:ext>
            </c:extLst>
          </c:dPt>
          <c:dLbls>
            <c:dLbl>
              <c:idx val="0"/>
              <c:showLegendKey val="0"/>
              <c:showVal val="1"/>
              <c:showCatName val="1"/>
              <c:showSerName val="0"/>
              <c:showPercent val="1"/>
              <c:showBubbleSize val="0"/>
              <c:extLst>
                <c:ext xmlns:c15="http://schemas.microsoft.com/office/drawing/2012/chart" uri="{CE6537A1-D6FC-4f65-9D91-7224C49458BB}">
                  <c15:layout>
                    <c:manualLayout>
                      <c:w val="0.25542658033026583"/>
                      <c:h val="0.28933486314151385"/>
                    </c:manualLayout>
                  </c15:layout>
                </c:ext>
                <c:ext xmlns:c16="http://schemas.microsoft.com/office/drawing/2014/chart" uri="{C3380CC4-5D6E-409C-BE32-E72D297353CC}">
                  <c16:uniqueId val="{00000001-8F4D-4D70-821C-D1C9963A1CB1}"/>
                </c:ext>
              </c:extLst>
            </c:dLbl>
            <c:dLbl>
              <c:idx val="1"/>
              <c:showLegendKey val="0"/>
              <c:showVal val="1"/>
              <c:showCatName val="1"/>
              <c:showSerName val="0"/>
              <c:showPercent val="1"/>
              <c:showBubbleSize val="0"/>
              <c:extLst>
                <c:ext xmlns:c15="http://schemas.microsoft.com/office/drawing/2012/chart" uri="{CE6537A1-D6FC-4f65-9D91-7224C49458BB}">
                  <c15:layout>
                    <c:manualLayout>
                      <c:w val="0.23005735929200369"/>
                      <c:h val="0.28933486314151385"/>
                    </c:manualLayout>
                  </c15:layout>
                </c:ext>
                <c:ext xmlns:c16="http://schemas.microsoft.com/office/drawing/2014/chart" uri="{C3380CC4-5D6E-409C-BE32-E72D297353CC}">
                  <c16:uniqueId val="{00000003-8F4D-4D70-821C-D1C9963A1CB1}"/>
                </c:ext>
              </c:extLst>
            </c:dLbl>
            <c:dLbl>
              <c:idx val="2"/>
              <c:showLegendKey val="0"/>
              <c:showVal val="1"/>
              <c:showCatName val="1"/>
              <c:showSerName val="0"/>
              <c:showPercent val="1"/>
              <c:showBubbleSize val="0"/>
              <c:extLst>
                <c:ext xmlns:c15="http://schemas.microsoft.com/office/drawing/2012/chart" uri="{CE6537A1-D6FC-4f65-9D91-7224C49458BB}">
                  <c15:layout>
                    <c:manualLayout>
                      <c:w val="0.23925680100783883"/>
                      <c:h val="0.28933486314151385"/>
                    </c:manualLayout>
                  </c15:layout>
                </c:ext>
                <c:ext xmlns:c16="http://schemas.microsoft.com/office/drawing/2014/chart" uri="{C3380CC4-5D6E-409C-BE32-E72D297353CC}">
                  <c16:uniqueId val="{00000005-8F4D-4D70-821C-D1C9963A1CB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'Chart &amp; Graph'!$A$55:$A$58</c:f>
              <c:strCache>
                <c:ptCount val="3"/>
                <c:pt idx="0">
                  <c:v>Building</c:v>
                </c:pt>
                <c:pt idx="1">
                  <c:v>Other</c:v>
                </c:pt>
                <c:pt idx="2">
                  <c:v>Tinshed</c:v>
                </c:pt>
              </c:strCache>
            </c:strRef>
          </c:cat>
          <c:val>
            <c:numRef>
              <c:f>'Chart &amp; Graph'!$B$55:$B$58</c:f>
              <c:numCache>
                <c:formatCode>General</c:formatCode>
                <c:ptCount val="3"/>
                <c:pt idx="0">
                  <c:v>191</c:v>
                </c:pt>
                <c:pt idx="1">
                  <c:v>169</c:v>
                </c:pt>
                <c:pt idx="2">
                  <c:v>173</c:v>
                </c:pt>
              </c:numCache>
            </c:numRef>
          </c:val>
          <c:extLst>
            <c:ext xmlns:c16="http://schemas.microsoft.com/office/drawing/2014/chart" uri="{C3380CC4-5D6E-409C-BE32-E72D297353CC}">
              <c16:uniqueId val="{00000006-8F4D-4D70-821C-D1C9963A1CB1}"/>
            </c:ext>
          </c:extLst>
        </c:ser>
        <c:dLbls>
          <c:showLegendKey val="0"/>
          <c:showVal val="1"/>
          <c:showCatName val="0"/>
          <c:showSerName val="0"/>
          <c:showPercent val="0"/>
          <c:showBubbleSize val="0"/>
          <c:showLeaderLines val="0"/>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City.xlsx]Pivot_Table!PivotTable9</c:name>
    <c:fmtId val="20"/>
  </c:pivotSource>
  <c:chart>
    <c:autoTitleDeleted val="1"/>
    <c:pivotFmts>
      <c:pivotFmt>
        <c:idx val="0"/>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9B77F"/>
          </a:solidFill>
          <a:ln w="19050">
            <a:noFill/>
          </a:ln>
          <a:effectLst/>
        </c:spPr>
      </c:pivotFmt>
      <c:pivotFmt>
        <c:idx val="2"/>
        <c:spPr>
          <a:solidFill>
            <a:srgbClr val="8AA297"/>
          </a:solidFill>
          <a:ln w="19050">
            <a:noFill/>
          </a:ln>
          <a:effectLst/>
        </c:spPr>
      </c:pivotFmt>
      <c:pivotFmt>
        <c:idx val="3"/>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E9B77F"/>
          </a:solidFill>
          <a:ln w="19050">
            <a:noFill/>
          </a:ln>
          <a:effectLst/>
        </c:spPr>
      </c:pivotFmt>
      <c:pivotFmt>
        <c:idx val="5"/>
        <c:spPr>
          <a:solidFill>
            <a:srgbClr val="8AA297"/>
          </a:solidFill>
          <a:ln w="19050">
            <a:noFill/>
          </a:ln>
          <a:effectLst/>
        </c:spPr>
      </c:pivotFmt>
      <c:pivotFmt>
        <c:idx val="6"/>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E9B77F"/>
          </a:solidFill>
          <a:ln w="19050">
            <a:noFill/>
          </a:ln>
          <a:effectLst/>
        </c:spPr>
      </c:pivotFmt>
      <c:pivotFmt>
        <c:idx val="8"/>
        <c:spPr>
          <a:solidFill>
            <a:srgbClr val="8AA297"/>
          </a:solidFill>
          <a:ln w="19050">
            <a:noFill/>
          </a:ln>
          <a:effectLst/>
        </c:spPr>
      </c:pivotFmt>
      <c:pivotFmt>
        <c:idx val="9"/>
        <c:spPr>
          <a:solidFill>
            <a:srgbClr val="8AA297"/>
          </a:solidFill>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E9B77F"/>
          </a:solidFill>
          <a:ln w="19050">
            <a:noFill/>
          </a:ln>
          <a:effectLst/>
        </c:spPr>
        <c:dLbl>
          <c:idx val="0"/>
          <c:layout>
            <c:manualLayout>
              <c:x val="0.120063984239627"/>
              <c:y val="1.38136437894041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8AA297"/>
          </a:solidFill>
          <a:ln w="19050">
            <a:noFill/>
          </a:ln>
          <a:effectLst/>
        </c:spPr>
        <c:dLbl>
          <c:idx val="0"/>
          <c:layout>
            <c:manualLayout>
              <c:x val="-0.11483208530970518"/>
              <c:y val="5.525533029984343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8AA297"/>
          </a:solidFill>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rgbClr val="E9B77F"/>
          </a:solidFill>
          <a:ln w="19050">
            <a:noFill/>
          </a:ln>
          <a:effectLst/>
        </c:spPr>
        <c:dLbl>
          <c:idx val="0"/>
          <c:layout>
            <c:manualLayout>
              <c:x val="0.120063984239627"/>
              <c:y val="1.38136437894041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rgbClr val="8AA297"/>
          </a:solidFill>
          <a:ln w="19050">
            <a:noFill/>
          </a:ln>
          <a:effectLst/>
        </c:spPr>
        <c:dLbl>
          <c:idx val="0"/>
          <c:layout>
            <c:manualLayout>
              <c:x val="-0.11483208530970518"/>
              <c:y val="5.525533029984343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8AA297"/>
          </a:solidFill>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E9B77F"/>
          </a:solidFill>
          <a:ln w="19050">
            <a:noFill/>
          </a:ln>
          <a:effectLst/>
        </c:spPr>
        <c:dLbl>
          <c:idx val="0"/>
          <c:layout>
            <c:manualLayout>
              <c:x val="0.120063984239627"/>
              <c:y val="1.38136437894041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rgbClr val="8AA297"/>
          </a:solidFill>
          <a:ln w="19050">
            <a:noFill/>
          </a:ln>
          <a:effectLst/>
        </c:spPr>
        <c:dLbl>
          <c:idx val="0"/>
          <c:layout>
            <c:manualLayout>
              <c:x val="-0.11483208530970518"/>
              <c:y val="5.525533029984343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606303464901416"/>
          <c:y val="6.2499320186649547E-2"/>
          <c:w val="0.39496475529516084"/>
          <c:h val="0.86470426944609313"/>
        </c:manualLayout>
      </c:layout>
      <c:doughnutChart>
        <c:varyColors val="1"/>
        <c:ser>
          <c:idx val="0"/>
          <c:order val="0"/>
          <c:tx>
            <c:strRef>
              <c:f>Pivot_Table!$C$24</c:f>
              <c:strCache>
                <c:ptCount val="1"/>
                <c:pt idx="0">
                  <c:v>Total</c:v>
                </c:pt>
              </c:strCache>
            </c:strRef>
          </c:tx>
          <c:spPr>
            <a:solidFill>
              <a:srgbClr val="8AA297"/>
            </a:solidFill>
            <a:ln>
              <a:noFill/>
            </a:ln>
          </c:spPr>
          <c:dPt>
            <c:idx val="0"/>
            <c:bubble3D val="0"/>
            <c:spPr>
              <a:solidFill>
                <a:srgbClr val="E9B77F"/>
              </a:solidFill>
              <a:ln w="19050">
                <a:noFill/>
              </a:ln>
              <a:effectLst/>
            </c:spPr>
            <c:extLst>
              <c:ext xmlns:c16="http://schemas.microsoft.com/office/drawing/2014/chart" uri="{C3380CC4-5D6E-409C-BE32-E72D297353CC}">
                <c16:uniqueId val="{00000001-635A-4742-83B3-34E498CE14A8}"/>
              </c:ext>
            </c:extLst>
          </c:dPt>
          <c:dPt>
            <c:idx val="1"/>
            <c:bubble3D val="0"/>
            <c:spPr>
              <a:solidFill>
                <a:srgbClr val="8AA297"/>
              </a:solidFill>
              <a:ln w="19050">
                <a:noFill/>
              </a:ln>
              <a:effectLst/>
            </c:spPr>
            <c:extLst>
              <c:ext xmlns:c16="http://schemas.microsoft.com/office/drawing/2014/chart" uri="{C3380CC4-5D6E-409C-BE32-E72D297353CC}">
                <c16:uniqueId val="{00000003-635A-4742-83B3-34E498CE14A8}"/>
              </c:ext>
            </c:extLst>
          </c:dPt>
          <c:dLbls>
            <c:dLbl>
              <c:idx val="0"/>
              <c:layout>
                <c:manualLayout>
                  <c:x val="0.120063984239627"/>
                  <c:y val="1.381364378940415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35A-4742-83B3-34E498CE14A8}"/>
                </c:ext>
              </c:extLst>
            </c:dLbl>
            <c:dLbl>
              <c:idx val="1"/>
              <c:layout>
                <c:manualLayout>
                  <c:x val="-0.11483208530970518"/>
                  <c:y val="5.525533029984343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35A-4742-83B3-34E498CE14A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Pivot_Table!$B$25:$B$26</c:f>
              <c:strCache>
                <c:ptCount val="2"/>
                <c:pt idx="0">
                  <c:v>Female</c:v>
                </c:pt>
                <c:pt idx="1">
                  <c:v>Male</c:v>
                </c:pt>
              </c:strCache>
            </c:strRef>
          </c:cat>
          <c:val>
            <c:numRef>
              <c:f>Pivot_Table!$C$25:$C$26</c:f>
              <c:numCache>
                <c:formatCode>General</c:formatCode>
                <c:ptCount val="2"/>
                <c:pt idx="0">
                  <c:v>275</c:v>
                </c:pt>
                <c:pt idx="1">
                  <c:v>244</c:v>
                </c:pt>
              </c:numCache>
            </c:numRef>
          </c:val>
          <c:extLst>
            <c:ext xmlns:c16="http://schemas.microsoft.com/office/drawing/2014/chart" uri="{C3380CC4-5D6E-409C-BE32-E72D297353CC}">
              <c16:uniqueId val="{00000004-635A-4742-83B3-34E498CE14A8}"/>
            </c:ext>
          </c:extLst>
        </c:ser>
        <c:dLbls>
          <c:showLegendKey val="0"/>
          <c:showVal val="1"/>
          <c:showCatName val="0"/>
          <c:showSerName val="0"/>
          <c:showPercent val="0"/>
          <c:showBubbleSize val="0"/>
          <c:showLeaderLines val="0"/>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4</c:name>
    <c:fmtId val="26"/>
  </c:pivotSource>
  <c:chart>
    <c:autoTitleDeleted val="1"/>
    <c:pivotFmts>
      <c:pivotFmt>
        <c:idx val="0"/>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9B77F"/>
          </a:solidFill>
          <a:ln w="19050">
            <a:noFill/>
          </a:ln>
          <a:effectLst/>
        </c:spPr>
      </c:pivotFmt>
      <c:pivotFmt>
        <c:idx val="2"/>
        <c:spPr>
          <a:solidFill>
            <a:srgbClr val="8AA297"/>
          </a:solidFill>
          <a:ln w="19050">
            <a:noFill/>
          </a:ln>
          <a:effectLst/>
        </c:spPr>
      </c:pivotFmt>
      <c:pivotFmt>
        <c:idx val="3"/>
        <c:spPr>
          <a:solidFill>
            <a:srgbClr val="E9B77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8AA297"/>
          </a:solidFill>
          <a:ln w="19050">
            <a:noFill/>
          </a:ln>
          <a:effectLst/>
        </c:spPr>
      </c:pivotFmt>
      <c:pivotFmt>
        <c:idx val="5"/>
        <c:spPr>
          <a:solidFill>
            <a:srgbClr val="E9B77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E9B77F"/>
          </a:solidFill>
          <a:ln w="19050">
            <a:noFill/>
          </a:ln>
          <a:effectLst/>
        </c:spPr>
      </c:pivotFmt>
      <c:pivotFmt>
        <c:idx val="7"/>
        <c:spPr>
          <a:solidFill>
            <a:srgbClr val="8AA297"/>
          </a:solidFill>
          <a:ln w="19050">
            <a:noFill/>
          </a:ln>
          <a:effectLst/>
        </c:spPr>
      </c:pivotFmt>
      <c:pivotFmt>
        <c:idx val="8"/>
        <c:spPr>
          <a:solidFill>
            <a:srgbClr val="E9B77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E9B77F"/>
          </a:solidFill>
          <a:ln w="19050">
            <a:noFill/>
          </a:ln>
          <a:effectLst/>
        </c:spPr>
      </c:pivotFmt>
      <c:pivotFmt>
        <c:idx val="10"/>
        <c:spPr>
          <a:solidFill>
            <a:srgbClr val="8AA297"/>
          </a:solidFill>
          <a:ln w="19050">
            <a:noFill/>
          </a:ln>
          <a:effectLst/>
        </c:spPr>
      </c:pivotFmt>
      <c:pivotFmt>
        <c:idx val="11"/>
        <c:spPr>
          <a:solidFill>
            <a:srgbClr val="E9B77F"/>
          </a:solidFill>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E9B77F"/>
          </a:solidFill>
          <a:ln w="19050">
            <a:noFill/>
          </a:ln>
          <a:effectLst/>
        </c:spPr>
        <c:dLbl>
          <c:idx val="0"/>
          <c:layout>
            <c:manualLayout>
              <c:x val="0.13576414734995473"/>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rgbClr val="8AA297"/>
          </a:solidFill>
          <a:ln w="19050">
            <a:noFill/>
          </a:ln>
          <a:effectLst/>
        </c:spPr>
        <c:dLbl>
          <c:idx val="0"/>
          <c:layout>
            <c:manualLayout>
              <c:x val="-0.12147318447101213"/>
              <c:y val="3.865540079867536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rgbClr val="E9B77F"/>
          </a:solidFill>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E9B77F"/>
          </a:solidFill>
          <a:ln w="19050">
            <a:noFill/>
          </a:ln>
          <a:effectLst/>
        </c:spPr>
        <c:dLbl>
          <c:idx val="0"/>
          <c:layout>
            <c:manualLayout>
              <c:x val="0.13576414734995473"/>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8AA297"/>
          </a:solidFill>
          <a:ln w="19050">
            <a:noFill/>
          </a:ln>
          <a:effectLst/>
        </c:spPr>
        <c:dLbl>
          <c:idx val="0"/>
          <c:layout>
            <c:manualLayout>
              <c:x val="-0.12147318447101213"/>
              <c:y val="3.865540079867536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rgbClr val="E9B77F"/>
          </a:solidFill>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rgbClr val="E9B77F"/>
          </a:solidFill>
          <a:ln w="19050">
            <a:noFill/>
          </a:ln>
          <a:effectLst/>
        </c:spPr>
        <c:dLbl>
          <c:idx val="0"/>
          <c:layout>
            <c:manualLayout>
              <c:x val="0.13576414734995473"/>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rgbClr val="8AA297"/>
          </a:solidFill>
          <a:ln w="19050">
            <a:noFill/>
          </a:ln>
          <a:effectLst/>
        </c:spPr>
        <c:dLbl>
          <c:idx val="0"/>
          <c:layout>
            <c:manualLayout>
              <c:x val="-0.12147318447101213"/>
              <c:y val="3.865540079867536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311046182878192"/>
          <c:y val="0.15269593519690922"/>
          <c:w val="0.41377851370610241"/>
          <c:h val="0.74614866400441548"/>
        </c:manualLayout>
      </c:layout>
      <c:doughnutChart>
        <c:varyColors val="1"/>
        <c:ser>
          <c:idx val="0"/>
          <c:order val="0"/>
          <c:tx>
            <c:strRef>
              <c:f>Pivot_Table!$C$30</c:f>
              <c:strCache>
                <c:ptCount val="1"/>
                <c:pt idx="0">
                  <c:v>Total</c:v>
                </c:pt>
              </c:strCache>
            </c:strRef>
          </c:tx>
          <c:spPr>
            <a:solidFill>
              <a:srgbClr val="E9B77F"/>
            </a:solidFill>
            <a:ln>
              <a:noFill/>
            </a:ln>
          </c:spPr>
          <c:dPt>
            <c:idx val="0"/>
            <c:bubble3D val="0"/>
            <c:spPr>
              <a:solidFill>
                <a:srgbClr val="E9B77F"/>
              </a:solidFill>
              <a:ln w="19050">
                <a:noFill/>
              </a:ln>
              <a:effectLst/>
            </c:spPr>
            <c:extLst>
              <c:ext xmlns:c16="http://schemas.microsoft.com/office/drawing/2014/chart" uri="{C3380CC4-5D6E-409C-BE32-E72D297353CC}">
                <c16:uniqueId val="{00000001-E7A1-4F8B-973A-4C537056C13F}"/>
              </c:ext>
            </c:extLst>
          </c:dPt>
          <c:dPt>
            <c:idx val="1"/>
            <c:bubble3D val="0"/>
            <c:spPr>
              <a:solidFill>
                <a:srgbClr val="8AA297"/>
              </a:solidFill>
              <a:ln w="19050">
                <a:noFill/>
              </a:ln>
              <a:effectLst/>
            </c:spPr>
            <c:extLst>
              <c:ext xmlns:c16="http://schemas.microsoft.com/office/drawing/2014/chart" uri="{C3380CC4-5D6E-409C-BE32-E72D297353CC}">
                <c16:uniqueId val="{00000003-E7A1-4F8B-973A-4C537056C13F}"/>
              </c:ext>
            </c:extLst>
          </c:dPt>
          <c:dLbls>
            <c:dLbl>
              <c:idx val="0"/>
              <c:layout>
                <c:manualLayout>
                  <c:x val="0.13576414734995473"/>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A1-4F8B-973A-4C537056C13F}"/>
                </c:ext>
              </c:extLst>
            </c:dLbl>
            <c:dLbl>
              <c:idx val="1"/>
              <c:layout>
                <c:manualLayout>
                  <c:x val="-0.12147318447101213"/>
                  <c:y val="3.865540079867536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A1-4F8B-973A-4C537056C13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Pivot_Table!$B$31:$B$32</c:f>
              <c:strCache>
                <c:ptCount val="2"/>
                <c:pt idx="0">
                  <c:v>Female</c:v>
                </c:pt>
                <c:pt idx="1">
                  <c:v>Male</c:v>
                </c:pt>
              </c:strCache>
            </c:strRef>
          </c:cat>
          <c:val>
            <c:numRef>
              <c:f>Pivot_Table!$C$31:$C$32</c:f>
              <c:numCache>
                <c:formatCode>General</c:formatCode>
                <c:ptCount val="2"/>
                <c:pt idx="0">
                  <c:v>281</c:v>
                </c:pt>
                <c:pt idx="1">
                  <c:v>252</c:v>
                </c:pt>
              </c:numCache>
            </c:numRef>
          </c:val>
          <c:extLst>
            <c:ext xmlns:c16="http://schemas.microsoft.com/office/drawing/2014/chart" uri="{C3380CC4-5D6E-409C-BE32-E72D297353CC}">
              <c16:uniqueId val="{00000004-E7A1-4F8B-973A-4C537056C13F}"/>
            </c:ext>
          </c:extLst>
        </c:ser>
        <c:dLbls>
          <c:showLegendKey val="0"/>
          <c:showVal val="1"/>
          <c:showCatName val="0"/>
          <c:showSerName val="0"/>
          <c:showPercent val="0"/>
          <c:showBubbleSize val="0"/>
          <c:showLeaderLines val="0"/>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rgbClr val="8AA297"/>
          </a:solidFill>
          <a:ln w="19050">
            <a:solidFill>
              <a:schemeClr val="lt1"/>
            </a:solidFill>
          </a:ln>
          <a:effectLst/>
        </c:spPr>
      </c:pivotFmt>
      <c:pivotFmt>
        <c:idx val="2"/>
        <c:spPr>
          <a:solidFill>
            <a:srgbClr val="E9B77F"/>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rgbClr val="E9B77F"/>
          </a:solidFill>
          <a:ln w="19050">
            <a:solidFill>
              <a:schemeClr val="lt1"/>
            </a:solidFill>
          </a:ln>
          <a:effectLst/>
        </c:spPr>
      </c:pivotFmt>
      <c:pivotFmt>
        <c:idx val="5"/>
        <c:spPr>
          <a:solidFill>
            <a:srgbClr val="8AA297"/>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E9B77F"/>
          </a:solidFill>
          <a:ln w="19050">
            <a:solidFill>
              <a:schemeClr val="lt1"/>
            </a:solidFill>
          </a:ln>
          <a:effectLst/>
        </c:spPr>
      </c:pivotFmt>
      <c:pivotFmt>
        <c:idx val="8"/>
        <c:spPr>
          <a:solidFill>
            <a:srgbClr val="8AA297"/>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rgbClr val="E9B77F"/>
          </a:solidFill>
          <a:ln w="19050">
            <a:solidFill>
              <a:schemeClr val="lt1"/>
            </a:solidFill>
          </a:ln>
          <a:effectLst/>
        </c:spPr>
      </c:pivotFmt>
      <c:pivotFmt>
        <c:idx val="11"/>
        <c:spPr>
          <a:solidFill>
            <a:srgbClr val="8AA297"/>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rgbClr val="E9B77F"/>
          </a:solidFill>
          <a:ln w="19050">
            <a:solidFill>
              <a:schemeClr val="lt1"/>
            </a:solidFill>
          </a:ln>
          <a:effectLst/>
        </c:spPr>
      </c:pivotFmt>
      <c:pivotFmt>
        <c:idx val="14"/>
        <c:spPr>
          <a:solidFill>
            <a:srgbClr val="8AA297"/>
          </a:solidFill>
          <a:ln w="19050">
            <a:solidFill>
              <a:schemeClr val="lt1"/>
            </a:solidFill>
          </a:ln>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solidFill>
            <a:srgbClr val="E9B77F"/>
          </a:solidFill>
          <a:ln w="19050">
            <a:solidFill>
              <a:schemeClr val="lt1"/>
            </a:solidFill>
          </a:ln>
          <a:effectLst/>
        </c:spPr>
      </c:pivotFmt>
      <c:pivotFmt>
        <c:idx val="17"/>
        <c:spPr>
          <a:solidFill>
            <a:srgbClr val="8AA297"/>
          </a:solidFill>
          <a:ln w="19050">
            <a:solidFill>
              <a:schemeClr val="lt1"/>
            </a:solidFill>
          </a:ln>
          <a:effectLst/>
        </c:spPr>
      </c:pivotFmt>
      <c:pivotFmt>
        <c:idx val="18"/>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9"/>
        <c:spPr>
          <a:solidFill>
            <a:srgbClr val="E9B77F"/>
          </a:solidFill>
          <a:ln w="19050">
            <a:noFill/>
          </a:ln>
          <a:effectLst/>
        </c:spPr>
      </c:pivotFmt>
      <c:pivotFmt>
        <c:idx val="20"/>
        <c:spPr>
          <a:solidFill>
            <a:srgbClr val="8AA297"/>
          </a:solidFill>
          <a:ln w="19050">
            <a:noFill/>
          </a:ln>
          <a:effectLst/>
        </c:spPr>
      </c:pivotFmt>
    </c:pivotFmts>
    <c:plotArea>
      <c:layout/>
      <c:doughnutChart>
        <c:varyColors val="1"/>
        <c:ser>
          <c:idx val="0"/>
          <c:order val="0"/>
          <c:tx>
            <c:strRef>
              <c:f>Pivot_Table!$C$10</c:f>
              <c:strCache>
                <c:ptCount val="1"/>
                <c:pt idx="0">
                  <c:v>Total</c:v>
                </c:pt>
              </c:strCache>
            </c:strRef>
          </c:tx>
          <c:spPr>
            <a:ln>
              <a:noFill/>
            </a:ln>
          </c:spPr>
          <c:dPt>
            <c:idx val="0"/>
            <c:bubble3D val="0"/>
            <c:spPr>
              <a:solidFill>
                <a:srgbClr val="E9B77F"/>
              </a:solidFill>
              <a:ln w="19050">
                <a:noFill/>
              </a:ln>
              <a:effectLst/>
            </c:spPr>
            <c:extLst>
              <c:ext xmlns:c16="http://schemas.microsoft.com/office/drawing/2014/chart" uri="{C3380CC4-5D6E-409C-BE32-E72D297353CC}">
                <c16:uniqueId val="{0000000C-4424-4DD0-A437-91424B71E1CC}"/>
              </c:ext>
            </c:extLst>
          </c:dPt>
          <c:dPt>
            <c:idx val="1"/>
            <c:bubble3D val="0"/>
            <c:spPr>
              <a:solidFill>
                <a:srgbClr val="8AA297"/>
              </a:solidFill>
              <a:ln w="19050">
                <a:noFill/>
              </a:ln>
              <a:effectLst/>
            </c:spPr>
            <c:extLst>
              <c:ext xmlns:c16="http://schemas.microsoft.com/office/drawing/2014/chart" uri="{C3380CC4-5D6E-409C-BE32-E72D297353CC}">
                <c16:uniqueId val="{0000000E-4424-4DD0-A437-91424B71E1C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Pivot_Table!$B$11:$B$12</c:f>
              <c:strCache>
                <c:ptCount val="2"/>
                <c:pt idx="0">
                  <c:v>Female</c:v>
                </c:pt>
                <c:pt idx="1">
                  <c:v>Male</c:v>
                </c:pt>
              </c:strCache>
            </c:strRef>
          </c:cat>
          <c:val>
            <c:numRef>
              <c:f>Pivot_Table!$C$11:$C$12</c:f>
              <c:numCache>
                <c:formatCode>General</c:formatCode>
                <c:ptCount val="2"/>
                <c:pt idx="0">
                  <c:v>524</c:v>
                </c:pt>
                <c:pt idx="1">
                  <c:v>476</c:v>
                </c:pt>
              </c:numCache>
            </c:numRef>
          </c:val>
          <c:extLst>
            <c:ext xmlns:c16="http://schemas.microsoft.com/office/drawing/2014/chart" uri="{C3380CC4-5D6E-409C-BE32-E72D297353CC}">
              <c16:uniqueId val="{0000000F-4424-4DD0-A437-91424B71E1CC}"/>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2</c:name>
    <c:fmtId val="1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AA297"/>
          </a:solidFill>
          <a:ln w="19050">
            <a:noFill/>
          </a:ln>
          <a:effectLst/>
        </c:spPr>
      </c:pivotFmt>
      <c:pivotFmt>
        <c:idx val="2"/>
        <c:spPr>
          <a:solidFill>
            <a:srgbClr val="E9B77F"/>
          </a:solidFill>
          <a:ln w="19050">
            <a:noFill/>
          </a:ln>
          <a:effectLst/>
        </c:spPr>
      </c:pivotFmt>
    </c:pivotFmts>
    <c:plotArea>
      <c:layout/>
      <c:doughnutChart>
        <c:varyColors val="1"/>
        <c:ser>
          <c:idx val="0"/>
          <c:order val="0"/>
          <c:tx>
            <c:strRef>
              <c:f>Pivot_Table!$C$18</c:f>
              <c:strCache>
                <c:ptCount val="1"/>
                <c:pt idx="0">
                  <c:v>Total</c:v>
                </c:pt>
              </c:strCache>
            </c:strRef>
          </c:tx>
          <c:spPr>
            <a:ln>
              <a:noFill/>
            </a:ln>
          </c:spPr>
          <c:dPt>
            <c:idx val="0"/>
            <c:bubble3D val="0"/>
            <c:spPr>
              <a:solidFill>
                <a:srgbClr val="E9B77F"/>
              </a:solidFill>
              <a:ln w="19050">
                <a:noFill/>
              </a:ln>
              <a:effectLst/>
            </c:spPr>
            <c:extLst>
              <c:ext xmlns:c16="http://schemas.microsoft.com/office/drawing/2014/chart" uri="{C3380CC4-5D6E-409C-BE32-E72D297353CC}">
                <c16:uniqueId val="{00000003-E59C-4B12-9244-1BF80162E495}"/>
              </c:ext>
            </c:extLst>
          </c:dPt>
          <c:dPt>
            <c:idx val="1"/>
            <c:bubble3D val="0"/>
            <c:spPr>
              <a:solidFill>
                <a:srgbClr val="8AA297"/>
              </a:solidFill>
              <a:ln w="19050">
                <a:noFill/>
              </a:ln>
              <a:effectLst/>
            </c:spPr>
            <c:extLst>
              <c:ext xmlns:c16="http://schemas.microsoft.com/office/drawing/2014/chart" uri="{C3380CC4-5D6E-409C-BE32-E72D297353CC}">
                <c16:uniqueId val="{00000002-E59C-4B12-9244-1BF80162E49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Pivot_Table!$B$19:$B$20</c:f>
              <c:strCache>
                <c:ptCount val="2"/>
                <c:pt idx="0">
                  <c:v>Female</c:v>
                </c:pt>
                <c:pt idx="1">
                  <c:v>Male</c:v>
                </c:pt>
              </c:strCache>
            </c:strRef>
          </c:cat>
          <c:val>
            <c:numRef>
              <c:f>Pivot_Table!$C$19:$C$20</c:f>
              <c:numCache>
                <c:formatCode>General</c:formatCode>
                <c:ptCount val="2"/>
                <c:pt idx="0">
                  <c:v>281</c:v>
                </c:pt>
                <c:pt idx="1">
                  <c:v>252</c:v>
                </c:pt>
              </c:numCache>
            </c:numRef>
          </c:val>
          <c:extLst>
            <c:ext xmlns:c16="http://schemas.microsoft.com/office/drawing/2014/chart" uri="{C3380CC4-5D6E-409C-BE32-E72D297353CC}">
              <c16:uniqueId val="{00000000-E59C-4B12-9244-1BF80162E495}"/>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City.xlsx]Pivot_Table!PivotTable9</c:name>
    <c:fmtId val="1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8AA297"/>
          </a:solidFill>
          <a:ln w="19050">
            <a:noFill/>
          </a:ln>
          <a:effectLst/>
        </c:spPr>
      </c:pivotFmt>
      <c:pivotFmt>
        <c:idx val="2"/>
        <c:spPr>
          <a:solidFill>
            <a:srgbClr val="E9B77F"/>
          </a:solidFill>
          <a:ln w="19050">
            <a:noFill/>
          </a:ln>
          <a:effectLst/>
        </c:spPr>
      </c:pivotFmt>
    </c:pivotFmts>
    <c:plotArea>
      <c:layout/>
      <c:doughnutChart>
        <c:varyColors val="1"/>
        <c:ser>
          <c:idx val="0"/>
          <c:order val="0"/>
          <c:tx>
            <c:strRef>
              <c:f>Pivot_Table!$C$24</c:f>
              <c:strCache>
                <c:ptCount val="1"/>
                <c:pt idx="0">
                  <c:v>Total</c:v>
                </c:pt>
              </c:strCache>
            </c:strRef>
          </c:tx>
          <c:spPr>
            <a:ln>
              <a:noFill/>
            </a:ln>
          </c:spPr>
          <c:dPt>
            <c:idx val="0"/>
            <c:bubble3D val="0"/>
            <c:spPr>
              <a:solidFill>
                <a:srgbClr val="E9B77F"/>
              </a:solidFill>
              <a:ln w="19050">
                <a:noFill/>
              </a:ln>
              <a:effectLst/>
            </c:spPr>
            <c:extLst>
              <c:ext xmlns:c16="http://schemas.microsoft.com/office/drawing/2014/chart" uri="{C3380CC4-5D6E-409C-BE32-E72D297353CC}">
                <c16:uniqueId val="{00000003-B03E-4C46-9E74-4290309F6B6A}"/>
              </c:ext>
            </c:extLst>
          </c:dPt>
          <c:dPt>
            <c:idx val="1"/>
            <c:bubble3D val="0"/>
            <c:spPr>
              <a:solidFill>
                <a:srgbClr val="8AA297"/>
              </a:solidFill>
              <a:ln w="19050">
                <a:noFill/>
              </a:ln>
              <a:effectLst/>
            </c:spPr>
            <c:extLst>
              <c:ext xmlns:c16="http://schemas.microsoft.com/office/drawing/2014/chart" uri="{C3380CC4-5D6E-409C-BE32-E72D297353CC}">
                <c16:uniqueId val="{00000002-B03E-4C46-9E74-4290309F6B6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Pivot_Table!$B$25:$B$26</c:f>
              <c:strCache>
                <c:ptCount val="2"/>
                <c:pt idx="0">
                  <c:v>Female</c:v>
                </c:pt>
                <c:pt idx="1">
                  <c:v>Male</c:v>
                </c:pt>
              </c:strCache>
            </c:strRef>
          </c:cat>
          <c:val>
            <c:numRef>
              <c:f>Pivot_Table!$C$25:$C$26</c:f>
              <c:numCache>
                <c:formatCode>General</c:formatCode>
                <c:ptCount val="2"/>
                <c:pt idx="0">
                  <c:v>275</c:v>
                </c:pt>
                <c:pt idx="1">
                  <c:v>244</c:v>
                </c:pt>
              </c:numCache>
            </c:numRef>
          </c:val>
          <c:extLst>
            <c:ext xmlns:c16="http://schemas.microsoft.com/office/drawing/2014/chart" uri="{C3380CC4-5D6E-409C-BE32-E72D297353CC}">
              <c16:uniqueId val="{00000000-B03E-4C46-9E74-4290309F6B6A}"/>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4</c:name>
    <c:fmtId val="13"/>
  </c:pivotSource>
  <c:chart>
    <c:autoTitleDeleted val="1"/>
    <c:pivotFmts>
      <c:pivotFmt>
        <c:idx val="0"/>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9B77F"/>
          </a:solidFill>
          <a:ln w="19050">
            <a:noFill/>
          </a:ln>
          <a:effectLst/>
        </c:spPr>
      </c:pivotFmt>
      <c:pivotFmt>
        <c:idx val="2"/>
        <c:spPr>
          <a:solidFill>
            <a:srgbClr val="8AA297"/>
          </a:solidFill>
          <a:ln w="19050">
            <a:noFill/>
          </a:ln>
          <a:effectLst/>
        </c:spPr>
      </c:pivotFmt>
      <c:pivotFmt>
        <c:idx val="3"/>
        <c:spPr>
          <a:solidFill>
            <a:srgbClr val="E9B77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8AA297"/>
          </a:solidFill>
          <a:ln w="19050">
            <a:noFill/>
          </a:ln>
          <a:effectLst/>
        </c:spPr>
      </c:pivotFmt>
      <c:pivotFmt>
        <c:idx val="5"/>
        <c:spPr>
          <a:solidFill>
            <a:srgbClr val="E9B77F"/>
          </a:solidFill>
          <a:ln w="19050">
            <a:noFill/>
          </a:ln>
          <a:effectLst/>
        </c:spPr>
      </c:pivotFmt>
    </c:pivotFmts>
    <c:plotArea>
      <c:layout/>
      <c:doughnutChart>
        <c:varyColors val="1"/>
        <c:ser>
          <c:idx val="0"/>
          <c:order val="0"/>
          <c:tx>
            <c:strRef>
              <c:f>Pivot_Table!$C$30</c:f>
              <c:strCache>
                <c:ptCount val="1"/>
                <c:pt idx="0">
                  <c:v>Total</c:v>
                </c:pt>
              </c:strCache>
            </c:strRef>
          </c:tx>
          <c:spPr>
            <a:solidFill>
              <a:srgbClr val="E9B77F"/>
            </a:solidFill>
            <a:ln>
              <a:noFill/>
            </a:ln>
          </c:spPr>
          <c:dPt>
            <c:idx val="0"/>
            <c:bubble3D val="0"/>
            <c:spPr>
              <a:solidFill>
                <a:srgbClr val="E9B77F"/>
              </a:solidFill>
              <a:ln w="19050">
                <a:noFill/>
              </a:ln>
              <a:effectLst/>
            </c:spPr>
            <c:extLst>
              <c:ext xmlns:c16="http://schemas.microsoft.com/office/drawing/2014/chart" uri="{C3380CC4-5D6E-409C-BE32-E72D297353CC}">
                <c16:uniqueId val="{00000002-CA98-4D74-82E0-58CE4814F430}"/>
              </c:ext>
            </c:extLst>
          </c:dPt>
          <c:dPt>
            <c:idx val="1"/>
            <c:bubble3D val="0"/>
            <c:spPr>
              <a:solidFill>
                <a:srgbClr val="8AA297"/>
              </a:solidFill>
              <a:ln w="19050">
                <a:noFill/>
              </a:ln>
              <a:effectLst/>
            </c:spPr>
            <c:extLst>
              <c:ext xmlns:c16="http://schemas.microsoft.com/office/drawing/2014/chart" uri="{C3380CC4-5D6E-409C-BE32-E72D297353CC}">
                <c16:uniqueId val="{00000003-BF83-4A19-9164-CE9924DCF8C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Pivot_Table!$B$31:$B$32</c:f>
              <c:strCache>
                <c:ptCount val="2"/>
                <c:pt idx="0">
                  <c:v>Female</c:v>
                </c:pt>
                <c:pt idx="1">
                  <c:v>Male</c:v>
                </c:pt>
              </c:strCache>
            </c:strRef>
          </c:cat>
          <c:val>
            <c:numRef>
              <c:f>Pivot_Table!$C$31:$C$32</c:f>
              <c:numCache>
                <c:formatCode>General</c:formatCode>
                <c:ptCount val="2"/>
                <c:pt idx="0">
                  <c:v>281</c:v>
                </c:pt>
                <c:pt idx="1">
                  <c:v>252</c:v>
                </c:pt>
              </c:numCache>
            </c:numRef>
          </c:val>
          <c:extLst>
            <c:ext xmlns:c16="http://schemas.microsoft.com/office/drawing/2014/chart" uri="{C3380CC4-5D6E-409C-BE32-E72D297353CC}">
              <c16:uniqueId val="{00000000-CA98-4D74-82E0-58CE4814F430}"/>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11454817674022"/>
          <c:y val="0.1969360896179809"/>
          <c:w val="0.75344812857130838"/>
          <c:h val="0.7776887185163377"/>
        </c:manualLayout>
      </c:layout>
      <c:barChart>
        <c:barDir val="bar"/>
        <c:grouping val="stacked"/>
        <c:varyColors val="0"/>
        <c:ser>
          <c:idx val="0"/>
          <c:order val="0"/>
          <c:tx>
            <c:strRef>
              <c:f>'Chart &amp; Graph'!$G$6</c:f>
              <c:strCache>
                <c:ptCount val="1"/>
                <c:pt idx="0">
                  <c:v>Male</c:v>
                </c:pt>
              </c:strCache>
            </c:strRef>
          </c:tx>
          <c:spPr>
            <a:solidFill>
              <a:srgbClr val="8AA2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Graph'!$F$7:$F$11</c:f>
              <c:strCache>
                <c:ptCount val="5"/>
                <c:pt idx="0">
                  <c:v>Youth (18–25)</c:v>
                </c:pt>
                <c:pt idx="1">
                  <c:v>Adults (26–35)</c:v>
                </c:pt>
                <c:pt idx="2">
                  <c:v>Children (8–17)</c:v>
                </c:pt>
                <c:pt idx="3">
                  <c:v>Seniors (51–65)</c:v>
                </c:pt>
                <c:pt idx="4">
                  <c:v>Middle Age (36–50)</c:v>
                </c:pt>
              </c:strCache>
            </c:strRef>
          </c:cat>
          <c:val>
            <c:numRef>
              <c:f>'Chart &amp; Graph'!$G$7:$G$11</c:f>
              <c:numCache>
                <c:formatCode>General</c:formatCode>
                <c:ptCount val="5"/>
                <c:pt idx="0">
                  <c:v>33</c:v>
                </c:pt>
                <c:pt idx="1">
                  <c:v>42</c:v>
                </c:pt>
                <c:pt idx="2">
                  <c:v>38</c:v>
                </c:pt>
                <c:pt idx="3">
                  <c:v>63</c:v>
                </c:pt>
                <c:pt idx="4">
                  <c:v>76</c:v>
                </c:pt>
              </c:numCache>
            </c:numRef>
          </c:val>
          <c:extLst>
            <c:ext xmlns:c16="http://schemas.microsoft.com/office/drawing/2014/chart" uri="{C3380CC4-5D6E-409C-BE32-E72D297353CC}">
              <c16:uniqueId val="{00000000-BB8E-4CE7-9459-0806CEE1C6F7}"/>
            </c:ext>
          </c:extLst>
        </c:ser>
        <c:ser>
          <c:idx val="1"/>
          <c:order val="1"/>
          <c:tx>
            <c:strRef>
              <c:f>'Chart &amp; Graph'!$H$6</c:f>
              <c:strCache>
                <c:ptCount val="1"/>
                <c:pt idx="0">
                  <c:v>Female</c:v>
                </c:pt>
              </c:strCache>
            </c:strRef>
          </c:tx>
          <c:spPr>
            <a:solidFill>
              <a:srgbClr val="E9B7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Graph'!$F$7:$F$11</c:f>
              <c:strCache>
                <c:ptCount val="5"/>
                <c:pt idx="0">
                  <c:v>Youth (18–25)</c:v>
                </c:pt>
                <c:pt idx="1">
                  <c:v>Adults (26–35)</c:v>
                </c:pt>
                <c:pt idx="2">
                  <c:v>Children (8–17)</c:v>
                </c:pt>
                <c:pt idx="3">
                  <c:v>Seniors (51–65)</c:v>
                </c:pt>
                <c:pt idx="4">
                  <c:v>Middle Age (36–50)</c:v>
                </c:pt>
              </c:strCache>
            </c:strRef>
          </c:cat>
          <c:val>
            <c:numRef>
              <c:f>'Chart &amp; Graph'!$H$7:$H$11</c:f>
              <c:numCache>
                <c:formatCode>General</c:formatCode>
                <c:ptCount val="5"/>
                <c:pt idx="0">
                  <c:v>31</c:v>
                </c:pt>
                <c:pt idx="1">
                  <c:v>48</c:v>
                </c:pt>
                <c:pt idx="2">
                  <c:v>63</c:v>
                </c:pt>
                <c:pt idx="3">
                  <c:v>52</c:v>
                </c:pt>
                <c:pt idx="4">
                  <c:v>87</c:v>
                </c:pt>
              </c:numCache>
            </c:numRef>
          </c:val>
          <c:extLst>
            <c:ext xmlns:c16="http://schemas.microsoft.com/office/drawing/2014/chart" uri="{C3380CC4-5D6E-409C-BE32-E72D297353CC}">
              <c16:uniqueId val="{00000001-BB8E-4CE7-9459-0806CEE1C6F7}"/>
            </c:ext>
          </c:extLst>
        </c:ser>
        <c:ser>
          <c:idx val="2"/>
          <c:order val="2"/>
          <c:tx>
            <c:strRef>
              <c:f>'Chart &amp; Graph'!$I$6</c:f>
              <c:strCache>
                <c:ptCount val="1"/>
                <c:pt idx="0">
                  <c:v>Total</c:v>
                </c:pt>
              </c:strCache>
            </c:strRef>
          </c:tx>
          <c:spPr>
            <a:solidFill>
              <a:srgbClr val="D1D1D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Graph'!$F$7:$F$11</c:f>
              <c:strCache>
                <c:ptCount val="5"/>
                <c:pt idx="0">
                  <c:v>Youth (18–25)</c:v>
                </c:pt>
                <c:pt idx="1">
                  <c:v>Adults (26–35)</c:v>
                </c:pt>
                <c:pt idx="2">
                  <c:v>Children (8–17)</c:v>
                </c:pt>
                <c:pt idx="3">
                  <c:v>Seniors (51–65)</c:v>
                </c:pt>
                <c:pt idx="4">
                  <c:v>Middle Age (36–50)</c:v>
                </c:pt>
              </c:strCache>
            </c:strRef>
          </c:cat>
          <c:val>
            <c:numRef>
              <c:f>'Chart &amp; Graph'!$I$7:$I$11</c:f>
              <c:numCache>
                <c:formatCode>General</c:formatCode>
                <c:ptCount val="5"/>
                <c:pt idx="0">
                  <c:v>64</c:v>
                </c:pt>
                <c:pt idx="1">
                  <c:v>90</c:v>
                </c:pt>
                <c:pt idx="2">
                  <c:v>101</c:v>
                </c:pt>
                <c:pt idx="3">
                  <c:v>115</c:v>
                </c:pt>
                <c:pt idx="4">
                  <c:v>163</c:v>
                </c:pt>
              </c:numCache>
            </c:numRef>
          </c:val>
          <c:extLst>
            <c:ext xmlns:c16="http://schemas.microsoft.com/office/drawing/2014/chart" uri="{C3380CC4-5D6E-409C-BE32-E72D297353CC}">
              <c16:uniqueId val="{00000002-BB8E-4CE7-9459-0806CEE1C6F7}"/>
            </c:ext>
          </c:extLst>
        </c:ser>
        <c:dLbls>
          <c:dLblPos val="ctr"/>
          <c:showLegendKey val="0"/>
          <c:showVal val="1"/>
          <c:showCatName val="0"/>
          <c:showSerName val="0"/>
          <c:showPercent val="0"/>
          <c:showBubbleSize val="0"/>
        </c:dLbls>
        <c:gapWidth val="50"/>
        <c:overlap val="100"/>
        <c:axId val="1289031824"/>
        <c:axId val="1289041904"/>
      </c:barChart>
      <c:catAx>
        <c:axId val="128903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89041904"/>
        <c:crosses val="autoZero"/>
        <c:auto val="1"/>
        <c:lblAlgn val="ctr"/>
        <c:lblOffset val="100"/>
        <c:noMultiLvlLbl val="0"/>
      </c:catAx>
      <c:valAx>
        <c:axId val="1289041904"/>
        <c:scaling>
          <c:orientation val="minMax"/>
        </c:scaling>
        <c:delete val="1"/>
        <c:axPos val="b"/>
        <c:numFmt formatCode="General" sourceLinked="1"/>
        <c:majorTickMark val="none"/>
        <c:minorTickMark val="none"/>
        <c:tickLblPos val="nextTo"/>
        <c:crossAx val="1289031824"/>
        <c:crosses val="autoZero"/>
        <c:crossBetween val="between"/>
      </c:valAx>
      <c:spPr>
        <a:noFill/>
        <a:ln>
          <a:noFill/>
        </a:ln>
        <a:effectLst/>
      </c:spPr>
    </c:plotArea>
    <c:legend>
      <c:legendPos val="tr"/>
      <c:layout>
        <c:manualLayout>
          <c:xMode val="edge"/>
          <c:yMode val="edge"/>
          <c:x val="0.64504787190470914"/>
          <c:y val="8.9562070131329139E-3"/>
          <c:w val="0.34558455763661683"/>
          <c:h val="0.1228958111473851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5</c:name>
    <c:fmtId val="13"/>
  </c:pivotSource>
  <c:chart>
    <c:autoTitleDeleted val="1"/>
    <c:pivotFmts>
      <c:pivotFmt>
        <c:idx val="0"/>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9B77F"/>
          </a:solidFill>
          <a:ln w="19050">
            <a:noFill/>
          </a:ln>
          <a:effectLst/>
        </c:spPr>
      </c:pivotFmt>
      <c:pivotFmt>
        <c:idx val="2"/>
        <c:spPr>
          <a:solidFill>
            <a:srgbClr val="8AA297"/>
          </a:solidFill>
          <a:ln w="19050">
            <a:noFill/>
          </a:ln>
          <a:effectLst/>
        </c:spPr>
      </c:pivotFmt>
    </c:pivotFmts>
    <c:plotArea>
      <c:layout/>
      <c:doughnutChart>
        <c:varyColors val="1"/>
        <c:ser>
          <c:idx val="0"/>
          <c:order val="0"/>
          <c:tx>
            <c:strRef>
              <c:f>Pivot_Table!$C$40</c:f>
              <c:strCache>
                <c:ptCount val="1"/>
                <c:pt idx="0">
                  <c:v>Total</c:v>
                </c:pt>
              </c:strCache>
            </c:strRef>
          </c:tx>
          <c:spPr>
            <a:solidFill>
              <a:srgbClr val="8AA297"/>
            </a:solidFill>
            <a:ln>
              <a:noFill/>
            </a:ln>
          </c:spPr>
          <c:dPt>
            <c:idx val="0"/>
            <c:bubble3D val="0"/>
            <c:spPr>
              <a:solidFill>
                <a:srgbClr val="E9B77F"/>
              </a:solidFill>
              <a:ln w="19050">
                <a:noFill/>
              </a:ln>
              <a:effectLst/>
            </c:spPr>
            <c:extLst>
              <c:ext xmlns:c16="http://schemas.microsoft.com/office/drawing/2014/chart" uri="{C3380CC4-5D6E-409C-BE32-E72D297353CC}">
                <c16:uniqueId val="{00000002-2E92-4B18-826A-C15B31E27607}"/>
              </c:ext>
            </c:extLst>
          </c:dPt>
          <c:dPt>
            <c:idx val="1"/>
            <c:bubble3D val="0"/>
            <c:spPr>
              <a:solidFill>
                <a:srgbClr val="8AA297"/>
              </a:solidFill>
              <a:ln w="19050">
                <a:noFill/>
              </a:ln>
              <a:effectLst/>
            </c:spPr>
            <c:extLst>
              <c:ext xmlns:c16="http://schemas.microsoft.com/office/drawing/2014/chart" uri="{C3380CC4-5D6E-409C-BE32-E72D297353CC}">
                <c16:uniqueId val="{00000003-C2BF-4B18-9B64-7A0F28E2362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Pivot_Table!$B$41:$B$42</c:f>
              <c:strCache>
                <c:ptCount val="2"/>
                <c:pt idx="0">
                  <c:v>Female</c:v>
                </c:pt>
                <c:pt idx="1">
                  <c:v>Male</c:v>
                </c:pt>
              </c:strCache>
            </c:strRef>
          </c:cat>
          <c:val>
            <c:numRef>
              <c:f>Pivot_Table!$C$41:$C$42</c:f>
              <c:numCache>
                <c:formatCode>General</c:formatCode>
                <c:ptCount val="2"/>
                <c:pt idx="0">
                  <c:v>259</c:v>
                </c:pt>
                <c:pt idx="1">
                  <c:v>216</c:v>
                </c:pt>
              </c:numCache>
            </c:numRef>
          </c:val>
          <c:extLst>
            <c:ext xmlns:c16="http://schemas.microsoft.com/office/drawing/2014/chart" uri="{C3380CC4-5D6E-409C-BE32-E72D297353CC}">
              <c16:uniqueId val="{00000000-2E92-4B18-826A-C15B31E27607}"/>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'Chart &amp; Graph'!$G$6</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Graph'!$F$7:$F$11</c:f>
              <c:strCache>
                <c:ptCount val="5"/>
                <c:pt idx="0">
                  <c:v>Youth (18–25)</c:v>
                </c:pt>
                <c:pt idx="1">
                  <c:v>Adults (26–35)</c:v>
                </c:pt>
                <c:pt idx="2">
                  <c:v>Children (8–17)</c:v>
                </c:pt>
                <c:pt idx="3">
                  <c:v>Seniors (51–65)</c:v>
                </c:pt>
                <c:pt idx="4">
                  <c:v>Middle Age (36–50)</c:v>
                </c:pt>
              </c:strCache>
            </c:strRef>
          </c:cat>
          <c:val>
            <c:numRef>
              <c:f>'Chart &amp; Graph'!$G$7:$G$11</c:f>
              <c:numCache>
                <c:formatCode>General</c:formatCode>
                <c:ptCount val="5"/>
                <c:pt idx="0">
                  <c:v>33</c:v>
                </c:pt>
                <c:pt idx="1">
                  <c:v>42</c:v>
                </c:pt>
                <c:pt idx="2">
                  <c:v>38</c:v>
                </c:pt>
                <c:pt idx="3">
                  <c:v>63</c:v>
                </c:pt>
                <c:pt idx="4">
                  <c:v>76</c:v>
                </c:pt>
              </c:numCache>
            </c:numRef>
          </c:val>
          <c:extLst>
            <c:ext xmlns:c16="http://schemas.microsoft.com/office/drawing/2014/chart" uri="{C3380CC4-5D6E-409C-BE32-E72D297353CC}">
              <c16:uniqueId val="{00000000-6576-4B11-97C1-162D78DBE330}"/>
            </c:ext>
          </c:extLst>
        </c:ser>
        <c:ser>
          <c:idx val="1"/>
          <c:order val="1"/>
          <c:tx>
            <c:strRef>
              <c:f>'Chart &amp; Graph'!$H$6</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Graph'!$F$7:$F$11</c:f>
              <c:strCache>
                <c:ptCount val="5"/>
                <c:pt idx="0">
                  <c:v>Youth (18–25)</c:v>
                </c:pt>
                <c:pt idx="1">
                  <c:v>Adults (26–35)</c:v>
                </c:pt>
                <c:pt idx="2">
                  <c:v>Children (8–17)</c:v>
                </c:pt>
                <c:pt idx="3">
                  <c:v>Seniors (51–65)</c:v>
                </c:pt>
                <c:pt idx="4">
                  <c:v>Middle Age (36–50)</c:v>
                </c:pt>
              </c:strCache>
            </c:strRef>
          </c:cat>
          <c:val>
            <c:numRef>
              <c:f>'Chart &amp; Graph'!$H$7:$H$11</c:f>
              <c:numCache>
                <c:formatCode>General</c:formatCode>
                <c:ptCount val="5"/>
                <c:pt idx="0">
                  <c:v>31</c:v>
                </c:pt>
                <c:pt idx="1">
                  <c:v>48</c:v>
                </c:pt>
                <c:pt idx="2">
                  <c:v>63</c:v>
                </c:pt>
                <c:pt idx="3">
                  <c:v>52</c:v>
                </c:pt>
                <c:pt idx="4">
                  <c:v>87</c:v>
                </c:pt>
              </c:numCache>
            </c:numRef>
          </c:val>
          <c:extLst>
            <c:ext xmlns:c16="http://schemas.microsoft.com/office/drawing/2014/chart" uri="{C3380CC4-5D6E-409C-BE32-E72D297353CC}">
              <c16:uniqueId val="{00000001-6576-4B11-97C1-162D78DBE330}"/>
            </c:ext>
          </c:extLst>
        </c:ser>
        <c:ser>
          <c:idx val="2"/>
          <c:order val="2"/>
          <c:tx>
            <c:strRef>
              <c:f>'Chart &amp; Graph'!$I$6</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Graph'!$F$7:$F$11</c:f>
              <c:strCache>
                <c:ptCount val="5"/>
                <c:pt idx="0">
                  <c:v>Youth (18–25)</c:v>
                </c:pt>
                <c:pt idx="1">
                  <c:v>Adults (26–35)</c:v>
                </c:pt>
                <c:pt idx="2">
                  <c:v>Children (8–17)</c:v>
                </c:pt>
                <c:pt idx="3">
                  <c:v>Seniors (51–65)</c:v>
                </c:pt>
                <c:pt idx="4">
                  <c:v>Middle Age (36–50)</c:v>
                </c:pt>
              </c:strCache>
            </c:strRef>
          </c:cat>
          <c:val>
            <c:numRef>
              <c:f>'Chart &amp; Graph'!$I$7:$I$11</c:f>
              <c:numCache>
                <c:formatCode>General</c:formatCode>
                <c:ptCount val="5"/>
                <c:pt idx="0">
                  <c:v>64</c:v>
                </c:pt>
                <c:pt idx="1">
                  <c:v>90</c:v>
                </c:pt>
                <c:pt idx="2">
                  <c:v>101</c:v>
                </c:pt>
                <c:pt idx="3">
                  <c:v>115</c:v>
                </c:pt>
                <c:pt idx="4">
                  <c:v>163</c:v>
                </c:pt>
              </c:numCache>
            </c:numRef>
          </c:val>
          <c:extLst>
            <c:ext xmlns:c16="http://schemas.microsoft.com/office/drawing/2014/chart" uri="{C3380CC4-5D6E-409C-BE32-E72D297353CC}">
              <c16:uniqueId val="{00000002-6576-4B11-97C1-162D78DBE330}"/>
            </c:ext>
          </c:extLst>
        </c:ser>
        <c:dLbls>
          <c:dLblPos val="ctr"/>
          <c:showLegendKey val="0"/>
          <c:showVal val="1"/>
          <c:showCatName val="0"/>
          <c:showSerName val="0"/>
          <c:showPercent val="0"/>
          <c:showBubbleSize val="0"/>
        </c:dLbls>
        <c:gapWidth val="50"/>
        <c:overlap val="100"/>
        <c:axId val="1289031824"/>
        <c:axId val="1289041904"/>
      </c:barChart>
      <c:catAx>
        <c:axId val="128903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41904"/>
        <c:crosses val="autoZero"/>
        <c:auto val="1"/>
        <c:lblAlgn val="ctr"/>
        <c:lblOffset val="100"/>
        <c:noMultiLvlLbl val="0"/>
      </c:catAx>
      <c:valAx>
        <c:axId val="128904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31824"/>
        <c:crosses val="autoZero"/>
        <c:crossBetween val="between"/>
      </c:valAx>
      <c:spPr>
        <a:noFill/>
        <a:ln>
          <a:noFill/>
        </a:ln>
        <a:effectLst/>
      </c:spPr>
    </c:plotArea>
    <c:legend>
      <c:legendPos val="tr"/>
      <c:layout>
        <c:manualLayout>
          <c:xMode val="edge"/>
          <c:yMode val="edge"/>
          <c:x val="0.65950940507436584"/>
          <c:y val="0.14856481481481482"/>
          <c:w val="0.3238239282589676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 &amp; Graph'!$G$18</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Graph'!$F$19:$F$23</c:f>
              <c:strCache>
                <c:ptCount val="5"/>
                <c:pt idx="0">
                  <c:v>Middle Age (36–50)</c:v>
                </c:pt>
                <c:pt idx="1">
                  <c:v>Seniors (51–65)</c:v>
                </c:pt>
                <c:pt idx="2">
                  <c:v>Children (8–17)</c:v>
                </c:pt>
                <c:pt idx="3">
                  <c:v>Adults (26–35)</c:v>
                </c:pt>
                <c:pt idx="4">
                  <c:v>Youth (18–25)</c:v>
                </c:pt>
              </c:strCache>
            </c:strRef>
          </c:cat>
          <c:val>
            <c:numRef>
              <c:f>'Chart &amp; Graph'!$G$19:$G$23</c:f>
              <c:numCache>
                <c:formatCode>0.00%</c:formatCode>
                <c:ptCount val="5"/>
                <c:pt idx="0">
                  <c:v>0.14258911819887429</c:v>
                </c:pt>
                <c:pt idx="1">
                  <c:v>0.11819887429643527</c:v>
                </c:pt>
                <c:pt idx="2">
                  <c:v>7.1294559099437146E-2</c:v>
                </c:pt>
                <c:pt idx="3">
                  <c:v>7.879924953095685E-2</c:v>
                </c:pt>
                <c:pt idx="4">
                  <c:v>6.1913696060037521E-2</c:v>
                </c:pt>
              </c:numCache>
            </c:numRef>
          </c:val>
          <c:extLst>
            <c:ext xmlns:c16="http://schemas.microsoft.com/office/drawing/2014/chart" uri="{C3380CC4-5D6E-409C-BE32-E72D297353CC}">
              <c16:uniqueId val="{00000000-7D6F-4EB4-9C2F-A5B69055BC6F}"/>
            </c:ext>
          </c:extLst>
        </c:ser>
        <c:ser>
          <c:idx val="1"/>
          <c:order val="1"/>
          <c:tx>
            <c:strRef>
              <c:f>'Chart &amp; Graph'!$H$18</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Graph'!$F$19:$F$23</c:f>
              <c:strCache>
                <c:ptCount val="5"/>
                <c:pt idx="0">
                  <c:v>Middle Age (36–50)</c:v>
                </c:pt>
                <c:pt idx="1">
                  <c:v>Seniors (51–65)</c:v>
                </c:pt>
                <c:pt idx="2">
                  <c:v>Children (8–17)</c:v>
                </c:pt>
                <c:pt idx="3">
                  <c:v>Adults (26–35)</c:v>
                </c:pt>
                <c:pt idx="4">
                  <c:v>Youth (18–25)</c:v>
                </c:pt>
              </c:strCache>
            </c:strRef>
          </c:cat>
          <c:val>
            <c:numRef>
              <c:f>'Chart &amp; Graph'!$H$19:$H$23</c:f>
              <c:numCache>
                <c:formatCode>0.00%</c:formatCode>
                <c:ptCount val="5"/>
                <c:pt idx="0">
                  <c:v>0.16322701688555347</c:v>
                </c:pt>
                <c:pt idx="1">
                  <c:v>9.7560975609756101E-2</c:v>
                </c:pt>
                <c:pt idx="2">
                  <c:v>0.11819887429643527</c:v>
                </c:pt>
                <c:pt idx="3">
                  <c:v>9.0056285178236398E-2</c:v>
                </c:pt>
                <c:pt idx="4">
                  <c:v>5.8161350844277676E-2</c:v>
                </c:pt>
              </c:numCache>
            </c:numRef>
          </c:val>
          <c:extLst>
            <c:ext xmlns:c16="http://schemas.microsoft.com/office/drawing/2014/chart" uri="{C3380CC4-5D6E-409C-BE32-E72D297353CC}">
              <c16:uniqueId val="{00000001-7D6F-4EB4-9C2F-A5B69055BC6F}"/>
            </c:ext>
          </c:extLst>
        </c:ser>
        <c:ser>
          <c:idx val="2"/>
          <c:order val="2"/>
          <c:tx>
            <c:strRef>
              <c:f>'Chart &amp; Graph'!$I$18</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Graph'!$F$19:$F$23</c:f>
              <c:strCache>
                <c:ptCount val="5"/>
                <c:pt idx="0">
                  <c:v>Middle Age (36–50)</c:v>
                </c:pt>
                <c:pt idx="1">
                  <c:v>Seniors (51–65)</c:v>
                </c:pt>
                <c:pt idx="2">
                  <c:v>Children (8–17)</c:v>
                </c:pt>
                <c:pt idx="3">
                  <c:v>Adults (26–35)</c:v>
                </c:pt>
                <c:pt idx="4">
                  <c:v>Youth (18–25)</c:v>
                </c:pt>
              </c:strCache>
            </c:strRef>
          </c:cat>
          <c:val>
            <c:numRef>
              <c:f>'Chart &amp; Graph'!$I$19:$I$23</c:f>
              <c:numCache>
                <c:formatCode>0.00%</c:formatCode>
                <c:ptCount val="5"/>
                <c:pt idx="0">
                  <c:v>0.30581613508442779</c:v>
                </c:pt>
                <c:pt idx="1">
                  <c:v>0.21575984990619138</c:v>
                </c:pt>
                <c:pt idx="2">
                  <c:v>0.18949343339587241</c:v>
                </c:pt>
                <c:pt idx="3">
                  <c:v>0.16885553470919323</c:v>
                </c:pt>
                <c:pt idx="4">
                  <c:v>0.1200750469043152</c:v>
                </c:pt>
              </c:numCache>
            </c:numRef>
          </c:val>
          <c:extLst>
            <c:ext xmlns:c16="http://schemas.microsoft.com/office/drawing/2014/chart" uri="{C3380CC4-5D6E-409C-BE32-E72D297353CC}">
              <c16:uniqueId val="{00000002-7D6F-4EB4-9C2F-A5B69055BC6F}"/>
            </c:ext>
          </c:extLst>
        </c:ser>
        <c:dLbls>
          <c:dLblPos val="inEnd"/>
          <c:showLegendKey val="0"/>
          <c:showVal val="1"/>
          <c:showCatName val="0"/>
          <c:showSerName val="0"/>
          <c:showPercent val="0"/>
          <c:showBubbleSize val="0"/>
        </c:dLbls>
        <c:gapWidth val="150"/>
        <c:overlap val="100"/>
        <c:axId val="1286790480"/>
        <c:axId val="1286773680"/>
      </c:barChart>
      <c:catAx>
        <c:axId val="12867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73680"/>
        <c:crosses val="autoZero"/>
        <c:auto val="1"/>
        <c:lblAlgn val="ctr"/>
        <c:lblOffset val="100"/>
        <c:noMultiLvlLbl val="0"/>
      </c:catAx>
      <c:valAx>
        <c:axId val="128677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9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City.xlsx]Chart &amp; Graph!Chart 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42607174103232E-3"/>
          <c:y val="0.13252478856809566"/>
          <c:w val="0.98751137357830276"/>
          <c:h val="0.66329359871682703"/>
        </c:manualLayout>
      </c:layout>
      <c:barChart>
        <c:barDir val="col"/>
        <c:grouping val="clustered"/>
        <c:varyColors val="0"/>
        <c:ser>
          <c:idx val="0"/>
          <c:order val="0"/>
          <c:tx>
            <c:strRef>
              <c:f>'Chart &amp; Graph'!$B$33</c:f>
              <c:strCache>
                <c:ptCount val="1"/>
                <c:pt idx="0">
                  <c:v>NS1 Patients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Graph'!$A$34:$A$39</c:f>
              <c:strCache>
                <c:ptCount val="5"/>
                <c:pt idx="0">
                  <c:v>Seniors (51–65)</c:v>
                </c:pt>
                <c:pt idx="1">
                  <c:v>Children (8–17)</c:v>
                </c:pt>
                <c:pt idx="2">
                  <c:v>Adults (26–35)</c:v>
                </c:pt>
                <c:pt idx="3">
                  <c:v>Middle Age (36–50)</c:v>
                </c:pt>
                <c:pt idx="4">
                  <c:v>Youth (18–25)</c:v>
                </c:pt>
              </c:strCache>
            </c:strRef>
          </c:cat>
          <c:val>
            <c:numRef>
              <c:f>'Chart &amp; Graph'!$B$34:$B$39</c:f>
              <c:numCache>
                <c:formatCode>General</c:formatCode>
                <c:ptCount val="5"/>
                <c:pt idx="0">
                  <c:v>113</c:v>
                </c:pt>
                <c:pt idx="1">
                  <c:v>99</c:v>
                </c:pt>
                <c:pt idx="2">
                  <c:v>87</c:v>
                </c:pt>
                <c:pt idx="3">
                  <c:v>158</c:v>
                </c:pt>
                <c:pt idx="4">
                  <c:v>62</c:v>
                </c:pt>
              </c:numCache>
            </c:numRef>
          </c:val>
          <c:extLst>
            <c:ext xmlns:c16="http://schemas.microsoft.com/office/drawing/2014/chart" uri="{C3380CC4-5D6E-409C-BE32-E72D297353CC}">
              <c16:uniqueId val="{00000000-8002-4D41-A531-0E9ABFD88067}"/>
            </c:ext>
          </c:extLst>
        </c:ser>
        <c:ser>
          <c:idx val="1"/>
          <c:order val="1"/>
          <c:tx>
            <c:strRef>
              <c:f>'Chart &amp; Graph'!$C$33</c:f>
              <c:strCache>
                <c:ptCount val="1"/>
                <c:pt idx="0">
                  <c:v>IgG Patients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Graph'!$A$34:$A$39</c:f>
              <c:strCache>
                <c:ptCount val="5"/>
                <c:pt idx="0">
                  <c:v>Seniors (51–65)</c:v>
                </c:pt>
                <c:pt idx="1">
                  <c:v>Children (8–17)</c:v>
                </c:pt>
                <c:pt idx="2">
                  <c:v>Adults (26–35)</c:v>
                </c:pt>
                <c:pt idx="3">
                  <c:v>Middle Age (36–50)</c:v>
                </c:pt>
                <c:pt idx="4">
                  <c:v>Youth (18–25)</c:v>
                </c:pt>
              </c:strCache>
            </c:strRef>
          </c:cat>
          <c:val>
            <c:numRef>
              <c:f>'Chart &amp; Graph'!$C$34:$C$39</c:f>
              <c:numCache>
                <c:formatCode>General</c:formatCode>
                <c:ptCount val="5"/>
                <c:pt idx="0">
                  <c:v>115</c:v>
                </c:pt>
                <c:pt idx="1">
                  <c:v>101</c:v>
                </c:pt>
                <c:pt idx="2">
                  <c:v>90</c:v>
                </c:pt>
                <c:pt idx="3">
                  <c:v>163</c:v>
                </c:pt>
                <c:pt idx="4">
                  <c:v>64</c:v>
                </c:pt>
              </c:numCache>
            </c:numRef>
          </c:val>
          <c:extLst>
            <c:ext xmlns:c16="http://schemas.microsoft.com/office/drawing/2014/chart" uri="{C3380CC4-5D6E-409C-BE32-E72D297353CC}">
              <c16:uniqueId val="{00000001-8002-4D41-A531-0E9ABFD88067}"/>
            </c:ext>
          </c:extLst>
        </c:ser>
        <c:ser>
          <c:idx val="2"/>
          <c:order val="2"/>
          <c:tx>
            <c:strRef>
              <c:f>'Chart &amp; Graph'!$D$33</c:f>
              <c:strCache>
                <c:ptCount val="1"/>
                <c:pt idx="0">
                  <c:v>IgM Patients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&amp; Graph'!$A$34:$A$39</c:f>
              <c:strCache>
                <c:ptCount val="5"/>
                <c:pt idx="0">
                  <c:v>Seniors (51–65)</c:v>
                </c:pt>
                <c:pt idx="1">
                  <c:v>Children (8–17)</c:v>
                </c:pt>
                <c:pt idx="2">
                  <c:v>Adults (26–35)</c:v>
                </c:pt>
                <c:pt idx="3">
                  <c:v>Middle Age (36–50)</c:v>
                </c:pt>
                <c:pt idx="4">
                  <c:v>Youth (18–25)</c:v>
                </c:pt>
              </c:strCache>
            </c:strRef>
          </c:cat>
          <c:val>
            <c:numRef>
              <c:f>'Chart &amp; Graph'!$D$34:$D$39</c:f>
              <c:numCache>
                <c:formatCode>General</c:formatCode>
                <c:ptCount val="5"/>
                <c:pt idx="0">
                  <c:v>122</c:v>
                </c:pt>
                <c:pt idx="1">
                  <c:v>78</c:v>
                </c:pt>
                <c:pt idx="2">
                  <c:v>77</c:v>
                </c:pt>
                <c:pt idx="3">
                  <c:v>135</c:v>
                </c:pt>
                <c:pt idx="4">
                  <c:v>63</c:v>
                </c:pt>
              </c:numCache>
            </c:numRef>
          </c:val>
          <c:extLst>
            <c:ext xmlns:c16="http://schemas.microsoft.com/office/drawing/2014/chart" uri="{C3380CC4-5D6E-409C-BE32-E72D297353CC}">
              <c16:uniqueId val="{00000002-8002-4D41-A531-0E9ABFD88067}"/>
            </c:ext>
          </c:extLst>
        </c:ser>
        <c:dLbls>
          <c:dLblPos val="outEnd"/>
          <c:showLegendKey val="0"/>
          <c:showVal val="1"/>
          <c:showCatName val="0"/>
          <c:showSerName val="0"/>
          <c:showPercent val="0"/>
          <c:showBubbleSize val="0"/>
        </c:dLbls>
        <c:gapWidth val="100"/>
        <c:overlap val="-10"/>
        <c:axId val="859995296"/>
        <c:axId val="860000096"/>
      </c:barChart>
      <c:catAx>
        <c:axId val="8599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00096"/>
        <c:crosses val="autoZero"/>
        <c:auto val="1"/>
        <c:lblAlgn val="ctr"/>
        <c:lblOffset val="100"/>
        <c:noMultiLvlLbl val="0"/>
      </c:catAx>
      <c:valAx>
        <c:axId val="860000096"/>
        <c:scaling>
          <c:orientation val="minMax"/>
        </c:scaling>
        <c:delete val="1"/>
        <c:axPos val="l"/>
        <c:numFmt formatCode="General" sourceLinked="1"/>
        <c:majorTickMark val="none"/>
        <c:minorTickMark val="none"/>
        <c:tickLblPos val="nextTo"/>
        <c:crossAx val="859995296"/>
        <c:crosses val="autoZero"/>
        <c:crossBetween val="between"/>
      </c:valAx>
      <c:spPr>
        <a:noFill/>
        <a:ln>
          <a:noFill/>
        </a:ln>
        <a:effectLst/>
      </c:spPr>
    </c:plotArea>
    <c:legend>
      <c:legendPos val="tr"/>
      <c:layout>
        <c:manualLayout>
          <c:xMode val="edge"/>
          <c:yMode val="edge"/>
          <c:x val="0.46042519685039368"/>
          <c:y val="2.6757072032662588E-2"/>
          <c:w val="0.53401924759405073"/>
          <c:h val="0.17201334208223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City.xlsx]Chart &amp; Graph!Donut Chart 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'Chart &amp; Graph'!$B$48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09-47B2-92B4-876DC1491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09-47B2-92B4-876DC1491D3C}"/>
              </c:ext>
            </c:extLst>
          </c:dPt>
          <c:cat>
            <c:strRef>
              <c:f>'Chart &amp; Graph'!$A$49:$A$51</c:f>
              <c:strCache>
                <c:ptCount val="2"/>
                <c:pt idx="0">
                  <c:v>Developed</c:v>
                </c:pt>
                <c:pt idx="1">
                  <c:v>Undeveloped</c:v>
                </c:pt>
              </c:strCache>
            </c:strRef>
          </c:cat>
          <c:val>
            <c:numRef>
              <c:f>'Chart &amp; Graph'!$B$49:$B$51</c:f>
              <c:numCache>
                <c:formatCode>General</c:formatCode>
                <c:ptCount val="2"/>
                <c:pt idx="0">
                  <c:v>257</c:v>
                </c:pt>
                <c:pt idx="1">
                  <c:v>276</c:v>
                </c:pt>
              </c:numCache>
            </c:numRef>
          </c:val>
          <c:extLst>
            <c:ext xmlns:c16="http://schemas.microsoft.com/office/drawing/2014/chart" uri="{C3380CC4-5D6E-409C-BE32-E72D297353CC}">
              <c16:uniqueId val="{00000000-6488-44EE-81F8-67D1D099EB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City.xlsx]Chart &amp; Graph!Donut Chart 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'Chart &amp; Graph'!$B$54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36-49E3-B983-D807D50744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36-49E3-B983-D807D50744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36-49E3-B983-D807D5074483}"/>
              </c:ext>
            </c:extLst>
          </c:dPt>
          <c:cat>
            <c:strRef>
              <c:f>'Chart &amp; Graph'!$A$55:$A$58</c:f>
              <c:strCache>
                <c:ptCount val="3"/>
                <c:pt idx="0">
                  <c:v>Building</c:v>
                </c:pt>
                <c:pt idx="1">
                  <c:v>Other</c:v>
                </c:pt>
                <c:pt idx="2">
                  <c:v>Tinshed</c:v>
                </c:pt>
              </c:strCache>
            </c:strRef>
          </c:cat>
          <c:val>
            <c:numRef>
              <c:f>'Chart &amp; Graph'!$B$55:$B$58</c:f>
              <c:numCache>
                <c:formatCode>General</c:formatCode>
                <c:ptCount val="3"/>
                <c:pt idx="0">
                  <c:v>191</c:v>
                </c:pt>
                <c:pt idx="1">
                  <c:v>169</c:v>
                </c:pt>
                <c:pt idx="2">
                  <c:v>173</c:v>
                </c:pt>
              </c:numCache>
            </c:numRef>
          </c:val>
          <c:extLst>
            <c:ext xmlns:c16="http://schemas.microsoft.com/office/drawing/2014/chart" uri="{C3380CC4-5D6E-409C-BE32-E72D297353CC}">
              <c16:uniqueId val="{00000000-EF5A-4CE3-A7A3-4752AC5F0F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 &amp; Graph'!$H$70</c:f>
              <c:strCache>
                <c:ptCount val="1"/>
                <c:pt idx="0">
                  <c:v>Dengue Patients</c:v>
                </c:pt>
              </c:strCache>
            </c:strRef>
          </c:tx>
          <c:spPr>
            <a:solidFill>
              <a:schemeClr val="accent1"/>
            </a:solidFill>
            <a:ln>
              <a:noFill/>
            </a:ln>
            <a:effectLst/>
          </c:spPr>
          <c:invertIfNegative val="0"/>
          <c:cat>
            <c:strRef>
              <c:f>'Chart &amp; Graph'!$G$71:$G$80</c:f>
              <c:strCache>
                <c:ptCount val="10"/>
                <c:pt idx="0">
                  <c:v>Badda</c:v>
                </c:pt>
                <c:pt idx="1">
                  <c:v>Kafrul</c:v>
                </c:pt>
                <c:pt idx="2">
                  <c:v>Dhanmondi</c:v>
                </c:pt>
                <c:pt idx="3">
                  <c:v>Kadamtali</c:v>
                </c:pt>
                <c:pt idx="4">
                  <c:v>Mirpur</c:v>
                </c:pt>
                <c:pt idx="5">
                  <c:v>Mohammadpur</c:v>
                </c:pt>
                <c:pt idx="6">
                  <c:v>Tejgaon</c:v>
                </c:pt>
                <c:pt idx="7">
                  <c:v>Bangshal</c:v>
                </c:pt>
                <c:pt idx="8">
                  <c:v>Demra</c:v>
                </c:pt>
                <c:pt idx="9">
                  <c:v>Jatrabari</c:v>
                </c:pt>
              </c:strCache>
            </c:strRef>
          </c:cat>
          <c:val>
            <c:numRef>
              <c:f>'Chart &amp; Graph'!$H$71:$H$80</c:f>
              <c:numCache>
                <c:formatCode>General</c:formatCode>
                <c:ptCount val="10"/>
                <c:pt idx="0">
                  <c:v>17</c:v>
                </c:pt>
                <c:pt idx="1">
                  <c:v>17</c:v>
                </c:pt>
                <c:pt idx="2">
                  <c:v>17</c:v>
                </c:pt>
                <c:pt idx="3">
                  <c:v>19</c:v>
                </c:pt>
                <c:pt idx="4">
                  <c:v>19</c:v>
                </c:pt>
                <c:pt idx="5">
                  <c:v>20</c:v>
                </c:pt>
                <c:pt idx="6">
                  <c:v>24</c:v>
                </c:pt>
                <c:pt idx="7">
                  <c:v>24</c:v>
                </c:pt>
                <c:pt idx="8">
                  <c:v>26</c:v>
                </c:pt>
                <c:pt idx="9">
                  <c:v>31</c:v>
                </c:pt>
              </c:numCache>
            </c:numRef>
          </c:val>
          <c:extLst>
            <c:ext xmlns:c16="http://schemas.microsoft.com/office/drawing/2014/chart" uri="{C3380CC4-5D6E-409C-BE32-E72D297353CC}">
              <c16:uniqueId val="{00000000-A2CA-4E6E-8821-8C023C4764C5}"/>
            </c:ext>
          </c:extLst>
        </c:ser>
        <c:dLbls>
          <c:showLegendKey val="0"/>
          <c:showVal val="0"/>
          <c:showCatName val="0"/>
          <c:showSerName val="0"/>
          <c:showPercent val="0"/>
          <c:showBubbleSize val="0"/>
        </c:dLbls>
        <c:gapWidth val="182"/>
        <c:axId val="1227593535"/>
        <c:axId val="1227582975"/>
      </c:barChart>
      <c:catAx>
        <c:axId val="122759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2975"/>
        <c:crosses val="autoZero"/>
        <c:auto val="1"/>
        <c:lblAlgn val="ctr"/>
        <c:lblOffset val="100"/>
        <c:noMultiLvlLbl val="0"/>
      </c:catAx>
      <c:valAx>
        <c:axId val="122758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9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extLst>
          <c:ext xmlns:c15="http://schemas.microsoft.com/office/drawing/2012/chart" uri="{02D57815-91ED-43cb-92C2-25804820EDAC}">
            <c15:filteredPieSeries>
              <c15:ser>
                <c:idx val="0"/>
                <c:order val="0"/>
                <c:spPr>
                  <a:solidFill>
                    <a:srgbClr val="8AA297"/>
                  </a:solidFill>
                  <a:ln>
                    <a:noFill/>
                  </a:ln>
                </c:spPr>
                <c:dPt>
                  <c:idx val="0"/>
                  <c:bubble3D val="0"/>
                  <c:spPr>
                    <a:solidFill>
                      <a:srgbClr val="E9B77F"/>
                    </a:solidFill>
                    <a:ln w="19050">
                      <a:noFill/>
                    </a:ln>
                    <a:effectLst/>
                  </c:spPr>
                  <c:extLst>
                    <c:ext xmlns:c16="http://schemas.microsoft.com/office/drawing/2014/chart" uri="{C3380CC4-5D6E-409C-BE32-E72D297353CC}">
                      <c16:uniqueId val="{00000001-3619-4477-AEEF-CE7847D582C2}"/>
                    </c:ext>
                  </c:extLst>
                </c:dPt>
                <c:dPt>
                  <c:idx val="1"/>
                  <c:bubble3D val="0"/>
                  <c:spPr>
                    <a:solidFill>
                      <a:srgbClr val="8AA297"/>
                    </a:solidFill>
                    <a:ln w="19050">
                      <a:noFill/>
                    </a:ln>
                    <a:effectLst/>
                  </c:spPr>
                  <c:extLst>
                    <c:ext xmlns:c16="http://schemas.microsoft.com/office/drawing/2014/chart" uri="{C3380CC4-5D6E-409C-BE32-E72D297353CC}">
                      <c16:uniqueId val="{00000003-3619-4477-AEEF-CE7847D582C2}"/>
                    </c:ext>
                  </c:extLst>
                </c:dPt>
                <c:dLbls>
                  <c:dLbl>
                    <c:idx val="0"/>
                    <c:layout>
                      <c:manualLayout>
                        <c:x val="0.13935880319683974"/>
                        <c:y val="-1.2568309255619617E-2"/>
                      </c:manualLayout>
                    </c:layout>
                    <c:showLegendKey val="0"/>
                    <c:showVal val="1"/>
                    <c:showCatName val="0"/>
                    <c:showSerName val="0"/>
                    <c:showPercent val="1"/>
                    <c:showBubbleSize val="0"/>
                    <c:extLst>
                      <c:ext uri="{CE6537A1-D6FC-4f65-9D91-7224C49458BB}"/>
                      <c:ext xmlns:c16="http://schemas.microsoft.com/office/drawing/2014/chart" uri="{C3380CC4-5D6E-409C-BE32-E72D297353CC}">
                        <c16:uniqueId val="{00000001-3619-4477-AEEF-CE7847D582C2}"/>
                      </c:ext>
                    </c:extLst>
                  </c:dLbl>
                  <c:dLbl>
                    <c:idx val="1"/>
                    <c:layout>
                      <c:manualLayout>
                        <c:x val="-0.10064802453105093"/>
                        <c:y val="2.5136618511239234E-2"/>
                      </c:manualLayout>
                    </c:layout>
                    <c:showLegendKey val="0"/>
                    <c:showVal val="1"/>
                    <c:showCatName val="0"/>
                    <c:showSerName val="0"/>
                    <c:showPercent val="1"/>
                    <c:showBubbleSize val="0"/>
                    <c:extLst>
                      <c:ext uri="{CE6537A1-D6FC-4f65-9D91-7224C49458BB}"/>
                      <c:ext xmlns:c16="http://schemas.microsoft.com/office/drawing/2014/chart" uri="{C3380CC4-5D6E-409C-BE32-E72D297353CC}">
                        <c16:uniqueId val="{00000003-3619-4477-AEEF-CE7847D582C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04040"/>
                          </a:solidFill>
                          <a:latin typeface="+mn-lt"/>
                          <a:ea typeface="+mn-ea"/>
                          <a:cs typeface="+mn-cs"/>
                        </a:defRPr>
                      </a:pPr>
                      <a:endParaRPr lang="en-US"/>
                    </a:p>
                  </c:txPr>
                  <c:showLegendKey val="0"/>
                  <c:showVal val="1"/>
                  <c:showCatName val="0"/>
                  <c:showSerName val="0"/>
                  <c:showPercent val="1"/>
                  <c:showBubbleSize val="0"/>
                  <c:showLeaderLines val="0"/>
                  <c:extLst>
                    <c:ext uri="{CE6537A1-D6FC-4f65-9D91-7224C49458BB}"/>
                  </c:extLst>
                </c:dLbls>
                <c:val>
                  <c:numLit>
                    <c:ptCount val="0"/>
                  </c:numLit>
                </c:val>
                <c:extLst>
                  <c:ex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3619-4477-AEEF-CE7847D582C2}"/>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City.xlsx]Chart &amp; Graph!Donut Chart 1</c:name>
    <c:fmtId val="21"/>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8AA297">
              <a:alpha val="94000"/>
            </a:srgbClr>
          </a:solidFill>
          <a:ln>
            <a:noFill/>
          </a:ln>
        </c:spPr>
        <c:marker>
          <c:symbol val="none"/>
        </c:marker>
        <c:dLbl>
          <c:idx val="0"/>
          <c:spPr>
            <a:noFill/>
            <a:ln>
              <a:noFill/>
            </a:ln>
            <a:effectLst/>
          </c:spPr>
          <c:txPr>
            <a:bodyPr wrap="square" lIns="38100" tIns="19050" rIns="38100" bIns="19050" anchor="ctr">
              <a:spAutoFit/>
            </a:bodyPr>
            <a:lstStyle/>
            <a:p>
              <a:pPr>
                <a:defRPr sz="1050">
                  <a:solidFill>
                    <a:schemeClr val="tx1">
                      <a:lumMod val="75000"/>
                      <a:lumOff val="25000"/>
                    </a:schemeClr>
                  </a:solidFill>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rgbClr val="8AA297">
              <a:alpha val="40000"/>
            </a:srgbClr>
          </a:solidFill>
          <a:ln>
            <a:noFill/>
          </a:ln>
        </c:spPr>
        <c:dLbl>
          <c:idx val="0"/>
          <c:spPr>
            <a:noFill/>
            <a:ln>
              <a:noFill/>
            </a:ln>
            <a:effectLst/>
          </c:spPr>
          <c:txPr>
            <a:bodyPr wrap="square" lIns="38100" tIns="19050" rIns="38100" bIns="19050" anchor="ctr">
              <a:noAutofit/>
            </a:bodyPr>
            <a:lstStyle/>
            <a:p>
              <a:pPr>
                <a:defRPr sz="1050">
                  <a:solidFill>
                    <a:schemeClr val="tx1">
                      <a:lumMod val="75000"/>
                      <a:lumOff val="25000"/>
                    </a:schemeClr>
                  </a:solidFill>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6933421600865013"/>
                  <c:h val="0.35179116924061737"/>
                </c:manualLayout>
              </c15:layout>
            </c:ext>
          </c:extLst>
        </c:dLbl>
      </c:pivotFmt>
      <c:pivotFmt>
        <c:idx val="9"/>
        <c:dLbl>
          <c:idx val="0"/>
          <c:spPr>
            <a:noFill/>
            <a:ln>
              <a:noFill/>
            </a:ln>
            <a:effectLst/>
          </c:spPr>
          <c:txPr>
            <a:bodyPr wrap="square" lIns="38100" tIns="19050" rIns="38100" bIns="19050" anchor="ctr">
              <a:noAutofit/>
            </a:bodyPr>
            <a:lstStyle/>
            <a:p>
              <a:pPr>
                <a:defRPr sz="1050">
                  <a:solidFill>
                    <a:schemeClr val="tx1">
                      <a:lumMod val="75000"/>
                      <a:lumOff val="25000"/>
                    </a:schemeClr>
                  </a:solidFill>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18688736775758"/>
                  <c:h val="0.30276018385258696"/>
                </c:manualLayout>
              </c15:layout>
            </c:ext>
          </c:extLst>
        </c:dLbl>
      </c:pivotFmt>
    </c:pivotFmts>
    <c:plotArea>
      <c:layout>
        <c:manualLayout>
          <c:layoutTarget val="inner"/>
          <c:xMode val="edge"/>
          <c:yMode val="edge"/>
          <c:x val="9.8857038963477681E-2"/>
          <c:y val="3.7987461199249013E-2"/>
          <c:w val="0.78207553512768146"/>
          <c:h val="0.94853716403845301"/>
        </c:manualLayout>
      </c:layout>
      <c:doughnutChart>
        <c:varyColors val="1"/>
        <c:ser>
          <c:idx val="1"/>
          <c:order val="0"/>
          <c:tx>
            <c:strRef>
              <c:f>'Chart &amp; Graph'!$B$48</c:f>
              <c:strCache>
                <c:ptCount val="1"/>
                <c:pt idx="0">
                  <c:v>Total</c:v>
                </c:pt>
              </c:strCache>
            </c:strRef>
          </c:tx>
          <c:spPr>
            <a:solidFill>
              <a:srgbClr val="8AA297">
                <a:alpha val="94000"/>
              </a:srgbClr>
            </a:solidFill>
            <a:ln>
              <a:noFill/>
            </a:ln>
          </c:spPr>
          <c:dPt>
            <c:idx val="1"/>
            <c:bubble3D val="0"/>
            <c:spPr>
              <a:solidFill>
                <a:srgbClr val="8AA297">
                  <a:alpha val="40000"/>
                </a:srgbClr>
              </a:solidFill>
              <a:ln>
                <a:noFill/>
              </a:ln>
            </c:spPr>
            <c:extLst>
              <c:ext xmlns:c16="http://schemas.microsoft.com/office/drawing/2014/chart" uri="{C3380CC4-5D6E-409C-BE32-E72D297353CC}">
                <c16:uniqueId val="{0000000D-D754-42FD-BD27-87EE304BD59C}"/>
              </c:ext>
            </c:extLst>
          </c:dPt>
          <c:dLbls>
            <c:dLbl>
              <c:idx val="0"/>
              <c:spPr>
                <a:noFill/>
                <a:ln>
                  <a:noFill/>
                </a:ln>
                <a:effectLst/>
              </c:spPr>
              <c:txPr>
                <a:bodyPr wrap="square" lIns="38100" tIns="19050" rIns="38100" bIns="19050" anchor="ctr">
                  <a:noAutofit/>
                </a:bodyPr>
                <a:lstStyle/>
                <a:p>
                  <a:pPr>
                    <a:defRPr sz="1050">
                      <a:solidFill>
                        <a:schemeClr val="tx1">
                          <a:lumMod val="75000"/>
                          <a:lumOff val="25000"/>
                        </a:schemeClr>
                      </a:solidFill>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18688736775758"/>
                      <c:h val="0.30276018385258696"/>
                    </c:manualLayout>
                  </c15:layout>
                </c:ext>
                <c:ext xmlns:c16="http://schemas.microsoft.com/office/drawing/2014/chart" uri="{C3380CC4-5D6E-409C-BE32-E72D297353CC}">
                  <c16:uniqueId val="{0000000E-D754-42FD-BD27-87EE304BD59C}"/>
                </c:ext>
              </c:extLst>
            </c:dLbl>
            <c:dLbl>
              <c:idx val="1"/>
              <c:spPr>
                <a:noFill/>
                <a:ln>
                  <a:noFill/>
                </a:ln>
                <a:effectLst/>
              </c:spPr>
              <c:txPr>
                <a:bodyPr wrap="square" lIns="38100" tIns="19050" rIns="38100" bIns="19050" anchor="ctr">
                  <a:noAutofit/>
                </a:bodyPr>
                <a:lstStyle/>
                <a:p>
                  <a:pPr>
                    <a:defRPr sz="1050">
                      <a:solidFill>
                        <a:schemeClr val="tx1">
                          <a:lumMod val="75000"/>
                          <a:lumOff val="25000"/>
                        </a:schemeClr>
                      </a:solidFill>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6933421600865013"/>
                      <c:h val="0.35179116924061737"/>
                    </c:manualLayout>
                  </c15:layout>
                </c:ext>
                <c:ext xmlns:c16="http://schemas.microsoft.com/office/drawing/2014/chart" uri="{C3380CC4-5D6E-409C-BE32-E72D297353CC}">
                  <c16:uniqueId val="{0000000D-D754-42FD-BD27-87EE304BD59C}"/>
                </c:ext>
              </c:extLst>
            </c:dLbl>
            <c:spPr>
              <a:noFill/>
              <a:ln>
                <a:noFill/>
              </a:ln>
              <a:effectLst/>
            </c:spPr>
            <c:txPr>
              <a:bodyPr wrap="square" lIns="38100" tIns="19050" rIns="38100" bIns="19050" anchor="ctr">
                <a:spAutoFit/>
              </a:bodyPr>
              <a:lstStyle/>
              <a:p>
                <a:pPr>
                  <a:defRPr sz="1050">
                    <a:solidFill>
                      <a:schemeClr val="tx1">
                        <a:lumMod val="75000"/>
                        <a:lumOff val="25000"/>
                      </a:schemeClr>
                    </a:solidFill>
                  </a:defRPr>
                </a:pPr>
                <a:endParaRPr lang="en-US"/>
              </a:p>
            </c:txPr>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'Chart &amp; Graph'!$A$49:$A$51</c:f>
              <c:strCache>
                <c:ptCount val="2"/>
                <c:pt idx="0">
                  <c:v>Developed</c:v>
                </c:pt>
                <c:pt idx="1">
                  <c:v>Undeveloped</c:v>
                </c:pt>
              </c:strCache>
            </c:strRef>
          </c:cat>
          <c:val>
            <c:numRef>
              <c:f>'Chart &amp; Graph'!$B$49:$B$51</c:f>
              <c:numCache>
                <c:formatCode>General</c:formatCode>
                <c:ptCount val="2"/>
                <c:pt idx="0">
                  <c:v>257</c:v>
                </c:pt>
                <c:pt idx="1">
                  <c:v>276</c:v>
                </c:pt>
              </c:numCache>
            </c:numRef>
          </c:val>
          <c:extLst>
            <c:ext xmlns:c16="http://schemas.microsoft.com/office/drawing/2014/chart" uri="{C3380CC4-5D6E-409C-BE32-E72D297353CC}">
              <c16:uniqueId val="{0000000B-D754-42FD-BD27-87EE304BD59C}"/>
            </c:ext>
          </c:extLst>
        </c:ser>
        <c:dLbls>
          <c:showLegendKey val="0"/>
          <c:showVal val="0"/>
          <c:showCatName val="0"/>
          <c:showSerName val="0"/>
          <c:showPercent val="0"/>
          <c:showBubbleSize val="0"/>
          <c:showLeaderLines val="0"/>
        </c:dLbls>
        <c:firstSliceAng val="0"/>
        <c:holeSize val="45"/>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8AA29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B77F"/>
          </a:solidFill>
          <a:ln w="19050">
            <a:solidFill>
              <a:schemeClr val="lt1"/>
            </a:solidFill>
          </a:ln>
          <a:effectLst/>
        </c:spPr>
      </c:pivotFmt>
      <c:pivotFmt>
        <c:idx val="2"/>
        <c:spPr>
          <a:solidFill>
            <a:srgbClr val="8AA297"/>
          </a:solidFill>
          <a:ln w="19050">
            <a:solidFill>
              <a:schemeClr val="lt1"/>
            </a:solidFill>
          </a:ln>
          <a:effectLst/>
        </c:spPr>
      </c:pivotFmt>
      <c:pivotFmt>
        <c:idx val="3"/>
        <c:spPr>
          <a:solidFill>
            <a:srgbClr val="8AA29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9B77F"/>
          </a:solidFill>
          <a:ln w="19050">
            <a:solidFill>
              <a:schemeClr val="lt1"/>
            </a:solidFill>
          </a:ln>
          <a:effectLst/>
        </c:spPr>
      </c:pivotFmt>
      <c:pivotFmt>
        <c:idx val="5"/>
        <c:spPr>
          <a:solidFill>
            <a:srgbClr val="8AA297"/>
          </a:solidFill>
          <a:ln w="19050">
            <a:solidFill>
              <a:schemeClr val="lt1"/>
            </a:solidFill>
          </a:ln>
          <a:effectLst/>
        </c:spPr>
      </c:pivotFmt>
      <c:pivotFmt>
        <c:idx val="6"/>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E9B77F"/>
          </a:solidFill>
          <a:ln w="19050">
            <a:noFill/>
          </a:ln>
          <a:effectLst/>
        </c:spPr>
        <c:dLbl>
          <c:idx val="0"/>
          <c:layout>
            <c:manualLayout>
              <c:x val="0.13102072185728164"/>
              <c:y val="-3.89592063365461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8AA297"/>
          </a:solidFill>
          <a:ln w="19050">
            <a:noFill/>
          </a:ln>
          <a:effectLst/>
        </c:spPr>
        <c:dLbl>
          <c:idx val="0"/>
          <c:layout>
            <c:manualLayout>
              <c:x val="-0.10542654543872623"/>
              <c:y val="6.493201056091031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292049129217967"/>
          <c:y val="0.1036590977415931"/>
          <c:w val="0.45701193428169545"/>
          <c:h val="0.80566820662899585"/>
        </c:manualLayout>
      </c:layout>
      <c:doughnutChart>
        <c:varyColors val="1"/>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8AA29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B77F"/>
          </a:solidFill>
          <a:ln w="19050">
            <a:solidFill>
              <a:schemeClr val="lt1"/>
            </a:solidFill>
          </a:ln>
          <a:effectLst/>
        </c:spPr>
      </c:pivotFmt>
      <c:pivotFmt>
        <c:idx val="2"/>
        <c:spPr>
          <a:solidFill>
            <a:srgbClr val="8AA297"/>
          </a:solidFill>
          <a:ln w="19050">
            <a:solidFill>
              <a:schemeClr val="lt1"/>
            </a:solidFill>
          </a:ln>
          <a:effectLst/>
        </c:spPr>
      </c:pivotFmt>
      <c:pivotFmt>
        <c:idx val="3"/>
        <c:spPr>
          <a:solidFill>
            <a:srgbClr val="8AA29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9B77F"/>
          </a:solidFill>
          <a:ln w="19050">
            <a:solidFill>
              <a:schemeClr val="lt1"/>
            </a:solidFill>
          </a:ln>
          <a:effectLst/>
        </c:spPr>
      </c:pivotFmt>
      <c:pivotFmt>
        <c:idx val="5"/>
        <c:spPr>
          <a:solidFill>
            <a:srgbClr val="8AA297"/>
          </a:solidFill>
          <a:ln w="19050">
            <a:solidFill>
              <a:schemeClr val="lt1"/>
            </a:solidFill>
          </a:ln>
          <a:effectLst/>
        </c:spPr>
      </c:pivotFmt>
      <c:pivotFmt>
        <c:idx val="6"/>
        <c:spPr>
          <a:solidFill>
            <a:srgbClr val="8AA297"/>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E9B77F"/>
          </a:solidFill>
          <a:ln w="19050">
            <a:noFill/>
          </a:ln>
          <a:effectLst/>
        </c:spPr>
        <c:dLbl>
          <c:idx val="0"/>
          <c:layout>
            <c:manualLayout>
              <c:x val="0.11136311234882278"/>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8AA297"/>
          </a:solidFill>
          <a:ln w="19050">
            <a:noFill/>
          </a:ln>
          <a:effectLst/>
        </c:spPr>
        <c:dLbl>
          <c:idx val="0"/>
          <c:layout>
            <c:manualLayout>
              <c:x val="-0.10457509393494613"/>
              <c:y val="4.4739519202054545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006569356486745"/>
                  <c:h val="0.40063168637918695"/>
                </c:manualLayout>
              </c15:layout>
            </c:ext>
          </c:extLst>
        </c:dLbl>
      </c:pivotFmt>
    </c:pivotFmts>
    <c:plotArea>
      <c:layout>
        <c:manualLayout>
          <c:layoutTarget val="inner"/>
          <c:xMode val="edge"/>
          <c:yMode val="edge"/>
          <c:x val="0.12698412698412698"/>
          <c:y val="0.12460992302155641"/>
          <c:w val="0.82209057201183167"/>
          <c:h val="0.80242362136202627"/>
        </c:manualLayout>
      </c:layout>
      <c:doughnutChart>
        <c:varyColors val="1"/>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City.xlsx]Chart &amp; Graph!Chart 4</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AA297"/>
          </a:solidFill>
        </c:spPr>
        <c:marker>
          <c:symbol val="none"/>
        </c:marker>
        <c:dLbl>
          <c:idx val="0"/>
          <c:spPr>
            <a:solidFill>
              <a:schemeClr val="bg1">
                <a:lumMod val="95000"/>
              </a:schemeClr>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9B77F"/>
          </a:solidFill>
        </c:spPr>
        <c:marker>
          <c:symbol val="none"/>
        </c:marker>
        <c:dLbl>
          <c:idx val="0"/>
          <c:spPr>
            <a:solidFill>
              <a:schemeClr val="bg1">
                <a:lumMod val="95000"/>
              </a:schemeClr>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1D1D1"/>
          </a:solidFill>
        </c:spPr>
        <c:marker>
          <c:symbol val="none"/>
        </c:marker>
        <c:dLbl>
          <c:idx val="0"/>
          <c:spPr>
            <a:solidFill>
              <a:schemeClr val="bg1">
                <a:lumMod val="95000"/>
              </a:schemeClr>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42607174103232E-3"/>
          <c:y val="0.29956259450640332"/>
          <c:w val="0.98751137357830276"/>
          <c:h val="0.57900633911207355"/>
        </c:manualLayout>
      </c:layout>
      <c:barChart>
        <c:barDir val="col"/>
        <c:grouping val="clustered"/>
        <c:varyColors val="0"/>
        <c:ser>
          <c:idx val="3"/>
          <c:order val="0"/>
          <c:tx>
            <c:strRef>
              <c:f>'Chart &amp; Graph'!$B$33</c:f>
              <c:strCache>
                <c:ptCount val="1"/>
                <c:pt idx="0">
                  <c:v>NS1 Patients</c:v>
                </c:pt>
              </c:strCache>
            </c:strRef>
          </c:tx>
          <c:spPr>
            <a:solidFill>
              <a:srgbClr val="8AA297"/>
            </a:solidFill>
          </c:spPr>
          <c:invertIfNegative val="0"/>
          <c:dLbls>
            <c:spPr>
              <a:solidFill>
                <a:schemeClr val="bg1">
                  <a:lumMod val="95000"/>
                </a:schemeClr>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 &amp; Graph'!$A$34:$A$39</c:f>
              <c:strCache>
                <c:ptCount val="5"/>
                <c:pt idx="0">
                  <c:v>Seniors (51–65)</c:v>
                </c:pt>
                <c:pt idx="1">
                  <c:v>Children (8–17)</c:v>
                </c:pt>
                <c:pt idx="2">
                  <c:v>Adults (26–35)</c:v>
                </c:pt>
                <c:pt idx="3">
                  <c:v>Middle Age (36–50)</c:v>
                </c:pt>
                <c:pt idx="4">
                  <c:v>Youth (18–25)</c:v>
                </c:pt>
              </c:strCache>
            </c:strRef>
          </c:cat>
          <c:val>
            <c:numRef>
              <c:f>'Chart &amp; Graph'!$B$34:$B$39</c:f>
              <c:numCache>
                <c:formatCode>General</c:formatCode>
                <c:ptCount val="5"/>
                <c:pt idx="0">
                  <c:v>113</c:v>
                </c:pt>
                <c:pt idx="1">
                  <c:v>99</c:v>
                </c:pt>
                <c:pt idx="2">
                  <c:v>87</c:v>
                </c:pt>
                <c:pt idx="3">
                  <c:v>158</c:v>
                </c:pt>
                <c:pt idx="4">
                  <c:v>62</c:v>
                </c:pt>
              </c:numCache>
            </c:numRef>
          </c:val>
          <c:extLst>
            <c:ext xmlns:c16="http://schemas.microsoft.com/office/drawing/2014/chart" uri="{C3380CC4-5D6E-409C-BE32-E72D297353CC}">
              <c16:uniqueId val="{00000009-F895-4581-88D7-35BA4EBA6FE2}"/>
            </c:ext>
          </c:extLst>
        </c:ser>
        <c:ser>
          <c:idx val="4"/>
          <c:order val="1"/>
          <c:tx>
            <c:strRef>
              <c:f>'Chart &amp; Graph'!$C$33</c:f>
              <c:strCache>
                <c:ptCount val="1"/>
                <c:pt idx="0">
                  <c:v>IgG Patients</c:v>
                </c:pt>
              </c:strCache>
            </c:strRef>
          </c:tx>
          <c:spPr>
            <a:solidFill>
              <a:srgbClr val="E9B77F"/>
            </a:solidFill>
          </c:spPr>
          <c:invertIfNegative val="0"/>
          <c:dLbls>
            <c:spPr>
              <a:solidFill>
                <a:schemeClr val="bg1">
                  <a:lumMod val="95000"/>
                </a:schemeClr>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 &amp; Graph'!$A$34:$A$39</c:f>
              <c:strCache>
                <c:ptCount val="5"/>
                <c:pt idx="0">
                  <c:v>Seniors (51–65)</c:v>
                </c:pt>
                <c:pt idx="1">
                  <c:v>Children (8–17)</c:v>
                </c:pt>
                <c:pt idx="2">
                  <c:v>Adults (26–35)</c:v>
                </c:pt>
                <c:pt idx="3">
                  <c:v>Middle Age (36–50)</c:v>
                </c:pt>
                <c:pt idx="4">
                  <c:v>Youth (18–25)</c:v>
                </c:pt>
              </c:strCache>
            </c:strRef>
          </c:cat>
          <c:val>
            <c:numRef>
              <c:f>'Chart &amp; Graph'!$C$34:$C$39</c:f>
              <c:numCache>
                <c:formatCode>General</c:formatCode>
                <c:ptCount val="5"/>
                <c:pt idx="0">
                  <c:v>115</c:v>
                </c:pt>
                <c:pt idx="1">
                  <c:v>101</c:v>
                </c:pt>
                <c:pt idx="2">
                  <c:v>90</c:v>
                </c:pt>
                <c:pt idx="3">
                  <c:v>163</c:v>
                </c:pt>
                <c:pt idx="4">
                  <c:v>64</c:v>
                </c:pt>
              </c:numCache>
            </c:numRef>
          </c:val>
          <c:extLst>
            <c:ext xmlns:c16="http://schemas.microsoft.com/office/drawing/2014/chart" uri="{C3380CC4-5D6E-409C-BE32-E72D297353CC}">
              <c16:uniqueId val="{0000000A-F895-4581-88D7-35BA4EBA6FE2}"/>
            </c:ext>
          </c:extLst>
        </c:ser>
        <c:ser>
          <c:idx val="5"/>
          <c:order val="2"/>
          <c:tx>
            <c:strRef>
              <c:f>'Chart &amp; Graph'!$D$33</c:f>
              <c:strCache>
                <c:ptCount val="1"/>
                <c:pt idx="0">
                  <c:v>IgM Patients</c:v>
                </c:pt>
              </c:strCache>
            </c:strRef>
          </c:tx>
          <c:spPr>
            <a:solidFill>
              <a:srgbClr val="D1D1D1"/>
            </a:solidFill>
          </c:spPr>
          <c:invertIfNegative val="0"/>
          <c:dLbls>
            <c:spPr>
              <a:solidFill>
                <a:schemeClr val="bg1">
                  <a:lumMod val="95000"/>
                </a:schemeClr>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 &amp; Graph'!$A$34:$A$39</c:f>
              <c:strCache>
                <c:ptCount val="5"/>
                <c:pt idx="0">
                  <c:v>Seniors (51–65)</c:v>
                </c:pt>
                <c:pt idx="1">
                  <c:v>Children (8–17)</c:v>
                </c:pt>
                <c:pt idx="2">
                  <c:v>Adults (26–35)</c:v>
                </c:pt>
                <c:pt idx="3">
                  <c:v>Middle Age (36–50)</c:v>
                </c:pt>
                <c:pt idx="4">
                  <c:v>Youth (18–25)</c:v>
                </c:pt>
              </c:strCache>
            </c:strRef>
          </c:cat>
          <c:val>
            <c:numRef>
              <c:f>'Chart &amp; Graph'!$D$34:$D$39</c:f>
              <c:numCache>
                <c:formatCode>General</c:formatCode>
                <c:ptCount val="5"/>
                <c:pt idx="0">
                  <c:v>122</c:v>
                </c:pt>
                <c:pt idx="1">
                  <c:v>78</c:v>
                </c:pt>
                <c:pt idx="2">
                  <c:v>77</c:v>
                </c:pt>
                <c:pt idx="3">
                  <c:v>135</c:v>
                </c:pt>
                <c:pt idx="4">
                  <c:v>63</c:v>
                </c:pt>
              </c:numCache>
            </c:numRef>
          </c:val>
          <c:extLst>
            <c:ext xmlns:c16="http://schemas.microsoft.com/office/drawing/2014/chart" uri="{C3380CC4-5D6E-409C-BE32-E72D297353CC}">
              <c16:uniqueId val="{0000000B-F895-4581-88D7-35BA4EBA6FE2}"/>
            </c:ext>
          </c:extLst>
        </c:ser>
        <c:dLbls>
          <c:dLblPos val="inEnd"/>
          <c:showLegendKey val="0"/>
          <c:showVal val="1"/>
          <c:showCatName val="0"/>
          <c:showSerName val="0"/>
          <c:showPercent val="0"/>
          <c:showBubbleSize val="0"/>
        </c:dLbls>
        <c:gapWidth val="100"/>
        <c:overlap val="-20"/>
        <c:axId val="859995296"/>
        <c:axId val="860000096"/>
      </c:barChart>
      <c:catAx>
        <c:axId val="8599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60000096"/>
        <c:crosses val="autoZero"/>
        <c:auto val="1"/>
        <c:lblAlgn val="ctr"/>
        <c:lblOffset val="100"/>
        <c:noMultiLvlLbl val="0"/>
      </c:catAx>
      <c:valAx>
        <c:axId val="860000096"/>
        <c:scaling>
          <c:orientation val="minMax"/>
        </c:scaling>
        <c:delete val="1"/>
        <c:axPos val="l"/>
        <c:numFmt formatCode="General" sourceLinked="1"/>
        <c:majorTickMark val="none"/>
        <c:minorTickMark val="none"/>
        <c:tickLblPos val="nextTo"/>
        <c:crossAx val="859995296"/>
        <c:crosses val="autoZero"/>
        <c:crossBetween val="between"/>
      </c:valAx>
    </c:plotArea>
    <c:legend>
      <c:legendPos val="tr"/>
      <c:layout>
        <c:manualLayout>
          <c:xMode val="edge"/>
          <c:yMode val="edge"/>
          <c:x val="0.4330107458356473"/>
          <c:y val="0.14698507697651461"/>
          <c:w val="0.56143362257387053"/>
          <c:h val="0.1720133420822397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[Degnue Breakout Analysis in Dhaka City.xlsx]Pivot_Table!Donut 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rgbClr val="8AA297"/>
          </a:solidFill>
          <a:ln w="19050">
            <a:solidFill>
              <a:schemeClr val="lt1"/>
            </a:solidFill>
          </a:ln>
          <a:effectLst/>
        </c:spPr>
      </c:pivotFmt>
      <c:pivotFmt>
        <c:idx val="2"/>
        <c:spPr>
          <a:solidFill>
            <a:srgbClr val="E9B77F"/>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rgbClr val="E9B77F"/>
          </a:solidFill>
          <a:ln w="19050">
            <a:solidFill>
              <a:schemeClr val="lt1"/>
            </a:solidFill>
          </a:ln>
          <a:effectLst/>
        </c:spPr>
      </c:pivotFmt>
      <c:pivotFmt>
        <c:idx val="5"/>
        <c:spPr>
          <a:solidFill>
            <a:srgbClr val="8AA297"/>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5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E9B77F"/>
          </a:solidFill>
          <a:ln w="19050">
            <a:noFill/>
          </a:ln>
          <a:effectLst/>
        </c:spPr>
        <c:dLbl>
          <c:idx val="0"/>
          <c:layout>
            <c:manualLayout>
              <c:x val="0.13739243227337403"/>
              <c:y val="-1.2885159745543518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rgbClr val="8AA297"/>
          </a:solidFill>
          <a:ln w="19050">
            <a:noFill/>
          </a:ln>
          <a:effectLst/>
        </c:spPr>
        <c:dLbl>
          <c:idx val="0"/>
          <c:layout>
            <c:manualLayout>
              <c:x val="-0.15113167550071158"/>
              <c:y val="2.5770319491086918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109767898745021"/>
          <c:y val="0.1269249109706482"/>
          <c:w val="0.43215220917835534"/>
          <c:h val="0.81057597678642079"/>
        </c:manualLayout>
      </c:layout>
      <c:doughnutChart>
        <c:varyColors val="1"/>
        <c:ser>
          <c:idx val="0"/>
          <c:order val="0"/>
          <c:tx>
            <c:strRef>
              <c:f>Pivot_Table!$C$10</c:f>
              <c:strCache>
                <c:ptCount val="1"/>
                <c:pt idx="0">
                  <c:v>Total</c:v>
                </c:pt>
              </c:strCache>
            </c:strRef>
          </c:tx>
          <c:spPr>
            <a:ln>
              <a:noFill/>
            </a:ln>
          </c:spPr>
          <c:dPt>
            <c:idx val="0"/>
            <c:bubble3D val="0"/>
            <c:spPr>
              <a:solidFill>
                <a:srgbClr val="E9B77F"/>
              </a:solidFill>
              <a:ln w="19050">
                <a:noFill/>
              </a:ln>
              <a:effectLst/>
            </c:spPr>
            <c:extLst>
              <c:ext xmlns:c16="http://schemas.microsoft.com/office/drawing/2014/chart" uri="{C3380CC4-5D6E-409C-BE32-E72D297353CC}">
                <c16:uniqueId val="{00000001-0952-4798-90B9-033E32316CA2}"/>
              </c:ext>
            </c:extLst>
          </c:dPt>
          <c:dPt>
            <c:idx val="1"/>
            <c:bubble3D val="0"/>
            <c:spPr>
              <a:solidFill>
                <a:srgbClr val="8AA297"/>
              </a:solidFill>
              <a:ln w="19050">
                <a:noFill/>
              </a:ln>
              <a:effectLst/>
            </c:spPr>
            <c:extLst>
              <c:ext xmlns:c16="http://schemas.microsoft.com/office/drawing/2014/chart" uri="{C3380CC4-5D6E-409C-BE32-E72D297353CC}">
                <c16:uniqueId val="{00000003-0952-4798-90B9-033E32316CA2}"/>
              </c:ext>
            </c:extLst>
          </c:dPt>
          <c:dLbls>
            <c:dLbl>
              <c:idx val="0"/>
              <c:layout>
                <c:manualLayout>
                  <c:x val="0.13739243227337403"/>
                  <c:y val="-1.288515974554351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952-4798-90B9-033E32316CA2}"/>
                </c:ext>
              </c:extLst>
            </c:dLbl>
            <c:dLbl>
              <c:idx val="1"/>
              <c:layout>
                <c:manualLayout>
                  <c:x val="-0.15113167550071158"/>
                  <c:y val="2.577031949108691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952-4798-90B9-033E32316CA2}"/>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Pivot_Table!$B$11:$B$12</c:f>
              <c:strCache>
                <c:ptCount val="2"/>
                <c:pt idx="0">
                  <c:v>Female</c:v>
                </c:pt>
                <c:pt idx="1">
                  <c:v>Male</c:v>
                </c:pt>
              </c:strCache>
            </c:strRef>
          </c:cat>
          <c:val>
            <c:numRef>
              <c:f>Pivot_Table!$C$11:$C$12</c:f>
              <c:numCache>
                <c:formatCode>General</c:formatCode>
                <c:ptCount val="2"/>
                <c:pt idx="0">
                  <c:v>524</c:v>
                </c:pt>
                <c:pt idx="1">
                  <c:v>476</c:v>
                </c:pt>
              </c:numCache>
            </c:numRef>
          </c:val>
          <c:extLst>
            <c:ext xmlns:c16="http://schemas.microsoft.com/office/drawing/2014/chart" uri="{C3380CC4-5D6E-409C-BE32-E72D297353CC}">
              <c16:uniqueId val="{00000004-0952-4798-90B9-033E32316CA2}"/>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Chart &amp; Graph'!$I$61"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3" Type="http://schemas.openxmlformats.org/officeDocument/2006/relationships/image" Target="../media/image8.png"/><Relationship Id="rId18" Type="http://schemas.openxmlformats.org/officeDocument/2006/relationships/image" Target="../media/image13.svg"/><Relationship Id="rId26" Type="http://schemas.openxmlformats.org/officeDocument/2006/relationships/chart" Target="../charts/chart9.xml"/><Relationship Id="rId39" Type="http://schemas.openxmlformats.org/officeDocument/2006/relationships/hyperlink" Target="#'Data Cleaning &amp; Formatting'!A1"/><Relationship Id="rId21" Type="http://schemas.openxmlformats.org/officeDocument/2006/relationships/image" Target="../media/image15.svg"/><Relationship Id="rId34" Type="http://schemas.openxmlformats.org/officeDocument/2006/relationships/image" Target="../media/image18.png"/><Relationship Id="rId42" Type="http://schemas.openxmlformats.org/officeDocument/2006/relationships/hyperlink" Target="#'Chart &amp; Graph'!A1"/><Relationship Id="rId47" Type="http://schemas.openxmlformats.org/officeDocument/2006/relationships/image" Target="../media/image27.svg"/><Relationship Id="rId7"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image" Target="../media/image11.svg"/><Relationship Id="rId29"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6.png"/><Relationship Id="rId24" Type="http://schemas.openxmlformats.org/officeDocument/2006/relationships/image" Target="../media/image17.svg"/><Relationship Id="rId32" Type="http://schemas.openxmlformats.org/officeDocument/2006/relationships/chart" Target="../charts/chart15.xml"/><Relationship Id="rId37" Type="http://schemas.openxmlformats.org/officeDocument/2006/relationships/image" Target="../media/image20.png"/><Relationship Id="rId40" Type="http://schemas.openxmlformats.org/officeDocument/2006/relationships/image" Target="../media/image22.png"/><Relationship Id="rId45" Type="http://schemas.openxmlformats.org/officeDocument/2006/relationships/hyperlink" Target="#Pivot_Table!A1"/><Relationship Id="rId5" Type="http://schemas.openxmlformats.org/officeDocument/2006/relationships/chart" Target="../charts/chart4.xml"/><Relationship Id="rId15" Type="http://schemas.openxmlformats.org/officeDocument/2006/relationships/image" Target="../media/image10.png"/><Relationship Id="rId23" Type="http://schemas.openxmlformats.org/officeDocument/2006/relationships/image" Target="../media/image16.png"/><Relationship Id="rId28" Type="http://schemas.openxmlformats.org/officeDocument/2006/relationships/chart" Target="../charts/chart11.xml"/><Relationship Id="rId36" Type="http://schemas.openxmlformats.org/officeDocument/2006/relationships/hyperlink" Target="https://www.who.int/emergencies/disease-outbreak-news/item/2023-DON481" TargetMode="External"/><Relationship Id="rId10" Type="http://schemas.openxmlformats.org/officeDocument/2006/relationships/image" Target="../media/image5.svg"/><Relationship Id="rId19" Type="http://schemas.openxmlformats.org/officeDocument/2006/relationships/chart" Target="../charts/chart6.xml"/><Relationship Id="rId31" Type="http://schemas.openxmlformats.org/officeDocument/2006/relationships/chart" Target="../charts/chart14.xml"/><Relationship Id="rId44" Type="http://schemas.openxmlformats.org/officeDocument/2006/relationships/image" Target="../media/image2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chart" Target="../charts/chart7.xml"/><Relationship Id="rId27" Type="http://schemas.openxmlformats.org/officeDocument/2006/relationships/chart" Target="../charts/chart10.xml"/><Relationship Id="rId30" Type="http://schemas.openxmlformats.org/officeDocument/2006/relationships/chart" Target="../charts/chart13.xml"/><Relationship Id="rId35" Type="http://schemas.openxmlformats.org/officeDocument/2006/relationships/image" Target="../media/image19.svg"/><Relationship Id="rId43" Type="http://schemas.openxmlformats.org/officeDocument/2006/relationships/image" Target="../media/image24.png"/><Relationship Id="rId8" Type="http://schemas.openxmlformats.org/officeDocument/2006/relationships/chart" Target="../charts/chart5.xml"/><Relationship Id="rId3" Type="http://schemas.openxmlformats.org/officeDocument/2006/relationships/image" Target="../media/image1.png"/><Relationship Id="rId12" Type="http://schemas.openxmlformats.org/officeDocument/2006/relationships/image" Target="../media/image7.svg"/><Relationship Id="rId17" Type="http://schemas.openxmlformats.org/officeDocument/2006/relationships/image" Target="../media/image12.png"/><Relationship Id="rId25" Type="http://schemas.openxmlformats.org/officeDocument/2006/relationships/chart" Target="../charts/chart8.xml"/><Relationship Id="rId33" Type="http://schemas.openxmlformats.org/officeDocument/2006/relationships/hyperlink" Target="#Overview!A1"/><Relationship Id="rId38" Type="http://schemas.openxmlformats.org/officeDocument/2006/relationships/image" Target="../media/image21.svg"/><Relationship Id="rId46" Type="http://schemas.openxmlformats.org/officeDocument/2006/relationships/image" Target="../media/image26.png"/><Relationship Id="rId20" Type="http://schemas.openxmlformats.org/officeDocument/2006/relationships/image" Target="../media/image14.png"/><Relationship Id="rId41" Type="http://schemas.openxmlformats.org/officeDocument/2006/relationships/image" Target="../media/image23.sv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hyperlink" Target="#Pivot_Table!A1"/><Relationship Id="rId3" Type="http://schemas.openxmlformats.org/officeDocument/2006/relationships/image" Target="../media/image28.svg"/><Relationship Id="rId7" Type="http://schemas.openxmlformats.org/officeDocument/2006/relationships/hyperlink" Target="#'Data Cleaning &amp; Formatting'!A1"/><Relationship Id="rId12" Type="http://schemas.openxmlformats.org/officeDocument/2006/relationships/image" Target="../media/image25.svg"/><Relationship Id="rId2" Type="http://schemas.openxmlformats.org/officeDocument/2006/relationships/image" Target="../media/image18.png"/><Relationship Id="rId1" Type="http://schemas.openxmlformats.org/officeDocument/2006/relationships/hyperlink" Target="#Overview!A1"/><Relationship Id="rId6" Type="http://schemas.openxmlformats.org/officeDocument/2006/relationships/image" Target="../media/image21.svg"/><Relationship Id="rId11" Type="http://schemas.openxmlformats.org/officeDocument/2006/relationships/image" Target="../media/image24.png"/><Relationship Id="rId5" Type="http://schemas.openxmlformats.org/officeDocument/2006/relationships/image" Target="../media/image20.png"/><Relationship Id="rId15" Type="http://schemas.openxmlformats.org/officeDocument/2006/relationships/image" Target="../media/image27.svg"/><Relationship Id="rId10" Type="http://schemas.openxmlformats.org/officeDocument/2006/relationships/hyperlink" Target="#'Chart &amp; Graph'!A1"/><Relationship Id="rId4" Type="http://schemas.openxmlformats.org/officeDocument/2006/relationships/hyperlink" Target="https://www.who.int/emergencies/disease-outbreak-news/item/2023-DON481" TargetMode="External"/><Relationship Id="rId9" Type="http://schemas.openxmlformats.org/officeDocument/2006/relationships/image" Target="../media/image23.svg"/><Relationship Id="rId14" Type="http://schemas.openxmlformats.org/officeDocument/2006/relationships/image" Target="../media/image26.png"/></Relationships>
</file>

<file path=xl/drawings/_rels/drawing3.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hyperlink" Target="#Pivot_Table!A1"/><Relationship Id="rId3" Type="http://schemas.openxmlformats.org/officeDocument/2006/relationships/image" Target="../media/image28.svg"/><Relationship Id="rId7" Type="http://schemas.openxmlformats.org/officeDocument/2006/relationships/hyperlink" Target="#'Data Cleaning &amp; Formatting'!A1"/><Relationship Id="rId12" Type="http://schemas.openxmlformats.org/officeDocument/2006/relationships/image" Target="../media/image25.svg"/><Relationship Id="rId2" Type="http://schemas.openxmlformats.org/officeDocument/2006/relationships/image" Target="../media/image18.png"/><Relationship Id="rId1" Type="http://schemas.openxmlformats.org/officeDocument/2006/relationships/hyperlink" Target="#Overview!A1"/><Relationship Id="rId6" Type="http://schemas.openxmlformats.org/officeDocument/2006/relationships/image" Target="../media/image21.svg"/><Relationship Id="rId11" Type="http://schemas.openxmlformats.org/officeDocument/2006/relationships/image" Target="../media/image24.png"/><Relationship Id="rId5" Type="http://schemas.openxmlformats.org/officeDocument/2006/relationships/image" Target="../media/image20.png"/><Relationship Id="rId15" Type="http://schemas.openxmlformats.org/officeDocument/2006/relationships/image" Target="../media/image27.svg"/><Relationship Id="rId10" Type="http://schemas.openxmlformats.org/officeDocument/2006/relationships/hyperlink" Target="#'Chart &amp; Graph'!A1"/><Relationship Id="rId4" Type="http://schemas.openxmlformats.org/officeDocument/2006/relationships/hyperlink" Target="https://www.who.int/emergencies/disease-outbreak-news/item/2023-DON481" TargetMode="External"/><Relationship Id="rId9" Type="http://schemas.openxmlformats.org/officeDocument/2006/relationships/image" Target="../media/image23.svg"/><Relationship Id="rId14" Type="http://schemas.openxmlformats.org/officeDocument/2006/relationships/image" Target="../media/image26.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hyperlink" Target="#Pivot_Table!A1"/><Relationship Id="rId3" Type="http://schemas.openxmlformats.org/officeDocument/2006/relationships/image" Target="../media/image28.svg"/><Relationship Id="rId7" Type="http://schemas.openxmlformats.org/officeDocument/2006/relationships/hyperlink" Target="#'Data Cleaning &amp; Formatting'!A1"/><Relationship Id="rId12" Type="http://schemas.openxmlformats.org/officeDocument/2006/relationships/image" Target="../media/image25.svg"/><Relationship Id="rId2" Type="http://schemas.openxmlformats.org/officeDocument/2006/relationships/image" Target="../media/image18.png"/><Relationship Id="rId1" Type="http://schemas.openxmlformats.org/officeDocument/2006/relationships/hyperlink" Target="#Overview!A1"/><Relationship Id="rId6" Type="http://schemas.openxmlformats.org/officeDocument/2006/relationships/image" Target="../media/image21.svg"/><Relationship Id="rId11" Type="http://schemas.openxmlformats.org/officeDocument/2006/relationships/image" Target="../media/image24.png"/><Relationship Id="rId5" Type="http://schemas.openxmlformats.org/officeDocument/2006/relationships/image" Target="../media/image20.png"/><Relationship Id="rId15" Type="http://schemas.openxmlformats.org/officeDocument/2006/relationships/image" Target="../media/image27.svg"/><Relationship Id="rId10" Type="http://schemas.openxmlformats.org/officeDocument/2006/relationships/hyperlink" Target="#'Chart &amp; Graph'!A1"/><Relationship Id="rId4" Type="http://schemas.openxmlformats.org/officeDocument/2006/relationships/hyperlink" Target="https://www.who.int/emergencies/disease-outbreak-news/item/2023-DON481" TargetMode="External"/><Relationship Id="rId9" Type="http://schemas.openxmlformats.org/officeDocument/2006/relationships/image" Target="../media/image23.svg"/><Relationship Id="rId14" Type="http://schemas.openxmlformats.org/officeDocument/2006/relationships/image" Target="../media/image26.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svg"/><Relationship Id="rId13" Type="http://schemas.openxmlformats.org/officeDocument/2006/relationships/image" Target="../media/image22.png"/><Relationship Id="rId18" Type="http://schemas.openxmlformats.org/officeDocument/2006/relationships/hyperlink" Target="#Pivot_Table!A1"/><Relationship Id="rId3" Type="http://schemas.openxmlformats.org/officeDocument/2006/relationships/chart" Target="../charts/chart18.xml"/><Relationship Id="rId7" Type="http://schemas.openxmlformats.org/officeDocument/2006/relationships/image" Target="../media/image18.png"/><Relationship Id="rId12" Type="http://schemas.openxmlformats.org/officeDocument/2006/relationships/hyperlink" Target="#'Data Cleaning &amp; Formatting'!A1"/><Relationship Id="rId17" Type="http://schemas.openxmlformats.org/officeDocument/2006/relationships/image" Target="../media/image25.svg"/><Relationship Id="rId2" Type="http://schemas.openxmlformats.org/officeDocument/2006/relationships/chart" Target="../charts/chart17.xml"/><Relationship Id="rId16" Type="http://schemas.openxmlformats.org/officeDocument/2006/relationships/image" Target="../media/image24.png"/><Relationship Id="rId20" Type="http://schemas.openxmlformats.org/officeDocument/2006/relationships/image" Target="../media/image27.svg"/><Relationship Id="rId1" Type="http://schemas.openxmlformats.org/officeDocument/2006/relationships/chart" Target="../charts/chart16.xml"/><Relationship Id="rId6" Type="http://schemas.openxmlformats.org/officeDocument/2006/relationships/hyperlink" Target="#Overview!A1"/><Relationship Id="rId11" Type="http://schemas.openxmlformats.org/officeDocument/2006/relationships/image" Target="../media/image21.svg"/><Relationship Id="rId5" Type="http://schemas.openxmlformats.org/officeDocument/2006/relationships/chart" Target="../charts/chart20.xml"/><Relationship Id="rId15" Type="http://schemas.openxmlformats.org/officeDocument/2006/relationships/hyperlink" Target="#'Chart &amp; Graph'!A1"/><Relationship Id="rId10" Type="http://schemas.openxmlformats.org/officeDocument/2006/relationships/image" Target="../media/image20.png"/><Relationship Id="rId19" Type="http://schemas.openxmlformats.org/officeDocument/2006/relationships/image" Target="../media/image26.png"/><Relationship Id="rId4" Type="http://schemas.openxmlformats.org/officeDocument/2006/relationships/chart" Target="../charts/chart19.xml"/><Relationship Id="rId9" Type="http://schemas.openxmlformats.org/officeDocument/2006/relationships/hyperlink" Target="https://www.who.int/emergencies/disease-outbreak-news/item/2023-DON481" TargetMode="External"/><Relationship Id="rId14" Type="http://schemas.openxmlformats.org/officeDocument/2006/relationships/image" Target="../media/image23.sv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hyperlink" Target="#'Data Cleaning &amp; Formatting'!A1"/><Relationship Id="rId18" Type="http://schemas.openxmlformats.org/officeDocument/2006/relationships/image" Target="../media/image25.svg"/><Relationship Id="rId3" Type="http://schemas.openxmlformats.org/officeDocument/2006/relationships/chart" Target="../charts/chart23.xml"/><Relationship Id="rId21" Type="http://schemas.openxmlformats.org/officeDocument/2006/relationships/image" Target="../media/image27.svg"/><Relationship Id="rId7" Type="http://schemas.openxmlformats.org/officeDocument/2006/relationships/hyperlink" Target="#Overview!A1"/><Relationship Id="rId12" Type="http://schemas.openxmlformats.org/officeDocument/2006/relationships/image" Target="../media/image21.svg"/><Relationship Id="rId17" Type="http://schemas.openxmlformats.org/officeDocument/2006/relationships/image" Target="../media/image24.png"/><Relationship Id="rId2" Type="http://schemas.openxmlformats.org/officeDocument/2006/relationships/chart" Target="../charts/chart22.xml"/><Relationship Id="rId16" Type="http://schemas.openxmlformats.org/officeDocument/2006/relationships/hyperlink" Target="#'Chart &amp; Graph'!A1"/><Relationship Id="rId20" Type="http://schemas.openxmlformats.org/officeDocument/2006/relationships/image" Target="../media/image26.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image" Target="../media/image20.png"/><Relationship Id="rId5" Type="http://schemas.openxmlformats.org/officeDocument/2006/relationships/chart" Target="../charts/chart25.xml"/><Relationship Id="rId15" Type="http://schemas.openxmlformats.org/officeDocument/2006/relationships/image" Target="../media/image23.svg"/><Relationship Id="rId10" Type="http://schemas.openxmlformats.org/officeDocument/2006/relationships/hyperlink" Target="https://www.who.int/emergencies/disease-outbreak-news/item/2023-DON481" TargetMode="External"/><Relationship Id="rId19" Type="http://schemas.openxmlformats.org/officeDocument/2006/relationships/hyperlink" Target="#Pivot_Table!A1"/><Relationship Id="rId4" Type="http://schemas.openxmlformats.org/officeDocument/2006/relationships/chart" Target="../charts/chart24.xml"/><Relationship Id="rId9" Type="http://schemas.openxmlformats.org/officeDocument/2006/relationships/image" Target="../media/image28.svg"/><Relationship Id="rId1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4</xdr:col>
      <xdr:colOff>366345</xdr:colOff>
      <xdr:row>40</xdr:row>
      <xdr:rowOff>176893</xdr:rowOff>
    </xdr:from>
    <xdr:to>
      <xdr:col>27</xdr:col>
      <xdr:colOff>512885</xdr:colOff>
      <xdr:row>50</xdr:row>
      <xdr:rowOff>40822</xdr:rowOff>
    </xdr:to>
    <xdr:sp macro="" textlink="">
      <xdr:nvSpPr>
        <xdr:cNvPr id="133" name="Rectangle: Diagonal Corners Rounded 132">
          <a:extLst>
            <a:ext uri="{FF2B5EF4-FFF2-40B4-BE49-F238E27FC236}">
              <a16:creationId xmlns:a16="http://schemas.microsoft.com/office/drawing/2014/main" id="{77800AAD-A4B4-40F9-926D-0904052542CE}"/>
            </a:ext>
          </a:extLst>
        </xdr:cNvPr>
        <xdr:cNvSpPr/>
      </xdr:nvSpPr>
      <xdr:spPr>
        <a:xfrm flipH="1">
          <a:off x="2403230" y="7796893"/>
          <a:ext cx="14199578" cy="1886160"/>
        </a:xfrm>
        <a:prstGeom prst="round2DiagRect">
          <a:avLst/>
        </a:prstGeom>
        <a:solidFill>
          <a:schemeClr val="bg1"/>
        </a:solidFill>
        <a:ln>
          <a:no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5400">
            <a:effectLst/>
          </a:endParaRPr>
        </a:p>
        <a:p>
          <a:pPr marL="0" indent="0" algn="l"/>
          <a:endParaRPr lang="en-US" sz="5400" b="1">
            <a:solidFill>
              <a:schemeClr val="tx1">
                <a:lumMod val="50000"/>
                <a:lumOff val="50000"/>
              </a:schemeClr>
            </a:solidFill>
            <a:latin typeface="Poppins" panose="00000500000000000000" pitchFamily="2" charset="0"/>
            <a:ea typeface="Roboto" pitchFamily="2" charset="0"/>
            <a:cs typeface="Poppins" panose="00000500000000000000" pitchFamily="2" charset="0"/>
          </a:endParaRPr>
        </a:p>
      </xdr:txBody>
    </xdr:sp>
    <xdr:clientData/>
  </xdr:twoCellAnchor>
  <xdr:twoCellAnchor>
    <xdr:from>
      <xdr:col>4</xdr:col>
      <xdr:colOff>332341</xdr:colOff>
      <xdr:row>1</xdr:row>
      <xdr:rowOff>40268</xdr:rowOff>
    </xdr:from>
    <xdr:to>
      <xdr:col>27</xdr:col>
      <xdr:colOff>517076</xdr:colOff>
      <xdr:row>4</xdr:row>
      <xdr:rowOff>97418</xdr:rowOff>
    </xdr:to>
    <xdr:sp macro="" textlink="">
      <xdr:nvSpPr>
        <xdr:cNvPr id="123" name="Rectangle: Diagonal Corners Rounded 122">
          <a:extLst>
            <a:ext uri="{FF2B5EF4-FFF2-40B4-BE49-F238E27FC236}">
              <a16:creationId xmlns:a16="http://schemas.microsoft.com/office/drawing/2014/main" id="{258566B4-4586-8A20-FB50-717D86316C0A}"/>
            </a:ext>
          </a:extLst>
        </xdr:cNvPr>
        <xdr:cNvSpPr/>
      </xdr:nvSpPr>
      <xdr:spPr>
        <a:xfrm flipH="1">
          <a:off x="2359805" y="230768"/>
          <a:ext cx="14186485" cy="628650"/>
        </a:xfrm>
        <a:prstGeom prst="round2DiagRect">
          <a:avLst/>
        </a:prstGeom>
        <a:solidFill>
          <a:srgbClr val="006666"/>
        </a:solidFill>
        <a:ln>
          <a:no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800" b="1">
              <a:solidFill>
                <a:schemeClr val="lt1"/>
              </a:solidFill>
              <a:effectLst/>
              <a:latin typeface="+mn-lt"/>
              <a:ea typeface="+mn-ea"/>
              <a:cs typeface="+mn-cs"/>
            </a:rPr>
            <a:t>Dengue</a:t>
          </a:r>
          <a:r>
            <a:rPr lang="en-US" sz="2800" b="1" baseline="0">
              <a:solidFill>
                <a:schemeClr val="lt1"/>
              </a:solidFill>
              <a:effectLst/>
              <a:latin typeface="+mn-lt"/>
              <a:ea typeface="+mn-ea"/>
              <a:cs typeface="+mn-cs"/>
            </a:rPr>
            <a:t> Outbreak Analysis in Dhaka City</a:t>
          </a:r>
          <a:endParaRPr lang="en-US" sz="5400">
            <a:effectLst/>
          </a:endParaRPr>
        </a:p>
        <a:p>
          <a:pPr marL="0" indent="0" algn="l"/>
          <a:endParaRPr lang="en-US" sz="5400" b="1">
            <a:solidFill>
              <a:schemeClr val="tx1">
                <a:lumMod val="50000"/>
                <a:lumOff val="50000"/>
              </a:schemeClr>
            </a:solidFill>
            <a:latin typeface="Poppins" panose="00000500000000000000" pitchFamily="2" charset="0"/>
            <a:ea typeface="Roboto" pitchFamily="2" charset="0"/>
            <a:cs typeface="Poppins" panose="00000500000000000000" pitchFamily="2" charset="0"/>
          </a:endParaRPr>
        </a:p>
      </xdr:txBody>
    </xdr:sp>
    <xdr:clientData/>
  </xdr:twoCellAnchor>
  <xdr:twoCellAnchor>
    <xdr:from>
      <xdr:col>23</xdr:col>
      <xdr:colOff>27214</xdr:colOff>
      <xdr:row>5</xdr:row>
      <xdr:rowOff>118545</xdr:rowOff>
    </xdr:from>
    <xdr:to>
      <xdr:col>27</xdr:col>
      <xdr:colOff>502843</xdr:colOff>
      <xdr:row>13</xdr:row>
      <xdr:rowOff>72079</xdr:rowOff>
    </xdr:to>
    <xdr:sp macro="" textlink="">
      <xdr:nvSpPr>
        <xdr:cNvPr id="5" name="Rectangle: Rounded Corners 4">
          <a:extLst>
            <a:ext uri="{FF2B5EF4-FFF2-40B4-BE49-F238E27FC236}">
              <a16:creationId xmlns:a16="http://schemas.microsoft.com/office/drawing/2014/main" id="{E31E7979-C418-0B7D-1F46-75383B4F8EE1}"/>
            </a:ext>
          </a:extLst>
        </xdr:cNvPr>
        <xdr:cNvSpPr/>
      </xdr:nvSpPr>
      <xdr:spPr>
        <a:xfrm>
          <a:off x="13675979" y="1071045"/>
          <a:ext cx="2683188" cy="1477534"/>
        </a:xfrm>
        <a:prstGeom prst="roundRect">
          <a:avLst>
            <a:gd name="adj" fmla="val 15751"/>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315685</xdr:colOff>
      <xdr:row>5</xdr:row>
      <xdr:rowOff>118545</xdr:rowOff>
    </xdr:from>
    <xdr:to>
      <xdr:col>8</xdr:col>
      <xdr:colOff>437528</xdr:colOff>
      <xdr:row>13</xdr:row>
      <xdr:rowOff>72079</xdr:rowOff>
    </xdr:to>
    <xdr:sp macro="" textlink="">
      <xdr:nvSpPr>
        <xdr:cNvPr id="107" name="Rectangle: Rounded Corners 106">
          <a:extLst>
            <a:ext uri="{FF2B5EF4-FFF2-40B4-BE49-F238E27FC236}">
              <a16:creationId xmlns:a16="http://schemas.microsoft.com/office/drawing/2014/main" id="{43A1C003-A0A5-4DE3-B1F4-ACD1510ECB9C}"/>
            </a:ext>
          </a:extLst>
        </xdr:cNvPr>
        <xdr:cNvSpPr/>
      </xdr:nvSpPr>
      <xdr:spPr>
        <a:xfrm>
          <a:off x="2321538" y="1071045"/>
          <a:ext cx="2687990" cy="1477534"/>
        </a:xfrm>
        <a:prstGeom prst="roundRect">
          <a:avLst>
            <a:gd name="adj" fmla="val 15751"/>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212991</xdr:colOff>
      <xdr:row>5</xdr:row>
      <xdr:rowOff>118545</xdr:rowOff>
    </xdr:from>
    <xdr:to>
      <xdr:col>22</xdr:col>
      <xdr:colOff>470906</xdr:colOff>
      <xdr:row>13</xdr:row>
      <xdr:rowOff>72079</xdr:rowOff>
    </xdr:to>
    <xdr:sp macro="" textlink="">
      <xdr:nvSpPr>
        <xdr:cNvPr id="108" name="Rectangle: Rounded Corners 107">
          <a:extLst>
            <a:ext uri="{FF2B5EF4-FFF2-40B4-BE49-F238E27FC236}">
              <a16:creationId xmlns:a16="http://schemas.microsoft.com/office/drawing/2014/main" id="{27BA0454-9E95-4AA9-9E9F-8DA3802DDD30}"/>
            </a:ext>
          </a:extLst>
        </xdr:cNvPr>
        <xdr:cNvSpPr/>
      </xdr:nvSpPr>
      <xdr:spPr>
        <a:xfrm>
          <a:off x="10836167" y="1071045"/>
          <a:ext cx="2678386" cy="1477534"/>
        </a:xfrm>
        <a:prstGeom prst="roundRect">
          <a:avLst>
            <a:gd name="adj" fmla="val 15751"/>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405972</xdr:colOff>
      <xdr:row>5</xdr:row>
      <xdr:rowOff>118545</xdr:rowOff>
    </xdr:from>
    <xdr:to>
      <xdr:col>18</xdr:col>
      <xdr:colOff>51565</xdr:colOff>
      <xdr:row>13</xdr:row>
      <xdr:rowOff>72079</xdr:rowOff>
    </xdr:to>
    <xdr:sp macro="" textlink="">
      <xdr:nvSpPr>
        <xdr:cNvPr id="110" name="Rectangle: Rounded Corners 109">
          <a:extLst>
            <a:ext uri="{FF2B5EF4-FFF2-40B4-BE49-F238E27FC236}">
              <a16:creationId xmlns:a16="http://schemas.microsoft.com/office/drawing/2014/main" id="{31F6283F-E594-43B8-88E1-CD19088084F5}"/>
            </a:ext>
          </a:extLst>
        </xdr:cNvPr>
        <xdr:cNvSpPr/>
      </xdr:nvSpPr>
      <xdr:spPr>
        <a:xfrm>
          <a:off x="8003560" y="1071045"/>
          <a:ext cx="2671181" cy="1477534"/>
        </a:xfrm>
        <a:prstGeom prst="roundRect">
          <a:avLst>
            <a:gd name="adj" fmla="val 15751"/>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598954</xdr:colOff>
      <xdr:row>5</xdr:row>
      <xdr:rowOff>118545</xdr:rowOff>
    </xdr:from>
    <xdr:to>
      <xdr:col>13</xdr:col>
      <xdr:colOff>244546</xdr:colOff>
      <xdr:row>13</xdr:row>
      <xdr:rowOff>72079</xdr:rowOff>
    </xdr:to>
    <xdr:sp macro="" textlink="">
      <xdr:nvSpPr>
        <xdr:cNvPr id="111" name="Rectangle: Rounded Corners 110">
          <a:extLst>
            <a:ext uri="{FF2B5EF4-FFF2-40B4-BE49-F238E27FC236}">
              <a16:creationId xmlns:a16="http://schemas.microsoft.com/office/drawing/2014/main" id="{E0C53E8C-4FE9-4E87-A249-5299365687AF}"/>
            </a:ext>
          </a:extLst>
        </xdr:cNvPr>
        <xdr:cNvSpPr/>
      </xdr:nvSpPr>
      <xdr:spPr>
        <a:xfrm>
          <a:off x="5170954" y="1071045"/>
          <a:ext cx="2671180" cy="1477534"/>
        </a:xfrm>
        <a:prstGeom prst="roundRect">
          <a:avLst>
            <a:gd name="adj" fmla="val 15751"/>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532693</xdr:colOff>
      <xdr:row>14</xdr:row>
      <xdr:rowOff>139191</xdr:rowOff>
    </xdr:from>
    <xdr:to>
      <xdr:col>28</xdr:col>
      <xdr:colOff>0</xdr:colOff>
      <xdr:row>39</xdr:row>
      <xdr:rowOff>156882</xdr:rowOff>
    </xdr:to>
    <xdr:grpSp>
      <xdr:nvGrpSpPr>
        <xdr:cNvPr id="93" name="Group 92">
          <a:extLst>
            <a:ext uri="{FF2B5EF4-FFF2-40B4-BE49-F238E27FC236}">
              <a16:creationId xmlns:a16="http://schemas.microsoft.com/office/drawing/2014/main" id="{2FC62195-E91A-CA68-3B42-6EC248ABF0D0}"/>
            </a:ext>
          </a:extLst>
        </xdr:cNvPr>
        <xdr:cNvGrpSpPr/>
      </xdr:nvGrpSpPr>
      <xdr:grpSpPr>
        <a:xfrm>
          <a:off x="13149655" y="2806191"/>
          <a:ext cx="3555730" cy="4780191"/>
          <a:chOff x="13105693" y="2772493"/>
          <a:chExt cx="3876023" cy="4780191"/>
        </a:xfrm>
      </xdr:grpSpPr>
      <xdr:sp macro="" textlink="">
        <xdr:nvSpPr>
          <xdr:cNvPr id="14" name="Rectangle: Rounded Corners 13">
            <a:extLst>
              <a:ext uri="{FF2B5EF4-FFF2-40B4-BE49-F238E27FC236}">
                <a16:creationId xmlns:a16="http://schemas.microsoft.com/office/drawing/2014/main" id="{30FA8B76-1183-4CF9-BEEE-EFC3C1FBBA25}"/>
              </a:ext>
            </a:extLst>
          </xdr:cNvPr>
          <xdr:cNvSpPr/>
        </xdr:nvSpPr>
        <xdr:spPr>
          <a:xfrm>
            <a:off x="13345426" y="2772493"/>
            <a:ext cx="3480170" cy="4780191"/>
          </a:xfrm>
          <a:prstGeom prst="roundRect">
            <a:avLst>
              <a:gd name="adj" fmla="val 5603"/>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8" name="Chart 7">
            <a:extLst>
              <a:ext uri="{FF2B5EF4-FFF2-40B4-BE49-F238E27FC236}">
                <a16:creationId xmlns:a16="http://schemas.microsoft.com/office/drawing/2014/main" id="{62EB0B41-9D52-4910-84F5-C5AB833F9D46}"/>
              </a:ext>
            </a:extLst>
          </xdr:cNvPr>
          <xdr:cNvGraphicFramePr>
            <a:graphicFrameLocks/>
          </xdr:cNvGraphicFramePr>
        </xdr:nvGraphicFramePr>
        <xdr:xfrm>
          <a:off x="13105693" y="3565871"/>
          <a:ext cx="3876023" cy="3976966"/>
        </xdr:xfrm>
        <a:graphic>
          <a:graphicData uri="http://schemas.openxmlformats.org/drawingml/2006/chart">
            <c:chart xmlns:c="http://schemas.openxmlformats.org/drawingml/2006/chart" xmlns:r="http://schemas.openxmlformats.org/officeDocument/2006/relationships" r:id="rId1"/>
          </a:graphicData>
        </a:graphic>
      </xdr:graphicFrame>
      <xdr:sp macro="" textlink="'Chart &amp; Graph'!H85">
        <xdr:nvSpPr>
          <xdr:cNvPr id="53" name="Rectangle 52">
            <a:extLst>
              <a:ext uri="{FF2B5EF4-FFF2-40B4-BE49-F238E27FC236}">
                <a16:creationId xmlns:a16="http://schemas.microsoft.com/office/drawing/2014/main" id="{95980816-163E-48AD-B071-C2B5C868B588}"/>
              </a:ext>
            </a:extLst>
          </xdr:cNvPr>
          <xdr:cNvSpPr/>
        </xdr:nvSpPr>
        <xdr:spPr>
          <a:xfrm>
            <a:off x="13388408" y="2810197"/>
            <a:ext cx="3049854" cy="3140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80A83AC-F131-4C5D-9371-CFD89EF66600}" type="TxLink">
              <a:rPr lang="en-US" sz="1400">
                <a:solidFill>
                  <a:srgbClr val="44564E"/>
                </a:solidFill>
                <a:latin typeface="+mn-lt"/>
                <a:ea typeface="+mn-ea"/>
                <a:cs typeface="+mn-cs"/>
              </a:rPr>
              <a:pPr marL="0" indent="0" algn="l"/>
              <a:t>Top 10 Most Affected Areas by Dengue Cases</a:t>
            </a:fld>
            <a:endParaRPr lang="en-US" sz="1400">
              <a:solidFill>
                <a:srgbClr val="44564E"/>
              </a:solidFill>
              <a:latin typeface="+mn-lt"/>
              <a:ea typeface="+mn-ea"/>
              <a:cs typeface="+mn-cs"/>
            </a:endParaRPr>
          </a:p>
        </xdr:txBody>
      </xdr:sp>
    </xdr:grpSp>
    <xdr:clientData/>
  </xdr:twoCellAnchor>
  <xdr:twoCellAnchor>
    <xdr:from>
      <xdr:col>4</xdr:col>
      <xdr:colOff>331693</xdr:colOff>
      <xdr:row>14</xdr:row>
      <xdr:rowOff>73478</xdr:rowOff>
    </xdr:from>
    <xdr:to>
      <xdr:col>13</xdr:col>
      <xdr:colOff>38101</xdr:colOff>
      <xdr:row>26</xdr:row>
      <xdr:rowOff>151734</xdr:rowOff>
    </xdr:to>
    <xdr:grpSp>
      <xdr:nvGrpSpPr>
        <xdr:cNvPr id="54" name="Group 53">
          <a:extLst>
            <a:ext uri="{FF2B5EF4-FFF2-40B4-BE49-F238E27FC236}">
              <a16:creationId xmlns:a16="http://schemas.microsoft.com/office/drawing/2014/main" id="{6B99FA24-28B1-B323-52CB-05C23ABA1E55}"/>
            </a:ext>
          </a:extLst>
        </xdr:cNvPr>
        <xdr:cNvGrpSpPr/>
      </xdr:nvGrpSpPr>
      <xdr:grpSpPr>
        <a:xfrm>
          <a:off x="2368578" y="2740478"/>
          <a:ext cx="5362792" cy="2364256"/>
          <a:chOff x="2337546" y="2754084"/>
          <a:chExt cx="5298143" cy="2358839"/>
        </a:xfrm>
      </xdr:grpSpPr>
      <xdr:sp macro="" textlink="">
        <xdr:nvSpPr>
          <xdr:cNvPr id="73" name="Rectangle: Rounded Corners 72">
            <a:extLst>
              <a:ext uri="{FF2B5EF4-FFF2-40B4-BE49-F238E27FC236}">
                <a16:creationId xmlns:a16="http://schemas.microsoft.com/office/drawing/2014/main" id="{5E873D94-56D3-4D53-9B22-7E75782E8646}"/>
              </a:ext>
            </a:extLst>
          </xdr:cNvPr>
          <xdr:cNvSpPr/>
        </xdr:nvSpPr>
        <xdr:spPr>
          <a:xfrm>
            <a:off x="2337546" y="2754084"/>
            <a:ext cx="5298143" cy="2358839"/>
          </a:xfrm>
          <a:prstGeom prst="roundRect">
            <a:avLst>
              <a:gd name="adj" fmla="val 5603"/>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5" name="Chart 54">
            <a:extLst>
              <a:ext uri="{FF2B5EF4-FFF2-40B4-BE49-F238E27FC236}">
                <a16:creationId xmlns:a16="http://schemas.microsoft.com/office/drawing/2014/main" id="{5DE54E4F-87C4-4B0C-A3D9-FBD86A856EB5}"/>
              </a:ext>
            </a:extLst>
          </xdr:cNvPr>
          <xdr:cNvGraphicFramePr>
            <a:graphicFrameLocks/>
          </xdr:cNvGraphicFramePr>
        </xdr:nvGraphicFramePr>
        <xdr:xfrm>
          <a:off x="2375646" y="2835088"/>
          <a:ext cx="5188325" cy="224863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14</xdr:col>
      <xdr:colOff>499312</xdr:colOff>
      <xdr:row>6</xdr:row>
      <xdr:rowOff>107932</xdr:rowOff>
    </xdr:from>
    <xdr:to>
      <xdr:col>16</xdr:col>
      <xdr:colOff>26878</xdr:colOff>
      <xdr:row>8</xdr:row>
      <xdr:rowOff>140710</xdr:rowOff>
    </xdr:to>
    <xdr:sp macro="" textlink="#REF!">
      <xdr:nvSpPr>
        <xdr:cNvPr id="45" name="Rectangle 44">
          <a:extLst>
            <a:ext uri="{FF2B5EF4-FFF2-40B4-BE49-F238E27FC236}">
              <a16:creationId xmlns:a16="http://schemas.microsoft.com/office/drawing/2014/main" id="{E31F2A29-533E-A97C-7804-B63C56327B66}"/>
            </a:ext>
          </a:extLst>
        </xdr:cNvPr>
        <xdr:cNvSpPr/>
      </xdr:nvSpPr>
      <xdr:spPr>
        <a:xfrm>
          <a:off x="10192400" y="1250932"/>
          <a:ext cx="737802" cy="4137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E85A0F8-C61F-41AC-AB60-999965B6134D}" type="TxLink">
            <a:rPr lang="en-US" sz="2800" b="1" i="0" u="none" strike="noStrike">
              <a:solidFill>
                <a:schemeClr val="tx1">
                  <a:lumMod val="50000"/>
                  <a:lumOff val="50000"/>
                </a:schemeClr>
              </a:solidFill>
              <a:latin typeface="Calibri"/>
              <a:ea typeface="+mn-ea"/>
              <a:cs typeface="Calibri"/>
            </a:rPr>
            <a:pPr marL="0" indent="0" algn="l"/>
            <a:t> </a:t>
          </a:fld>
          <a:endParaRPr lang="en-US" sz="2800" b="1" i="0" u="none" strike="noStrike">
            <a:solidFill>
              <a:schemeClr val="tx1">
                <a:lumMod val="50000"/>
                <a:lumOff val="50000"/>
              </a:schemeClr>
            </a:solidFill>
            <a:latin typeface="Calibri"/>
            <a:ea typeface="+mn-ea"/>
            <a:cs typeface="Calibri"/>
          </a:endParaRPr>
        </a:p>
      </xdr:txBody>
    </xdr:sp>
    <xdr:clientData/>
  </xdr:twoCellAnchor>
  <xdr:twoCellAnchor>
    <xdr:from>
      <xdr:col>14</xdr:col>
      <xdr:colOff>525483</xdr:colOff>
      <xdr:row>7</xdr:row>
      <xdr:rowOff>120701</xdr:rowOff>
    </xdr:from>
    <xdr:to>
      <xdr:col>16</xdr:col>
      <xdr:colOff>503462</xdr:colOff>
      <xdr:row>8</xdr:row>
      <xdr:rowOff>136072</xdr:rowOff>
    </xdr:to>
    <xdr:sp macro="" textlink="">
      <xdr:nvSpPr>
        <xdr:cNvPr id="48" name="Rectangle 47">
          <a:extLst>
            <a:ext uri="{FF2B5EF4-FFF2-40B4-BE49-F238E27FC236}">
              <a16:creationId xmlns:a16="http://schemas.microsoft.com/office/drawing/2014/main" id="{E59558CB-50F8-E0D1-DD2C-2A8AB1E75234}"/>
            </a:ext>
          </a:extLst>
        </xdr:cNvPr>
        <xdr:cNvSpPr/>
      </xdr:nvSpPr>
      <xdr:spPr>
        <a:xfrm>
          <a:off x="8812233" y="1454201"/>
          <a:ext cx="1202622" cy="20587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t>NS1</a:t>
          </a:r>
          <a:r>
            <a:rPr lang="en-US" sz="1100" b="0" i="0" u="none" strike="noStrike" baseline="0">
              <a:solidFill>
                <a:schemeClr val="bg2">
                  <a:lumMod val="50000"/>
                </a:schemeClr>
              </a:solidFill>
              <a:latin typeface="Poppins" panose="00000500000000000000" pitchFamily="2" charset="0"/>
              <a:ea typeface="Roboto" pitchFamily="2" charset="0"/>
              <a:cs typeface="Poppins" panose="00000500000000000000" pitchFamily="2" charset="0"/>
            </a:rPr>
            <a:t> </a:t>
          </a:r>
          <a:r>
            <a:rPr lang="en-US" sz="12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t>Positive</a:t>
          </a:r>
        </a:p>
      </xdr:txBody>
    </xdr:sp>
    <xdr:clientData/>
  </xdr:twoCellAnchor>
  <xdr:twoCellAnchor>
    <xdr:from>
      <xdr:col>10</xdr:col>
      <xdr:colOff>213196</xdr:colOff>
      <xdr:row>6</xdr:row>
      <xdr:rowOff>123304</xdr:rowOff>
    </xdr:from>
    <xdr:to>
      <xdr:col>11</xdr:col>
      <xdr:colOff>418800</xdr:colOff>
      <xdr:row>8</xdr:row>
      <xdr:rowOff>189978</xdr:rowOff>
    </xdr:to>
    <xdr:sp macro="" textlink="#REF!">
      <xdr:nvSpPr>
        <xdr:cNvPr id="38" name="Rectangle 37">
          <a:extLst>
            <a:ext uri="{FF2B5EF4-FFF2-40B4-BE49-F238E27FC236}">
              <a16:creationId xmlns:a16="http://schemas.microsoft.com/office/drawing/2014/main" id="{AFA973C4-08FC-6371-1DE5-E0B89FE367F6}"/>
            </a:ext>
          </a:extLst>
        </xdr:cNvPr>
        <xdr:cNvSpPr/>
      </xdr:nvSpPr>
      <xdr:spPr>
        <a:xfrm>
          <a:off x="5995431" y="1266304"/>
          <a:ext cx="810722" cy="4476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64D7A90-AA5A-4095-B673-136763DF032D}" type="TxLink">
            <a:rPr lang="en-US" sz="2800" b="1" i="0" u="none" strike="noStrike">
              <a:solidFill>
                <a:schemeClr val="tx1">
                  <a:lumMod val="50000"/>
                  <a:lumOff val="50000"/>
                </a:schemeClr>
              </a:solidFill>
              <a:latin typeface="Calibri"/>
              <a:ea typeface="+mn-ea"/>
              <a:cs typeface="Calibri"/>
            </a:rPr>
            <a:pPr marL="0" indent="0" algn="l"/>
            <a:t> </a:t>
          </a:fld>
          <a:endParaRPr lang="en-US" sz="2800" b="1" i="0" u="none" strike="noStrike">
            <a:solidFill>
              <a:schemeClr val="tx1">
                <a:lumMod val="50000"/>
                <a:lumOff val="50000"/>
              </a:schemeClr>
            </a:solidFill>
            <a:latin typeface="Calibri"/>
            <a:ea typeface="+mn-ea"/>
            <a:cs typeface="Calibri"/>
          </a:endParaRPr>
        </a:p>
      </xdr:txBody>
    </xdr:sp>
    <xdr:clientData/>
  </xdr:twoCellAnchor>
  <xdr:twoCellAnchor>
    <xdr:from>
      <xdr:col>10</xdr:col>
      <xdr:colOff>14324</xdr:colOff>
      <xdr:row>8</xdr:row>
      <xdr:rowOff>84771</xdr:rowOff>
    </xdr:from>
    <xdr:to>
      <xdr:col>12</xdr:col>
      <xdr:colOff>101847</xdr:colOff>
      <xdr:row>9</xdr:row>
      <xdr:rowOff>163213</xdr:rowOff>
    </xdr:to>
    <xdr:sp macro="" textlink="#REF!">
      <xdr:nvSpPr>
        <xdr:cNvPr id="41" name="Rectangle 40">
          <a:extLst>
            <a:ext uri="{FF2B5EF4-FFF2-40B4-BE49-F238E27FC236}">
              <a16:creationId xmlns:a16="http://schemas.microsoft.com/office/drawing/2014/main" id="{18A6226A-E6C1-CFAF-BB9F-DF57E5E331E0}"/>
            </a:ext>
          </a:extLst>
        </xdr:cNvPr>
        <xdr:cNvSpPr/>
      </xdr:nvSpPr>
      <xdr:spPr>
        <a:xfrm>
          <a:off x="5796559" y="1608771"/>
          <a:ext cx="1297759" cy="2689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6AD926E-62DC-46A6-8BFA-35E7C5CDD5F0}" type="TxLink">
            <a:rPr lang="en-US" sz="11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pPr marL="0" indent="0" algn="l"/>
            <a:t> </a:t>
          </a:fld>
          <a:endParaRPr lang="en-US" sz="11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endParaRPr>
        </a:p>
      </xdr:txBody>
    </xdr:sp>
    <xdr:clientData/>
  </xdr:twoCellAnchor>
  <xdr:twoCellAnchor editAs="oneCell">
    <xdr:from>
      <xdr:col>1</xdr:col>
      <xdr:colOff>234748</xdr:colOff>
      <xdr:row>1</xdr:row>
      <xdr:rowOff>71558</xdr:rowOff>
    </xdr:from>
    <xdr:to>
      <xdr:col>3</xdr:col>
      <xdr:colOff>596698</xdr:colOff>
      <xdr:row>12</xdr:row>
      <xdr:rowOff>28863</xdr:rowOff>
    </xdr:to>
    <xdr:pic>
      <xdr:nvPicPr>
        <xdr:cNvPr id="29" name="Picture 28">
          <a:extLst>
            <a:ext uri="{FF2B5EF4-FFF2-40B4-BE49-F238E27FC236}">
              <a16:creationId xmlns:a16="http://schemas.microsoft.com/office/drawing/2014/main" id="{2B47E387-7C73-744C-D440-28EACB56D2A3}"/>
            </a:ext>
          </a:extLst>
        </xdr:cNvPr>
        <xdr:cNvPicPr>
          <a:picLocks noChangeAspect="1"/>
        </xdr:cNvPicPr>
      </xdr:nvPicPr>
      <xdr:blipFill>
        <a:blip xmlns:r="http://schemas.openxmlformats.org/officeDocument/2006/relationships" r:embed="rId3">
          <a:alphaModFix amt="66000"/>
          <a:extLst>
            <a:ext uri="{28A0092B-C50C-407E-A947-70E740481C1C}">
              <a14:useLocalDpi xmlns:a14="http://schemas.microsoft.com/office/drawing/2010/main" val="0"/>
            </a:ext>
          </a:extLst>
        </a:blip>
        <a:stretch>
          <a:fillRect/>
        </a:stretch>
      </xdr:blipFill>
      <xdr:spPr>
        <a:xfrm>
          <a:off x="411641" y="262058"/>
          <a:ext cx="1586593" cy="2052805"/>
        </a:xfrm>
        <a:prstGeom prst="rect">
          <a:avLst/>
        </a:prstGeom>
      </xdr:spPr>
    </xdr:pic>
    <xdr:clientData/>
  </xdr:twoCellAnchor>
  <xdr:twoCellAnchor>
    <xdr:from>
      <xdr:col>9</xdr:col>
      <xdr:colOff>381649</xdr:colOff>
      <xdr:row>9</xdr:row>
      <xdr:rowOff>29912</xdr:rowOff>
    </xdr:from>
    <xdr:to>
      <xdr:col>12</xdr:col>
      <xdr:colOff>134471</xdr:colOff>
      <xdr:row>14</xdr:row>
      <xdr:rowOff>82506</xdr:rowOff>
    </xdr:to>
    <xdr:graphicFrame macro="">
      <xdr:nvGraphicFramePr>
        <xdr:cNvPr id="19" name="Chart 18">
          <a:extLst>
            <a:ext uri="{FF2B5EF4-FFF2-40B4-BE49-F238E27FC236}">
              <a16:creationId xmlns:a16="http://schemas.microsoft.com/office/drawing/2014/main" id="{75A29F38-FEF5-4569-BA21-57C6F0679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580272</xdr:colOff>
      <xdr:row>9</xdr:row>
      <xdr:rowOff>7797</xdr:rowOff>
    </xdr:from>
    <xdr:to>
      <xdr:col>16</xdr:col>
      <xdr:colOff>381903</xdr:colOff>
      <xdr:row>14</xdr:row>
      <xdr:rowOff>65775</xdr:rowOff>
    </xdr:to>
    <xdr:graphicFrame macro="">
      <xdr:nvGraphicFramePr>
        <xdr:cNvPr id="20" name="Chart 19">
          <a:extLst>
            <a:ext uri="{FF2B5EF4-FFF2-40B4-BE49-F238E27FC236}">
              <a16:creationId xmlns:a16="http://schemas.microsoft.com/office/drawing/2014/main" id="{827782AD-A142-4DD5-A261-A90794CE0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26200</xdr:colOff>
      <xdr:row>4</xdr:row>
      <xdr:rowOff>66675</xdr:rowOff>
    </xdr:from>
    <xdr:to>
      <xdr:col>3</xdr:col>
      <xdr:colOff>91511</xdr:colOff>
      <xdr:row>8</xdr:row>
      <xdr:rowOff>178412</xdr:rowOff>
    </xdr:to>
    <xdr:pic>
      <xdr:nvPicPr>
        <xdr:cNvPr id="23" name="Picture 22">
          <a:extLst>
            <a:ext uri="{FF2B5EF4-FFF2-40B4-BE49-F238E27FC236}">
              <a16:creationId xmlns:a16="http://schemas.microsoft.com/office/drawing/2014/main" id="{0CA33D87-34B5-7382-2CA0-72AC1EE3A5CF}"/>
            </a:ext>
          </a:extLst>
        </xdr:cNvPr>
        <xdr:cNvPicPr>
          <a:picLocks noChangeAspect="1"/>
        </xdr:cNvPicPr>
      </xdr:nvPicPr>
      <xdr:blipFill>
        <a:blip xmlns:r="http://schemas.openxmlformats.org/officeDocument/2006/relationships" r:embed="rId6" cstate="print">
          <a:alphaModFix amt="65000"/>
          <a:extLst>
            <a:ext uri="{28A0092B-C50C-407E-A947-70E740481C1C}">
              <a14:useLocalDpi xmlns:a14="http://schemas.microsoft.com/office/drawing/2010/main" val="0"/>
            </a:ext>
          </a:extLst>
        </a:blip>
        <a:stretch>
          <a:fillRect/>
        </a:stretch>
      </xdr:blipFill>
      <xdr:spPr>
        <a:xfrm>
          <a:off x="815414" y="828675"/>
          <a:ext cx="677633" cy="873737"/>
        </a:xfrm>
        <a:prstGeom prst="rect">
          <a:avLst/>
        </a:prstGeom>
      </xdr:spPr>
    </xdr:pic>
    <xdr:clientData/>
  </xdr:twoCellAnchor>
  <xdr:twoCellAnchor editAs="oneCell">
    <xdr:from>
      <xdr:col>2</xdr:col>
      <xdr:colOff>299598</xdr:colOff>
      <xdr:row>1</xdr:row>
      <xdr:rowOff>157764</xdr:rowOff>
    </xdr:from>
    <xdr:to>
      <xdr:col>3</xdr:col>
      <xdr:colOff>299595</xdr:colOff>
      <xdr:row>3</xdr:row>
      <xdr:rowOff>154963</xdr:rowOff>
    </xdr:to>
    <xdr:pic>
      <xdr:nvPicPr>
        <xdr:cNvPr id="35" name="Picture 34">
          <a:extLst>
            <a:ext uri="{FF2B5EF4-FFF2-40B4-BE49-F238E27FC236}">
              <a16:creationId xmlns:a16="http://schemas.microsoft.com/office/drawing/2014/main" id="{25EE666B-F0BF-D43D-6765-73A1657CC3EA}"/>
            </a:ext>
          </a:extLst>
        </xdr:cNvPr>
        <xdr:cNvPicPr>
          <a:picLocks noChangeAspect="1"/>
        </xdr:cNvPicPr>
      </xdr:nvPicPr>
      <xdr:blipFill>
        <a:blip xmlns:r="http://schemas.openxmlformats.org/officeDocument/2006/relationships" r:embed="rId7">
          <a:alphaModFix amt="72000"/>
          <a:extLst>
            <a:ext uri="{28A0092B-C50C-407E-A947-70E740481C1C}">
              <a14:useLocalDpi xmlns:a14="http://schemas.microsoft.com/office/drawing/2010/main" val="0"/>
            </a:ext>
          </a:extLst>
        </a:blip>
        <a:stretch>
          <a:fillRect/>
        </a:stretch>
      </xdr:blipFill>
      <xdr:spPr>
        <a:xfrm>
          <a:off x="1088812" y="348264"/>
          <a:ext cx="612319" cy="378199"/>
        </a:xfrm>
        <a:prstGeom prst="rect">
          <a:avLst/>
        </a:prstGeom>
      </xdr:spPr>
    </xdr:pic>
    <xdr:clientData/>
  </xdr:twoCellAnchor>
  <xdr:twoCellAnchor>
    <xdr:from>
      <xdr:col>13</xdr:col>
      <xdr:colOff>205017</xdr:colOff>
      <xdr:row>27</xdr:row>
      <xdr:rowOff>147357</xdr:rowOff>
    </xdr:from>
    <xdr:to>
      <xdr:col>17</xdr:col>
      <xdr:colOff>327819</xdr:colOff>
      <xdr:row>39</xdr:row>
      <xdr:rowOff>156882</xdr:rowOff>
    </xdr:to>
    <xdr:grpSp>
      <xdr:nvGrpSpPr>
        <xdr:cNvPr id="72" name="Group 71">
          <a:extLst>
            <a:ext uri="{FF2B5EF4-FFF2-40B4-BE49-F238E27FC236}">
              <a16:creationId xmlns:a16="http://schemas.microsoft.com/office/drawing/2014/main" id="{086E839C-17B9-979F-6052-DA07E7D05186}"/>
            </a:ext>
          </a:extLst>
        </xdr:cNvPr>
        <xdr:cNvGrpSpPr/>
      </xdr:nvGrpSpPr>
      <xdr:grpSpPr>
        <a:xfrm>
          <a:off x="7898286" y="5290857"/>
          <a:ext cx="2584648" cy="2295525"/>
          <a:chOff x="7879446" y="5274847"/>
          <a:chExt cx="2572087" cy="2295525"/>
        </a:xfrm>
      </xdr:grpSpPr>
      <xdr:sp macro="" textlink="">
        <xdr:nvSpPr>
          <xdr:cNvPr id="12" name="Rectangle: Rounded Corners 11">
            <a:extLst>
              <a:ext uri="{FF2B5EF4-FFF2-40B4-BE49-F238E27FC236}">
                <a16:creationId xmlns:a16="http://schemas.microsoft.com/office/drawing/2014/main" id="{6C8F931A-054C-4944-86E7-D5A60B6BDABF}"/>
              </a:ext>
            </a:extLst>
          </xdr:cNvPr>
          <xdr:cNvSpPr/>
        </xdr:nvSpPr>
        <xdr:spPr>
          <a:xfrm>
            <a:off x="7879446" y="5274847"/>
            <a:ext cx="2572087" cy="2295525"/>
          </a:xfrm>
          <a:prstGeom prst="roundRect">
            <a:avLst>
              <a:gd name="adj" fmla="val 5603"/>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 name="Chart 29">
            <a:extLst>
              <a:ext uri="{FF2B5EF4-FFF2-40B4-BE49-F238E27FC236}">
                <a16:creationId xmlns:a16="http://schemas.microsoft.com/office/drawing/2014/main" id="{897CFBFE-604F-4120-98A1-600E54D4C72A}"/>
              </a:ext>
            </a:extLst>
          </xdr:cNvPr>
          <xdr:cNvGraphicFramePr>
            <a:graphicFrameLocks/>
          </xdr:cNvGraphicFramePr>
        </xdr:nvGraphicFramePr>
        <xdr:xfrm>
          <a:off x="8007803" y="5637199"/>
          <a:ext cx="2396058" cy="1837124"/>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xdr:col>
      <xdr:colOff>503465</xdr:colOff>
      <xdr:row>4</xdr:row>
      <xdr:rowOff>27216</xdr:rowOff>
    </xdr:from>
    <xdr:to>
      <xdr:col>3</xdr:col>
      <xdr:colOff>244928</xdr:colOff>
      <xdr:row>9</xdr:row>
      <xdr:rowOff>2</xdr:rowOff>
    </xdr:to>
    <xdr:sp macro="" textlink="">
      <xdr:nvSpPr>
        <xdr:cNvPr id="27" name="Oval 26">
          <a:extLst>
            <a:ext uri="{FF2B5EF4-FFF2-40B4-BE49-F238E27FC236}">
              <a16:creationId xmlns:a16="http://schemas.microsoft.com/office/drawing/2014/main" id="{14C3DDC5-765F-8BE9-27FB-045DFB953636}"/>
            </a:ext>
          </a:extLst>
        </xdr:cNvPr>
        <xdr:cNvSpPr/>
      </xdr:nvSpPr>
      <xdr:spPr>
        <a:xfrm>
          <a:off x="680358" y="789216"/>
          <a:ext cx="966106" cy="925286"/>
        </a:xfrm>
        <a:prstGeom prst="ellipse">
          <a:avLst/>
        </a:prstGeom>
        <a:noFill/>
        <a:ln w="38100">
          <a:solidFill>
            <a:srgbClr val="F76363">
              <a:alpha val="55686"/>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27216</xdr:colOff>
      <xdr:row>12</xdr:row>
      <xdr:rowOff>68035</xdr:rowOff>
    </xdr:from>
    <xdr:to>
      <xdr:col>4</xdr:col>
      <xdr:colOff>190500</xdr:colOff>
      <xdr:row>14</xdr:row>
      <xdr:rowOff>81643</xdr:rowOff>
    </xdr:to>
    <xdr:sp macro="" textlink="">
      <xdr:nvSpPr>
        <xdr:cNvPr id="104" name="Rectangle: Diagonal Corners Rounded 103">
          <a:extLst>
            <a:ext uri="{FF2B5EF4-FFF2-40B4-BE49-F238E27FC236}">
              <a16:creationId xmlns:a16="http://schemas.microsoft.com/office/drawing/2014/main" id="{E073489B-5DFF-60A9-0456-E8CB95EF585B}"/>
            </a:ext>
          </a:extLst>
        </xdr:cNvPr>
        <xdr:cNvSpPr/>
      </xdr:nvSpPr>
      <xdr:spPr>
        <a:xfrm>
          <a:off x="204109" y="2354035"/>
          <a:ext cx="2013855" cy="394608"/>
        </a:xfrm>
        <a:prstGeom prst="round2DiagRect">
          <a:avLst/>
        </a:prstGeom>
        <a:solidFill>
          <a:srgbClr val="0066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Poppins" panose="00000500000000000000" pitchFamily="2" charset="0"/>
              <a:cs typeface="Poppins" panose="00000500000000000000" pitchFamily="2" charset="0"/>
            </a:rPr>
            <a:t>Filter Panel</a:t>
          </a:r>
        </a:p>
      </xdr:txBody>
    </xdr:sp>
    <xdr:clientData/>
  </xdr:twoCellAnchor>
  <xdr:twoCellAnchor>
    <xdr:from>
      <xdr:col>13</xdr:col>
      <xdr:colOff>230745</xdr:colOff>
      <xdr:row>27</xdr:row>
      <xdr:rowOff>178933</xdr:rowOff>
    </xdr:from>
    <xdr:to>
      <xdr:col>17</xdr:col>
      <xdr:colOff>107480</xdr:colOff>
      <xdr:row>29</xdr:row>
      <xdr:rowOff>83683</xdr:rowOff>
    </xdr:to>
    <xdr:sp macro="" textlink="">
      <xdr:nvSpPr>
        <xdr:cNvPr id="130" name="Rectangle 129">
          <a:extLst>
            <a:ext uri="{FF2B5EF4-FFF2-40B4-BE49-F238E27FC236}">
              <a16:creationId xmlns:a16="http://schemas.microsoft.com/office/drawing/2014/main" id="{29F348A6-7BC7-4BBD-A17D-53DCA8342E9D}"/>
            </a:ext>
          </a:extLst>
        </xdr:cNvPr>
        <xdr:cNvSpPr/>
      </xdr:nvSpPr>
      <xdr:spPr>
        <a:xfrm>
          <a:off x="7828333" y="5322433"/>
          <a:ext cx="2297206"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400">
              <a:solidFill>
                <a:srgbClr val="44564E"/>
              </a:solidFill>
              <a:latin typeface="+mn-lt"/>
              <a:ea typeface="+mn-ea"/>
              <a:cs typeface="+mn-cs"/>
            </a:rPr>
            <a:t>Dengue Cases by Area Type</a:t>
          </a:r>
        </a:p>
      </xdr:txBody>
    </xdr:sp>
    <xdr:clientData/>
  </xdr:twoCellAnchor>
  <xdr:twoCellAnchor>
    <xdr:from>
      <xdr:col>4</xdr:col>
      <xdr:colOff>442783</xdr:colOff>
      <xdr:row>41</xdr:row>
      <xdr:rowOff>72439</xdr:rowOff>
    </xdr:from>
    <xdr:to>
      <xdr:col>27</xdr:col>
      <xdr:colOff>219595</xdr:colOff>
      <xdr:row>49</xdr:row>
      <xdr:rowOff>43859</xdr:rowOff>
    </xdr:to>
    <xdr:sp macro="" textlink="">
      <xdr:nvSpPr>
        <xdr:cNvPr id="131" name="TextBox 130">
          <a:extLst>
            <a:ext uri="{FF2B5EF4-FFF2-40B4-BE49-F238E27FC236}">
              <a16:creationId xmlns:a16="http://schemas.microsoft.com/office/drawing/2014/main" id="{8652ED95-E1AB-E1F0-0C84-6BCD39E9D89F}"/>
            </a:ext>
          </a:extLst>
        </xdr:cNvPr>
        <xdr:cNvSpPr txBox="1"/>
      </xdr:nvSpPr>
      <xdr:spPr>
        <a:xfrm>
          <a:off x="2470247" y="7882939"/>
          <a:ext cx="13778562" cy="1617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solidFill>
                <a:srgbClr val="F49322"/>
              </a:solidFill>
            </a:rPr>
            <a:t>Recomendation:</a:t>
          </a:r>
        </a:p>
        <a:p>
          <a:r>
            <a:rPr lang="en-US" sz="1600" b="1">
              <a:solidFill>
                <a:srgbClr val="44564E"/>
              </a:solidFill>
            </a:rPr>
            <a:t>1.  We</a:t>
          </a:r>
          <a:r>
            <a:rPr lang="en-US" sz="1600" b="1" baseline="0">
              <a:solidFill>
                <a:srgbClr val="44564E"/>
              </a:solidFill>
            </a:rPr>
            <a:t> should create awarness among the people specially highly affected area like Jatrabari, Demra to keep environment neat and clean. </a:t>
          </a:r>
          <a:endParaRPr lang="en-US" sz="1600" b="1">
            <a:solidFill>
              <a:srgbClr val="44564E"/>
            </a:solidFill>
          </a:endParaRPr>
        </a:p>
        <a:p>
          <a:r>
            <a:rPr lang="en-US" sz="1600" b="1" baseline="0">
              <a:solidFill>
                <a:srgbClr val="44564E"/>
              </a:solidFill>
            </a:rPr>
            <a:t>2.  Prevention campaign should be conducted to  our school due to high affected rate of children under the age of 17.</a:t>
          </a:r>
        </a:p>
        <a:p>
          <a:r>
            <a:rPr lang="en-US" sz="1600" b="1" baseline="0">
              <a:solidFill>
                <a:srgbClr val="44564E"/>
              </a:solidFill>
            </a:rPr>
            <a:t>3.  Necessay steps should be taken to inprove out sanitition, water drainage method, mosquito control system.</a:t>
          </a:r>
        </a:p>
        <a:p>
          <a:endParaRPr lang="en-US" sz="1400">
            <a:solidFill>
              <a:schemeClr val="bg2">
                <a:lumMod val="50000"/>
              </a:schemeClr>
            </a:solidFill>
          </a:endParaRPr>
        </a:p>
      </xdr:txBody>
    </xdr:sp>
    <xdr:clientData/>
  </xdr:twoCellAnchor>
  <xdr:twoCellAnchor>
    <xdr:from>
      <xdr:col>17</xdr:col>
      <xdr:colOff>526239</xdr:colOff>
      <xdr:row>27</xdr:row>
      <xdr:rowOff>188214</xdr:rowOff>
    </xdr:from>
    <xdr:to>
      <xdr:col>21</xdr:col>
      <xdr:colOff>402975</xdr:colOff>
      <xdr:row>29</xdr:row>
      <xdr:rowOff>92964</xdr:rowOff>
    </xdr:to>
    <xdr:sp macro="" textlink="">
      <xdr:nvSpPr>
        <xdr:cNvPr id="2" name="Rectangle 1">
          <a:extLst>
            <a:ext uri="{FF2B5EF4-FFF2-40B4-BE49-F238E27FC236}">
              <a16:creationId xmlns:a16="http://schemas.microsoft.com/office/drawing/2014/main" id="{D9EAA783-F905-47D5-8528-E0345ECFCD21}"/>
            </a:ext>
          </a:extLst>
        </xdr:cNvPr>
        <xdr:cNvSpPr/>
      </xdr:nvSpPr>
      <xdr:spPr>
        <a:xfrm>
          <a:off x="10544298" y="5331714"/>
          <a:ext cx="2297206"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rgbClr val="44564E"/>
              </a:solidFill>
            </a:rPr>
            <a:t>Dengue</a:t>
          </a:r>
          <a:r>
            <a:rPr lang="en-US" sz="1400" baseline="0">
              <a:solidFill>
                <a:srgbClr val="44564E"/>
              </a:solidFill>
            </a:rPr>
            <a:t> </a:t>
          </a:r>
          <a:r>
            <a:rPr lang="en-US" sz="1400">
              <a:solidFill>
                <a:srgbClr val="44564E"/>
              </a:solidFill>
            </a:rPr>
            <a:t>Cases by</a:t>
          </a:r>
          <a:r>
            <a:rPr lang="en-US" sz="1400" baseline="0">
              <a:solidFill>
                <a:srgbClr val="44564E"/>
              </a:solidFill>
            </a:rPr>
            <a:t> House Type</a:t>
          </a:r>
          <a:endParaRPr lang="en-US" sz="1400">
            <a:solidFill>
              <a:srgbClr val="44564E"/>
            </a:solidFill>
          </a:endParaRPr>
        </a:p>
      </xdr:txBody>
    </xdr:sp>
    <xdr:clientData/>
  </xdr:twoCellAnchor>
  <xdr:twoCellAnchor>
    <xdr:from>
      <xdr:col>5</xdr:col>
      <xdr:colOff>606555</xdr:colOff>
      <xdr:row>6</xdr:row>
      <xdr:rowOff>179</xdr:rowOff>
    </xdr:from>
    <xdr:to>
      <xdr:col>7</xdr:col>
      <xdr:colOff>133426</xdr:colOff>
      <xdr:row>8</xdr:row>
      <xdr:rowOff>41592</xdr:rowOff>
    </xdr:to>
    <xdr:sp macro="" textlink="Pivot_Table!B5">
      <xdr:nvSpPr>
        <xdr:cNvPr id="91" name="Rectangle 90">
          <a:extLst>
            <a:ext uri="{FF2B5EF4-FFF2-40B4-BE49-F238E27FC236}">
              <a16:creationId xmlns:a16="http://schemas.microsoft.com/office/drawing/2014/main" id="{F830BC27-49D8-0B82-7A1D-46187001644C}"/>
            </a:ext>
          </a:extLst>
        </xdr:cNvPr>
        <xdr:cNvSpPr/>
      </xdr:nvSpPr>
      <xdr:spPr>
        <a:xfrm>
          <a:off x="3287162" y="1143179"/>
          <a:ext cx="846764" cy="4224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BEE3287-93EB-4FA8-8BB1-D43A6DB5730F}" type="TxLink">
            <a:rPr lang="en-US" sz="2200" b="1" i="0" u="none" strike="noStrike">
              <a:solidFill>
                <a:schemeClr val="bg2">
                  <a:lumMod val="50000"/>
                </a:schemeClr>
              </a:solidFill>
              <a:latin typeface="Roboto" pitchFamily="2" charset="0"/>
              <a:ea typeface="Roboto" pitchFamily="2" charset="0"/>
              <a:cs typeface="Poppins" panose="00000500000000000000" pitchFamily="2" charset="0"/>
            </a:rPr>
            <a:pPr marL="0" indent="0" algn="l"/>
            <a:t>1000</a:t>
          </a:fld>
          <a:endParaRPr lang="en-US" sz="2200" b="1" i="0" u="none" strike="noStrike">
            <a:solidFill>
              <a:schemeClr val="bg2">
                <a:lumMod val="50000"/>
              </a:schemeClr>
            </a:solidFill>
            <a:latin typeface="Roboto" pitchFamily="2" charset="0"/>
            <a:ea typeface="Roboto" pitchFamily="2" charset="0"/>
            <a:cs typeface="Poppins" panose="00000500000000000000" pitchFamily="2" charset="0"/>
          </a:endParaRPr>
        </a:p>
      </xdr:txBody>
    </xdr:sp>
    <xdr:clientData/>
  </xdr:twoCellAnchor>
  <xdr:twoCellAnchor>
    <xdr:from>
      <xdr:col>4</xdr:col>
      <xdr:colOff>601974</xdr:colOff>
      <xdr:row>10</xdr:row>
      <xdr:rowOff>8171</xdr:rowOff>
    </xdr:from>
    <xdr:to>
      <xdr:col>8</xdr:col>
      <xdr:colOff>125245</xdr:colOff>
      <xdr:row>12</xdr:row>
      <xdr:rowOff>92701</xdr:rowOff>
    </xdr:to>
    <xdr:grpSp>
      <xdr:nvGrpSpPr>
        <xdr:cNvPr id="49" name="Group 48">
          <a:extLst>
            <a:ext uri="{FF2B5EF4-FFF2-40B4-BE49-F238E27FC236}">
              <a16:creationId xmlns:a16="http://schemas.microsoft.com/office/drawing/2014/main" id="{1D4AB35A-E045-346C-DEE5-5F18680750B8}"/>
            </a:ext>
          </a:extLst>
        </xdr:cNvPr>
        <xdr:cNvGrpSpPr/>
      </xdr:nvGrpSpPr>
      <xdr:grpSpPr>
        <a:xfrm>
          <a:off x="2638859" y="1913171"/>
          <a:ext cx="2102348" cy="465530"/>
          <a:chOff x="2621703" y="1921274"/>
          <a:chExt cx="2058149" cy="465530"/>
        </a:xfrm>
      </xdr:grpSpPr>
      <xdr:pic>
        <xdr:nvPicPr>
          <xdr:cNvPr id="94" name="Graphic 93" descr="Man with solid fill">
            <a:extLst>
              <a:ext uri="{FF2B5EF4-FFF2-40B4-BE49-F238E27FC236}">
                <a16:creationId xmlns:a16="http://schemas.microsoft.com/office/drawing/2014/main" id="{94F668BA-9230-D3C5-CA07-CE33192C3B5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21703" y="1939072"/>
            <a:ext cx="484532" cy="447732"/>
          </a:xfrm>
          <a:prstGeom prst="rect">
            <a:avLst/>
          </a:prstGeom>
        </xdr:spPr>
      </xdr:pic>
      <xdr:pic>
        <xdr:nvPicPr>
          <xdr:cNvPr id="95" name="Graphic 94" descr="Woman with solid fill">
            <a:extLst>
              <a:ext uri="{FF2B5EF4-FFF2-40B4-BE49-F238E27FC236}">
                <a16:creationId xmlns:a16="http://schemas.microsoft.com/office/drawing/2014/main" id="{7F77F94A-60C1-996F-39F7-7715870E4ED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233068" y="1921274"/>
            <a:ext cx="446784" cy="454772"/>
          </a:xfrm>
          <a:prstGeom prst="rect">
            <a:avLst/>
          </a:prstGeom>
        </xdr:spPr>
      </xdr:pic>
    </xdr:grpSp>
    <xdr:clientData/>
  </xdr:twoCellAnchor>
  <xdr:twoCellAnchor>
    <xdr:from>
      <xdr:col>4</xdr:col>
      <xdr:colOff>375218</xdr:colOff>
      <xdr:row>5</xdr:row>
      <xdr:rowOff>190424</xdr:rowOff>
    </xdr:from>
    <xdr:to>
      <xdr:col>5</xdr:col>
      <xdr:colOff>272143</xdr:colOff>
      <xdr:row>8</xdr:row>
      <xdr:rowOff>160503</xdr:rowOff>
    </xdr:to>
    <xdr:pic>
      <xdr:nvPicPr>
        <xdr:cNvPr id="16" name="Graphic 15" descr="Medical with solid fill">
          <a:extLst>
            <a:ext uri="{FF2B5EF4-FFF2-40B4-BE49-F238E27FC236}">
              <a16:creationId xmlns:a16="http://schemas.microsoft.com/office/drawing/2014/main" id="{82B1C31A-F8A9-4B45-8791-A70620F75B4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402682" y="1142924"/>
          <a:ext cx="550068" cy="541579"/>
        </a:xfrm>
        <a:prstGeom prst="rect">
          <a:avLst/>
        </a:prstGeom>
      </xdr:spPr>
    </xdr:pic>
    <xdr:clientData/>
  </xdr:twoCellAnchor>
  <xdr:twoCellAnchor>
    <xdr:from>
      <xdr:col>5</xdr:col>
      <xdr:colOff>374902</xdr:colOff>
      <xdr:row>7</xdr:row>
      <xdr:rowOff>136520</xdr:rowOff>
    </xdr:from>
    <xdr:to>
      <xdr:col>7</xdr:col>
      <xdr:colOff>323089</xdr:colOff>
      <xdr:row>9</xdr:row>
      <xdr:rowOff>24462</xdr:rowOff>
    </xdr:to>
    <xdr:sp macro="" textlink="#REF!">
      <xdr:nvSpPr>
        <xdr:cNvPr id="103" name="Rectangle 102">
          <a:extLst>
            <a:ext uri="{FF2B5EF4-FFF2-40B4-BE49-F238E27FC236}">
              <a16:creationId xmlns:a16="http://schemas.microsoft.com/office/drawing/2014/main" id="{5C7ED6CF-2B2E-8231-A3CB-F45D3F61087E}"/>
            </a:ext>
          </a:extLst>
        </xdr:cNvPr>
        <xdr:cNvSpPr/>
      </xdr:nvSpPr>
      <xdr:spPr>
        <a:xfrm>
          <a:off x="3055509" y="1470020"/>
          <a:ext cx="1268080" cy="2689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8F9B1E-5F5A-4422-8B4E-8B838931EB1D}" type="TxLink">
            <a:rPr lang="en-US" sz="12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pPr algn="ctr"/>
            <a:t>Total Patients</a:t>
          </a:fld>
          <a:endParaRPr lang="en-US" sz="1200" b="0">
            <a:solidFill>
              <a:schemeClr val="bg2">
                <a:lumMod val="50000"/>
              </a:schemeClr>
            </a:solidFill>
            <a:latin typeface="Poppins" panose="00000500000000000000" pitchFamily="2" charset="0"/>
            <a:ea typeface="Roboto" pitchFamily="2" charset="0"/>
            <a:cs typeface="Poppins" panose="00000500000000000000" pitchFamily="2" charset="0"/>
          </a:endParaRPr>
        </a:p>
      </xdr:txBody>
    </xdr:sp>
    <xdr:clientData/>
  </xdr:twoCellAnchor>
  <xdr:twoCellAnchor>
    <xdr:from>
      <xdr:col>9</xdr:col>
      <xdr:colOff>80629</xdr:colOff>
      <xdr:row>5</xdr:row>
      <xdr:rowOff>141978</xdr:rowOff>
    </xdr:from>
    <xdr:to>
      <xdr:col>9</xdr:col>
      <xdr:colOff>552498</xdr:colOff>
      <xdr:row>8</xdr:row>
      <xdr:rowOff>40821</xdr:rowOff>
    </xdr:to>
    <xdr:pic>
      <xdr:nvPicPr>
        <xdr:cNvPr id="13" name="Graphic 12" descr="Inpatient with solid fill">
          <a:extLst>
            <a:ext uri="{FF2B5EF4-FFF2-40B4-BE49-F238E27FC236}">
              <a16:creationId xmlns:a16="http://schemas.microsoft.com/office/drawing/2014/main" id="{64C62145-FF05-493D-43DC-047E575BB65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305772" y="1094478"/>
          <a:ext cx="471869" cy="470343"/>
        </a:xfrm>
        <a:prstGeom prst="rect">
          <a:avLst/>
        </a:prstGeom>
      </xdr:spPr>
    </xdr:pic>
    <xdr:clientData/>
  </xdr:twoCellAnchor>
  <xdr:twoCellAnchor>
    <xdr:from>
      <xdr:col>9</xdr:col>
      <xdr:colOff>204346</xdr:colOff>
      <xdr:row>10</xdr:row>
      <xdr:rowOff>5091</xdr:rowOff>
    </xdr:from>
    <xdr:to>
      <xdr:col>12</xdr:col>
      <xdr:colOff>465459</xdr:colOff>
      <xdr:row>12</xdr:row>
      <xdr:rowOff>89621</xdr:rowOff>
    </xdr:to>
    <xdr:grpSp>
      <xdr:nvGrpSpPr>
        <xdr:cNvPr id="56" name="Group 55">
          <a:extLst>
            <a:ext uri="{FF2B5EF4-FFF2-40B4-BE49-F238E27FC236}">
              <a16:creationId xmlns:a16="http://schemas.microsoft.com/office/drawing/2014/main" id="{6DDB46A9-F755-4BE1-8166-5E83B75F39C1}"/>
            </a:ext>
          </a:extLst>
        </xdr:cNvPr>
        <xdr:cNvGrpSpPr/>
      </xdr:nvGrpSpPr>
      <xdr:grpSpPr>
        <a:xfrm>
          <a:off x="5435769" y="1910091"/>
          <a:ext cx="2107498" cy="465530"/>
          <a:chOff x="2689318" y="1921274"/>
          <a:chExt cx="2085200" cy="465530"/>
        </a:xfrm>
      </xdr:grpSpPr>
      <xdr:pic>
        <xdr:nvPicPr>
          <xdr:cNvPr id="57" name="Graphic 56" descr="Man with solid fill">
            <a:extLst>
              <a:ext uri="{FF2B5EF4-FFF2-40B4-BE49-F238E27FC236}">
                <a16:creationId xmlns:a16="http://schemas.microsoft.com/office/drawing/2014/main" id="{24F64F34-CAD3-2ECC-2F7C-7F0DCBF3461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89318" y="1939072"/>
            <a:ext cx="484532" cy="447732"/>
          </a:xfrm>
          <a:prstGeom prst="rect">
            <a:avLst/>
          </a:prstGeom>
        </xdr:spPr>
      </xdr:pic>
      <xdr:pic>
        <xdr:nvPicPr>
          <xdr:cNvPr id="58" name="Graphic 57" descr="Woman with solid fill">
            <a:extLst>
              <a:ext uri="{FF2B5EF4-FFF2-40B4-BE49-F238E27FC236}">
                <a16:creationId xmlns:a16="http://schemas.microsoft.com/office/drawing/2014/main" id="{9A52F582-3C3E-DA18-307B-659E7FB00C5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327734" y="1921274"/>
            <a:ext cx="446784" cy="454772"/>
          </a:xfrm>
          <a:prstGeom prst="rect">
            <a:avLst/>
          </a:prstGeom>
        </xdr:spPr>
      </xdr:pic>
    </xdr:grpSp>
    <xdr:clientData/>
  </xdr:twoCellAnchor>
  <xdr:twoCellAnchor>
    <xdr:from>
      <xdr:col>9</xdr:col>
      <xdr:colOff>523114</xdr:colOff>
      <xdr:row>7</xdr:row>
      <xdr:rowOff>104075</xdr:rowOff>
    </xdr:from>
    <xdr:to>
      <xdr:col>12</xdr:col>
      <xdr:colOff>138152</xdr:colOff>
      <xdr:row>8</xdr:row>
      <xdr:rowOff>182517</xdr:rowOff>
    </xdr:to>
    <xdr:sp macro="" textlink="">
      <xdr:nvSpPr>
        <xdr:cNvPr id="77" name="Rectangle 76">
          <a:extLst>
            <a:ext uri="{FF2B5EF4-FFF2-40B4-BE49-F238E27FC236}">
              <a16:creationId xmlns:a16="http://schemas.microsoft.com/office/drawing/2014/main" id="{7F3A6A38-C4BC-492E-8010-C157601D82D3}"/>
            </a:ext>
          </a:extLst>
        </xdr:cNvPr>
        <xdr:cNvSpPr/>
      </xdr:nvSpPr>
      <xdr:spPr>
        <a:xfrm>
          <a:off x="5748257" y="1437575"/>
          <a:ext cx="1452002" cy="2689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t>Degnue Patients</a:t>
          </a:r>
        </a:p>
      </xdr:txBody>
    </xdr:sp>
    <xdr:clientData/>
  </xdr:twoCellAnchor>
  <xdr:twoCellAnchor>
    <xdr:from>
      <xdr:col>10</xdr:col>
      <xdr:colOff>359200</xdr:colOff>
      <xdr:row>5</xdr:row>
      <xdr:rowOff>160385</xdr:rowOff>
    </xdr:from>
    <xdr:to>
      <xdr:col>11</xdr:col>
      <xdr:colOff>427055</xdr:colOff>
      <xdr:row>8</xdr:row>
      <xdr:rowOff>11298</xdr:rowOff>
    </xdr:to>
    <xdr:sp macro="" textlink="Pivot_Table!C5">
      <xdr:nvSpPr>
        <xdr:cNvPr id="78" name="Rectangle 77">
          <a:extLst>
            <a:ext uri="{FF2B5EF4-FFF2-40B4-BE49-F238E27FC236}">
              <a16:creationId xmlns:a16="http://schemas.microsoft.com/office/drawing/2014/main" id="{057B0953-1BE5-48A1-BA12-3ED88F7B28CA}"/>
            </a:ext>
          </a:extLst>
        </xdr:cNvPr>
        <xdr:cNvSpPr/>
      </xdr:nvSpPr>
      <xdr:spPr>
        <a:xfrm>
          <a:off x="6196664" y="1112885"/>
          <a:ext cx="680177" cy="4224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77F0A44-4A0E-4064-A4EB-783F45858EBF}" type="TxLink">
            <a:rPr lang="en-US" sz="2200" b="1" i="0" u="none" strike="noStrike">
              <a:solidFill>
                <a:schemeClr val="bg2">
                  <a:lumMod val="50000"/>
                </a:schemeClr>
              </a:solidFill>
              <a:latin typeface="Roboto" pitchFamily="2" charset="0"/>
              <a:ea typeface="Roboto" pitchFamily="2" charset="0"/>
              <a:cs typeface="Poppins" panose="00000500000000000000" pitchFamily="2" charset="0"/>
            </a:rPr>
            <a:pPr marL="0" indent="0" algn="l"/>
            <a:t>533</a:t>
          </a:fld>
          <a:endParaRPr lang="en-US" sz="2200" b="1" i="0" u="none" strike="noStrike">
            <a:solidFill>
              <a:schemeClr val="bg2">
                <a:lumMod val="50000"/>
              </a:schemeClr>
            </a:solidFill>
            <a:latin typeface="Roboto" pitchFamily="2" charset="0"/>
            <a:ea typeface="Roboto" pitchFamily="2" charset="0"/>
            <a:cs typeface="Poppins" panose="00000500000000000000" pitchFamily="2" charset="0"/>
          </a:endParaRPr>
        </a:p>
      </xdr:txBody>
    </xdr:sp>
    <xdr:clientData/>
  </xdr:twoCellAnchor>
  <xdr:twoCellAnchor>
    <xdr:from>
      <xdr:col>13</xdr:col>
      <xdr:colOff>492217</xdr:colOff>
      <xdr:row>6</xdr:row>
      <xdr:rowOff>7789</xdr:rowOff>
    </xdr:from>
    <xdr:to>
      <xdr:col>14</xdr:col>
      <xdr:colOff>339851</xdr:colOff>
      <xdr:row>8</xdr:row>
      <xdr:rowOff>82820</xdr:rowOff>
    </xdr:to>
    <xdr:pic>
      <xdr:nvPicPr>
        <xdr:cNvPr id="50" name="Graphic 49" descr="Hot dog with solid fill">
          <a:extLst>
            <a:ext uri="{FF2B5EF4-FFF2-40B4-BE49-F238E27FC236}">
              <a16:creationId xmlns:a16="http://schemas.microsoft.com/office/drawing/2014/main" id="{1AF03E58-BDE0-CE24-B7A2-E6796E7C93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161913" y="1150789"/>
          <a:ext cx="460547" cy="456031"/>
        </a:xfrm>
        <a:prstGeom prst="rect">
          <a:avLst/>
        </a:prstGeom>
      </xdr:spPr>
    </xdr:pic>
    <xdr:clientData/>
  </xdr:twoCellAnchor>
  <xdr:twoCellAnchor>
    <xdr:from>
      <xdr:col>14</xdr:col>
      <xdr:colOff>60047</xdr:colOff>
      <xdr:row>10</xdr:row>
      <xdr:rowOff>14457</xdr:rowOff>
    </xdr:from>
    <xdr:to>
      <xdr:col>14</xdr:col>
      <xdr:colOff>546279</xdr:colOff>
      <xdr:row>12</xdr:row>
      <xdr:rowOff>81189</xdr:rowOff>
    </xdr:to>
    <xdr:pic>
      <xdr:nvPicPr>
        <xdr:cNvPr id="60" name="Graphic 59" descr="Man with solid fill">
          <a:extLst>
            <a:ext uri="{FF2B5EF4-FFF2-40B4-BE49-F238E27FC236}">
              <a16:creationId xmlns:a16="http://schemas.microsoft.com/office/drawing/2014/main" id="{239B5E19-D259-A302-1C62-8DD4C9E68FC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342656" y="1919457"/>
          <a:ext cx="486232" cy="447732"/>
        </a:xfrm>
        <a:prstGeom prst="rect">
          <a:avLst/>
        </a:prstGeom>
      </xdr:spPr>
    </xdr:pic>
    <xdr:clientData/>
  </xdr:twoCellAnchor>
  <xdr:twoCellAnchor>
    <xdr:from>
      <xdr:col>16</xdr:col>
      <xdr:colOff>457494</xdr:colOff>
      <xdr:row>10</xdr:row>
      <xdr:rowOff>4941</xdr:rowOff>
    </xdr:from>
    <xdr:to>
      <xdr:col>17</xdr:col>
      <xdr:colOff>292933</xdr:colOff>
      <xdr:row>12</xdr:row>
      <xdr:rowOff>78713</xdr:rowOff>
    </xdr:to>
    <xdr:pic>
      <xdr:nvPicPr>
        <xdr:cNvPr id="61" name="Graphic 60" descr="Woman with solid fill">
          <a:extLst>
            <a:ext uri="{FF2B5EF4-FFF2-40B4-BE49-F238E27FC236}">
              <a16:creationId xmlns:a16="http://schemas.microsoft.com/office/drawing/2014/main" id="{21EC9C11-A1B3-088A-3DD1-7C36D14E3FA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965929" y="1909941"/>
          <a:ext cx="448352" cy="454772"/>
        </a:xfrm>
        <a:prstGeom prst="rect">
          <a:avLst/>
        </a:prstGeom>
      </xdr:spPr>
    </xdr:pic>
    <xdr:clientData/>
  </xdr:twoCellAnchor>
  <xdr:twoCellAnchor>
    <xdr:from>
      <xdr:col>15</xdr:col>
      <xdr:colOff>229972</xdr:colOff>
      <xdr:row>5</xdr:row>
      <xdr:rowOff>168227</xdr:rowOff>
    </xdr:from>
    <xdr:to>
      <xdr:col>16</xdr:col>
      <xdr:colOff>296806</xdr:colOff>
      <xdr:row>8</xdr:row>
      <xdr:rowOff>19140</xdr:rowOff>
    </xdr:to>
    <xdr:sp macro="" textlink="Pivot_Table!D5">
      <xdr:nvSpPr>
        <xdr:cNvPr id="80" name="Rectangle 79">
          <a:extLst>
            <a:ext uri="{FF2B5EF4-FFF2-40B4-BE49-F238E27FC236}">
              <a16:creationId xmlns:a16="http://schemas.microsoft.com/office/drawing/2014/main" id="{0B768964-5ED9-4362-B8C2-3518C3C483B1}"/>
            </a:ext>
          </a:extLst>
        </xdr:cNvPr>
        <xdr:cNvSpPr/>
      </xdr:nvSpPr>
      <xdr:spPr>
        <a:xfrm>
          <a:off x="9125494" y="1120727"/>
          <a:ext cx="679747" cy="4224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05E6CAB-A365-42BB-B352-2399987D6089}" type="TxLink">
            <a:rPr lang="en-US" sz="2200" b="1" i="0" u="none" strike="noStrike">
              <a:solidFill>
                <a:schemeClr val="bg2">
                  <a:lumMod val="50000"/>
                </a:schemeClr>
              </a:solidFill>
              <a:latin typeface="Roboto" pitchFamily="2" charset="0"/>
              <a:ea typeface="Roboto" pitchFamily="2" charset="0"/>
              <a:cs typeface="Poppins" panose="00000500000000000000" pitchFamily="2" charset="0"/>
            </a:rPr>
            <a:pPr marL="0" indent="0" algn="l"/>
            <a:t>519</a:t>
          </a:fld>
          <a:endParaRPr lang="en-US" sz="2200" b="1" i="0" u="none" strike="noStrike">
            <a:solidFill>
              <a:schemeClr val="bg2">
                <a:lumMod val="50000"/>
              </a:schemeClr>
            </a:solidFill>
            <a:latin typeface="Roboto" pitchFamily="2" charset="0"/>
            <a:ea typeface="Roboto" pitchFamily="2" charset="0"/>
            <a:cs typeface="Poppins" panose="00000500000000000000" pitchFamily="2" charset="0"/>
          </a:endParaRPr>
        </a:p>
      </xdr:txBody>
    </xdr:sp>
    <xdr:clientData/>
  </xdr:twoCellAnchor>
  <xdr:twoCellAnchor>
    <xdr:from>
      <xdr:col>13</xdr:col>
      <xdr:colOff>567956</xdr:colOff>
      <xdr:row>8</xdr:row>
      <xdr:rowOff>95039</xdr:rowOff>
    </xdr:from>
    <xdr:to>
      <xdr:col>16</xdr:col>
      <xdr:colOff>460956</xdr:colOff>
      <xdr:row>13</xdr:row>
      <xdr:rowOff>120485</xdr:rowOff>
    </xdr:to>
    <xdr:graphicFrame macro="">
      <xdr:nvGraphicFramePr>
        <xdr:cNvPr id="86" name="Chart 85">
          <a:extLst>
            <a:ext uri="{FF2B5EF4-FFF2-40B4-BE49-F238E27FC236}">
              <a16:creationId xmlns:a16="http://schemas.microsoft.com/office/drawing/2014/main" id="{A6E6EFEA-DDFD-421F-BBED-E47715EE2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257670</xdr:colOff>
      <xdr:row>5</xdr:row>
      <xdr:rowOff>118606</xdr:rowOff>
    </xdr:from>
    <xdr:to>
      <xdr:col>19</xdr:col>
      <xdr:colOff>255532</xdr:colOff>
      <xdr:row>8</xdr:row>
      <xdr:rowOff>111555</xdr:rowOff>
    </xdr:to>
    <xdr:pic>
      <xdr:nvPicPr>
        <xdr:cNvPr id="99" name="Graphic 98" descr="Heartbeat with solid fill">
          <a:extLst>
            <a:ext uri="{FF2B5EF4-FFF2-40B4-BE49-F238E27FC236}">
              <a16:creationId xmlns:a16="http://schemas.microsoft.com/office/drawing/2014/main" id="{3F8E0DE1-69F5-103E-770C-FF68DDF89E0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993706" y="1071106"/>
          <a:ext cx="610183" cy="564449"/>
        </a:xfrm>
        <a:prstGeom prst="rect">
          <a:avLst/>
        </a:prstGeom>
      </xdr:spPr>
    </xdr:pic>
    <xdr:clientData/>
  </xdr:twoCellAnchor>
  <xdr:twoCellAnchor>
    <xdr:from>
      <xdr:col>20</xdr:col>
      <xdr:colOff>17200</xdr:colOff>
      <xdr:row>5</xdr:row>
      <xdr:rowOff>178352</xdr:rowOff>
    </xdr:from>
    <xdr:to>
      <xdr:col>21</xdr:col>
      <xdr:colOff>138643</xdr:colOff>
      <xdr:row>8</xdr:row>
      <xdr:rowOff>29265</xdr:rowOff>
    </xdr:to>
    <xdr:sp macro="" textlink="Pivot_Table!E5">
      <xdr:nvSpPr>
        <xdr:cNvPr id="100" name="Rectangle 99">
          <a:extLst>
            <a:ext uri="{FF2B5EF4-FFF2-40B4-BE49-F238E27FC236}">
              <a16:creationId xmlns:a16="http://schemas.microsoft.com/office/drawing/2014/main" id="{BE65C907-24A0-0057-531E-AA9522EF7E96}"/>
            </a:ext>
          </a:extLst>
        </xdr:cNvPr>
        <xdr:cNvSpPr/>
      </xdr:nvSpPr>
      <xdr:spPr>
        <a:xfrm>
          <a:off x="11850612" y="1130852"/>
          <a:ext cx="726560" cy="4224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D60853B-D70A-448E-87A7-BBF2A4EF9E56}" type="TxLink">
            <a:rPr lang="en-US" sz="2200" b="1" i="0" u="none" strike="noStrike">
              <a:solidFill>
                <a:schemeClr val="bg2">
                  <a:lumMod val="50000"/>
                </a:schemeClr>
              </a:solidFill>
              <a:latin typeface="Roboto" pitchFamily="2" charset="0"/>
              <a:ea typeface="Roboto" pitchFamily="2" charset="0"/>
              <a:cs typeface="Poppins" panose="00000500000000000000" pitchFamily="2" charset="0"/>
            </a:rPr>
            <a:pPr marL="0" indent="0" algn="l"/>
            <a:t>533</a:t>
          </a:fld>
          <a:endParaRPr lang="en-US" sz="2200" b="1" i="0" u="none" strike="noStrike">
            <a:solidFill>
              <a:schemeClr val="bg2">
                <a:lumMod val="50000"/>
              </a:schemeClr>
            </a:solidFill>
            <a:latin typeface="Roboto" pitchFamily="2" charset="0"/>
            <a:ea typeface="Roboto" pitchFamily="2" charset="0"/>
            <a:cs typeface="Poppins" panose="00000500000000000000" pitchFamily="2" charset="0"/>
          </a:endParaRPr>
        </a:p>
      </xdr:txBody>
    </xdr:sp>
    <xdr:clientData/>
  </xdr:twoCellAnchor>
  <xdr:twoCellAnchor>
    <xdr:from>
      <xdr:col>19</xdr:col>
      <xdr:colOff>138182</xdr:colOff>
      <xdr:row>6</xdr:row>
      <xdr:rowOff>130643</xdr:rowOff>
    </xdr:from>
    <xdr:to>
      <xdr:col>20</xdr:col>
      <xdr:colOff>520575</xdr:colOff>
      <xdr:row>8</xdr:row>
      <xdr:rowOff>166926</xdr:rowOff>
    </xdr:to>
    <xdr:sp macro="" textlink="#REF!">
      <xdr:nvSpPr>
        <xdr:cNvPr id="52" name="Rectangle 51">
          <a:extLst>
            <a:ext uri="{FF2B5EF4-FFF2-40B4-BE49-F238E27FC236}">
              <a16:creationId xmlns:a16="http://schemas.microsoft.com/office/drawing/2014/main" id="{6E5C5F40-A79F-87D0-3C27-90DE7D5236FD}"/>
            </a:ext>
          </a:extLst>
        </xdr:cNvPr>
        <xdr:cNvSpPr/>
      </xdr:nvSpPr>
      <xdr:spPr>
        <a:xfrm>
          <a:off x="11486539" y="1273643"/>
          <a:ext cx="994715" cy="4172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5BB471C-89C0-4D0D-81EB-063F545D33C4}" type="TxLink">
            <a:rPr lang="en-US" sz="2800" b="1" i="0" u="none" strike="noStrike">
              <a:solidFill>
                <a:schemeClr val="tx1">
                  <a:lumMod val="50000"/>
                  <a:lumOff val="50000"/>
                </a:schemeClr>
              </a:solidFill>
              <a:latin typeface="Calibri"/>
              <a:ea typeface="+mn-ea"/>
              <a:cs typeface="Calibri"/>
            </a:rPr>
            <a:pPr marL="0" indent="0" algn="l"/>
            <a:t> </a:t>
          </a:fld>
          <a:endParaRPr lang="en-US" sz="2800" b="1" i="0" u="none" strike="noStrike">
            <a:solidFill>
              <a:schemeClr val="tx1">
                <a:lumMod val="50000"/>
                <a:lumOff val="50000"/>
              </a:schemeClr>
            </a:solidFill>
            <a:latin typeface="Calibri"/>
            <a:ea typeface="+mn-ea"/>
            <a:cs typeface="Calibri"/>
          </a:endParaRPr>
        </a:p>
      </xdr:txBody>
    </xdr:sp>
    <xdr:clientData/>
  </xdr:twoCellAnchor>
  <xdr:twoCellAnchor>
    <xdr:from>
      <xdr:col>18</xdr:col>
      <xdr:colOff>466668</xdr:colOff>
      <xdr:row>10</xdr:row>
      <xdr:rowOff>16978</xdr:rowOff>
    </xdr:from>
    <xdr:to>
      <xdr:col>19</xdr:col>
      <xdr:colOff>382427</xdr:colOff>
      <xdr:row>12</xdr:row>
      <xdr:rowOff>83710</xdr:rowOff>
    </xdr:to>
    <xdr:pic>
      <xdr:nvPicPr>
        <xdr:cNvPr id="74" name="Graphic 73" descr="Man with solid fill">
          <a:extLst>
            <a:ext uri="{FF2B5EF4-FFF2-40B4-BE49-F238E27FC236}">
              <a16:creationId xmlns:a16="http://schemas.microsoft.com/office/drawing/2014/main" id="{4EE1BBB4-C39E-C067-17B0-EACCF25F2E3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89844" y="1921978"/>
          <a:ext cx="520877" cy="447732"/>
        </a:xfrm>
        <a:prstGeom prst="rect">
          <a:avLst/>
        </a:prstGeom>
      </xdr:spPr>
    </xdr:pic>
    <xdr:clientData/>
  </xdr:twoCellAnchor>
  <xdr:twoCellAnchor>
    <xdr:from>
      <xdr:col>21</xdr:col>
      <xdr:colOff>305107</xdr:colOff>
      <xdr:row>9</xdr:row>
      <xdr:rowOff>189680</xdr:rowOff>
    </xdr:from>
    <xdr:to>
      <xdr:col>22</xdr:col>
      <xdr:colOff>180287</xdr:colOff>
      <xdr:row>12</xdr:row>
      <xdr:rowOff>72952</xdr:rowOff>
    </xdr:to>
    <xdr:pic>
      <xdr:nvPicPr>
        <xdr:cNvPr id="75" name="Graphic 74" descr="Woman with solid fill">
          <a:extLst>
            <a:ext uri="{FF2B5EF4-FFF2-40B4-BE49-F238E27FC236}">
              <a16:creationId xmlns:a16="http://schemas.microsoft.com/office/drawing/2014/main" id="{F3706D40-8A5F-B140-8D06-1BB2F61CB00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743636" y="1904180"/>
          <a:ext cx="480298" cy="454772"/>
        </a:xfrm>
        <a:prstGeom prst="rect">
          <a:avLst/>
        </a:prstGeom>
      </xdr:spPr>
    </xdr:pic>
    <xdr:clientData/>
  </xdr:twoCellAnchor>
  <xdr:twoCellAnchor>
    <xdr:from>
      <xdr:col>19</xdr:col>
      <xdr:colOff>332232</xdr:colOff>
      <xdr:row>7</xdr:row>
      <xdr:rowOff>103394</xdr:rowOff>
    </xdr:from>
    <xdr:to>
      <xdr:col>21</xdr:col>
      <xdr:colOff>324916</xdr:colOff>
      <xdr:row>8</xdr:row>
      <xdr:rowOff>181836</xdr:rowOff>
    </xdr:to>
    <xdr:sp macro="" textlink="">
      <xdr:nvSpPr>
        <xdr:cNvPr id="83" name="Rectangle 82">
          <a:extLst>
            <a:ext uri="{FF2B5EF4-FFF2-40B4-BE49-F238E27FC236}">
              <a16:creationId xmlns:a16="http://schemas.microsoft.com/office/drawing/2014/main" id="{692AE2A6-F9A2-4C1C-A625-CBFAC03035CF}"/>
            </a:ext>
          </a:extLst>
        </xdr:cNvPr>
        <xdr:cNvSpPr/>
      </xdr:nvSpPr>
      <xdr:spPr>
        <a:xfrm>
          <a:off x="11560526" y="1436894"/>
          <a:ext cx="1202919" cy="2689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t>IgG Positive</a:t>
          </a:r>
        </a:p>
      </xdr:txBody>
    </xdr:sp>
    <xdr:clientData/>
  </xdr:twoCellAnchor>
  <xdr:twoCellAnchor>
    <xdr:from>
      <xdr:col>18</xdr:col>
      <xdr:colOff>113825</xdr:colOff>
      <xdr:row>8</xdr:row>
      <xdr:rowOff>88137</xdr:rowOff>
    </xdr:from>
    <xdr:to>
      <xdr:col>21</xdr:col>
      <xdr:colOff>346868</xdr:colOff>
      <xdr:row>13</xdr:row>
      <xdr:rowOff>129168</xdr:rowOff>
    </xdr:to>
    <xdr:graphicFrame macro="">
      <xdr:nvGraphicFramePr>
        <xdr:cNvPr id="87" name="Chart 86">
          <a:extLst>
            <a:ext uri="{FF2B5EF4-FFF2-40B4-BE49-F238E27FC236}">
              <a16:creationId xmlns:a16="http://schemas.microsoft.com/office/drawing/2014/main" id="{E12167C5-50CC-46AA-9D53-AEA8EFD55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24</xdr:col>
      <xdr:colOff>185249</xdr:colOff>
      <xdr:row>6</xdr:row>
      <xdr:rowOff>72073</xdr:rowOff>
    </xdr:from>
    <xdr:to>
      <xdr:col>25</xdr:col>
      <xdr:colOff>435243</xdr:colOff>
      <xdr:row>8</xdr:row>
      <xdr:rowOff>101029</xdr:rowOff>
    </xdr:to>
    <xdr:sp macro="" textlink="#REF!">
      <xdr:nvSpPr>
        <xdr:cNvPr id="6" name="Rectangle 5">
          <a:extLst>
            <a:ext uri="{FF2B5EF4-FFF2-40B4-BE49-F238E27FC236}">
              <a16:creationId xmlns:a16="http://schemas.microsoft.com/office/drawing/2014/main" id="{319F4257-9B4C-1313-8899-CA66CA32444D}"/>
            </a:ext>
          </a:extLst>
        </xdr:cNvPr>
        <xdr:cNvSpPr/>
      </xdr:nvSpPr>
      <xdr:spPr>
        <a:xfrm>
          <a:off x="14595213" y="1215073"/>
          <a:ext cx="862316" cy="4099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40D0FD6-81DF-41E3-835D-F111636B0DD8}" type="TxLink">
            <a:rPr lang="en-US" sz="2800" b="1" i="0" u="none" strike="noStrike">
              <a:solidFill>
                <a:schemeClr val="tx1">
                  <a:lumMod val="50000"/>
                  <a:lumOff val="50000"/>
                </a:schemeClr>
              </a:solidFill>
              <a:latin typeface="Calibri"/>
              <a:ea typeface="+mn-ea"/>
              <a:cs typeface="Calibri"/>
            </a:rPr>
            <a:pPr marL="0" indent="0" algn="l"/>
            <a:t> </a:t>
          </a:fld>
          <a:endParaRPr lang="en-US" sz="2800" b="1" i="0" u="none" strike="noStrike">
            <a:solidFill>
              <a:schemeClr val="tx1">
                <a:lumMod val="50000"/>
                <a:lumOff val="50000"/>
              </a:schemeClr>
            </a:solidFill>
            <a:latin typeface="Calibri"/>
            <a:ea typeface="+mn-ea"/>
            <a:cs typeface="Calibri"/>
          </a:endParaRPr>
        </a:p>
      </xdr:txBody>
    </xdr:sp>
    <xdr:clientData/>
  </xdr:twoCellAnchor>
  <xdr:twoCellAnchor>
    <xdr:from>
      <xdr:col>23</xdr:col>
      <xdr:colOff>54067</xdr:colOff>
      <xdr:row>5</xdr:row>
      <xdr:rowOff>156887</xdr:rowOff>
    </xdr:from>
    <xdr:to>
      <xdr:col>23</xdr:col>
      <xdr:colOff>609854</xdr:colOff>
      <xdr:row>8</xdr:row>
      <xdr:rowOff>90210</xdr:rowOff>
    </xdr:to>
    <xdr:pic>
      <xdr:nvPicPr>
        <xdr:cNvPr id="66" name="Graphic 65" descr="Jupiter with solid fill">
          <a:extLst>
            <a:ext uri="{FF2B5EF4-FFF2-40B4-BE49-F238E27FC236}">
              <a16:creationId xmlns:a16="http://schemas.microsoft.com/office/drawing/2014/main" id="{18DED421-76A1-64D0-9A64-6256BBD9EDD6}"/>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3851710" y="1109387"/>
          <a:ext cx="555787" cy="504823"/>
        </a:xfrm>
        <a:prstGeom prst="rect">
          <a:avLst/>
        </a:prstGeom>
      </xdr:spPr>
    </xdr:pic>
    <xdr:clientData/>
  </xdr:twoCellAnchor>
  <xdr:twoCellAnchor>
    <xdr:from>
      <xdr:col>23</xdr:col>
      <xdr:colOff>258103</xdr:colOff>
      <xdr:row>10</xdr:row>
      <xdr:rowOff>10647</xdr:rowOff>
    </xdr:from>
    <xdr:to>
      <xdr:col>27</xdr:col>
      <xdr:colOff>180764</xdr:colOff>
      <xdr:row>12</xdr:row>
      <xdr:rowOff>95177</xdr:rowOff>
    </xdr:to>
    <xdr:grpSp>
      <xdr:nvGrpSpPr>
        <xdr:cNvPr id="62" name="Group 61">
          <a:extLst>
            <a:ext uri="{FF2B5EF4-FFF2-40B4-BE49-F238E27FC236}">
              <a16:creationId xmlns:a16="http://schemas.microsoft.com/office/drawing/2014/main" id="{F9EB5E13-7C8E-4E9D-B382-08885079C58E}"/>
            </a:ext>
          </a:extLst>
        </xdr:cNvPr>
        <xdr:cNvGrpSpPr/>
      </xdr:nvGrpSpPr>
      <xdr:grpSpPr>
        <a:xfrm>
          <a:off x="14105988" y="1915647"/>
          <a:ext cx="2164699" cy="465530"/>
          <a:chOff x="2621703" y="1921274"/>
          <a:chExt cx="1945571" cy="465530"/>
        </a:xfrm>
      </xdr:grpSpPr>
      <xdr:pic>
        <xdr:nvPicPr>
          <xdr:cNvPr id="65" name="Graphic 64" descr="Man with solid fill">
            <a:extLst>
              <a:ext uri="{FF2B5EF4-FFF2-40B4-BE49-F238E27FC236}">
                <a16:creationId xmlns:a16="http://schemas.microsoft.com/office/drawing/2014/main" id="{8CB5A280-4EAA-0113-1F20-BC3D02E76B9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21703" y="1939072"/>
            <a:ext cx="484532" cy="447732"/>
          </a:xfrm>
          <a:prstGeom prst="rect">
            <a:avLst/>
          </a:prstGeom>
        </xdr:spPr>
      </xdr:pic>
      <xdr:pic>
        <xdr:nvPicPr>
          <xdr:cNvPr id="69" name="Graphic 68" descr="Woman with solid fill">
            <a:extLst>
              <a:ext uri="{FF2B5EF4-FFF2-40B4-BE49-F238E27FC236}">
                <a16:creationId xmlns:a16="http://schemas.microsoft.com/office/drawing/2014/main" id="{1CE276CB-0DA0-FC58-CC9A-08698AECAB4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20490" y="1921274"/>
            <a:ext cx="446784" cy="454772"/>
          </a:xfrm>
          <a:prstGeom prst="rect">
            <a:avLst/>
          </a:prstGeom>
        </xdr:spPr>
      </xdr:pic>
    </xdr:grpSp>
    <xdr:clientData/>
  </xdr:twoCellAnchor>
  <xdr:twoCellAnchor>
    <xdr:from>
      <xdr:col>24</xdr:col>
      <xdr:colOff>331157</xdr:colOff>
      <xdr:row>5</xdr:row>
      <xdr:rowOff>167530</xdr:rowOff>
    </xdr:from>
    <xdr:to>
      <xdr:col>25</xdr:col>
      <xdr:colOff>466836</xdr:colOff>
      <xdr:row>8</xdr:row>
      <xdr:rowOff>18443</xdr:rowOff>
    </xdr:to>
    <xdr:sp macro="" textlink="Pivot_Table!F5">
      <xdr:nvSpPr>
        <xdr:cNvPr id="82" name="Rectangle 81">
          <a:extLst>
            <a:ext uri="{FF2B5EF4-FFF2-40B4-BE49-F238E27FC236}">
              <a16:creationId xmlns:a16="http://schemas.microsoft.com/office/drawing/2014/main" id="{080CD0E1-4A6A-4BF8-93F4-E834734FCECB}"/>
            </a:ext>
          </a:extLst>
        </xdr:cNvPr>
        <xdr:cNvSpPr/>
      </xdr:nvSpPr>
      <xdr:spPr>
        <a:xfrm>
          <a:off x="14585039" y="1120030"/>
          <a:ext cx="740797" cy="4224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808FA09-4C5E-40BD-83E1-EDF23F779CC0}" type="TxLink">
            <a:rPr lang="en-US" sz="2200" b="1" i="0" u="none" strike="noStrike">
              <a:solidFill>
                <a:schemeClr val="bg2">
                  <a:lumMod val="50000"/>
                </a:schemeClr>
              </a:solidFill>
              <a:latin typeface="Roboto" pitchFamily="2" charset="0"/>
              <a:ea typeface="Roboto" pitchFamily="2" charset="0"/>
              <a:cs typeface="Poppins" panose="00000500000000000000" pitchFamily="2" charset="0"/>
            </a:rPr>
            <a:pPr marL="0" indent="0" algn="l"/>
            <a:t>475</a:t>
          </a:fld>
          <a:endParaRPr lang="en-US" sz="2200" b="1" i="0" u="none" strike="noStrike">
            <a:solidFill>
              <a:schemeClr val="bg2">
                <a:lumMod val="50000"/>
              </a:schemeClr>
            </a:solidFill>
            <a:latin typeface="Roboto" pitchFamily="2" charset="0"/>
            <a:ea typeface="Roboto" pitchFamily="2" charset="0"/>
            <a:cs typeface="Poppins" panose="00000500000000000000" pitchFamily="2" charset="0"/>
          </a:endParaRPr>
        </a:p>
      </xdr:txBody>
    </xdr:sp>
    <xdr:clientData/>
  </xdr:twoCellAnchor>
  <xdr:twoCellAnchor>
    <xdr:from>
      <xdr:col>24</xdr:col>
      <xdr:colOff>51799</xdr:colOff>
      <xdr:row>7</xdr:row>
      <xdr:rowOff>62754</xdr:rowOff>
    </xdr:from>
    <xdr:to>
      <xdr:col>26</xdr:col>
      <xdr:colOff>97790</xdr:colOff>
      <xdr:row>9</xdr:row>
      <xdr:rowOff>22412</xdr:rowOff>
    </xdr:to>
    <xdr:sp macro="" textlink="">
      <xdr:nvSpPr>
        <xdr:cNvPr id="84" name="Rectangle 83">
          <a:extLst>
            <a:ext uri="{FF2B5EF4-FFF2-40B4-BE49-F238E27FC236}">
              <a16:creationId xmlns:a16="http://schemas.microsoft.com/office/drawing/2014/main" id="{CD523D53-463E-4EC2-AADC-E18F2F1AEC96}"/>
            </a:ext>
          </a:extLst>
        </xdr:cNvPr>
        <xdr:cNvSpPr/>
      </xdr:nvSpPr>
      <xdr:spPr>
        <a:xfrm>
          <a:off x="14305681" y="1396254"/>
          <a:ext cx="1256227" cy="3406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u="none" strike="noStrike">
              <a:solidFill>
                <a:schemeClr val="bg2">
                  <a:lumMod val="50000"/>
                </a:schemeClr>
              </a:solidFill>
              <a:latin typeface="Poppins" panose="00000500000000000000" pitchFamily="2" charset="0"/>
              <a:ea typeface="Roboto" pitchFamily="2" charset="0"/>
              <a:cs typeface="Poppins" panose="00000500000000000000" pitchFamily="2" charset="0"/>
            </a:rPr>
            <a:t>IgM Positive</a:t>
          </a:r>
        </a:p>
      </xdr:txBody>
    </xdr:sp>
    <xdr:clientData/>
  </xdr:twoCellAnchor>
  <xdr:twoCellAnchor>
    <xdr:from>
      <xdr:col>4</xdr:col>
      <xdr:colOff>346261</xdr:colOff>
      <xdr:row>27</xdr:row>
      <xdr:rowOff>78441</xdr:rowOff>
    </xdr:from>
    <xdr:to>
      <xdr:col>13</xdr:col>
      <xdr:colOff>28574</xdr:colOff>
      <xdr:row>39</xdr:row>
      <xdr:rowOff>156882</xdr:rowOff>
    </xdr:to>
    <xdr:grpSp>
      <xdr:nvGrpSpPr>
        <xdr:cNvPr id="79" name="Group 78">
          <a:extLst>
            <a:ext uri="{FF2B5EF4-FFF2-40B4-BE49-F238E27FC236}">
              <a16:creationId xmlns:a16="http://schemas.microsoft.com/office/drawing/2014/main" id="{5B6F78A6-E031-3474-969E-1B45A659A351}"/>
            </a:ext>
          </a:extLst>
        </xdr:cNvPr>
        <xdr:cNvGrpSpPr/>
      </xdr:nvGrpSpPr>
      <xdr:grpSpPr>
        <a:xfrm>
          <a:off x="2383146" y="5221941"/>
          <a:ext cx="5338697" cy="2364441"/>
          <a:chOff x="2373725" y="5221941"/>
          <a:chExt cx="5329278" cy="2364441"/>
        </a:xfrm>
      </xdr:grpSpPr>
      <xdr:sp macro="" textlink="">
        <xdr:nvSpPr>
          <xdr:cNvPr id="4" name="Rectangle: Rounded Corners 3">
            <a:extLst>
              <a:ext uri="{FF2B5EF4-FFF2-40B4-BE49-F238E27FC236}">
                <a16:creationId xmlns:a16="http://schemas.microsoft.com/office/drawing/2014/main" id="{B18248E6-DA05-94C6-F34F-81C7FE4521E6}"/>
              </a:ext>
            </a:extLst>
          </xdr:cNvPr>
          <xdr:cNvSpPr/>
        </xdr:nvSpPr>
        <xdr:spPr>
          <a:xfrm>
            <a:off x="2373725" y="5274848"/>
            <a:ext cx="5329278" cy="2311534"/>
          </a:xfrm>
          <a:prstGeom prst="roundRect">
            <a:avLst>
              <a:gd name="adj" fmla="val 5603"/>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9">
            <a:extLst>
              <a:ext uri="{FF2B5EF4-FFF2-40B4-BE49-F238E27FC236}">
                <a16:creationId xmlns:a16="http://schemas.microsoft.com/office/drawing/2014/main" id="{DC7C4361-F00C-4125-B079-B960B88880F7}"/>
              </a:ext>
            </a:extLst>
          </xdr:cNvPr>
          <xdr:cNvGraphicFramePr>
            <a:graphicFrameLocks/>
          </xdr:cNvGraphicFramePr>
        </xdr:nvGraphicFramePr>
        <xdr:xfrm>
          <a:off x="2397258" y="5221941"/>
          <a:ext cx="5299583" cy="2218765"/>
        </xdr:xfrm>
        <a:graphic>
          <a:graphicData uri="http://schemas.openxmlformats.org/drawingml/2006/chart">
            <c:chart xmlns:c="http://schemas.openxmlformats.org/drawingml/2006/chart" xmlns:r="http://schemas.openxmlformats.org/officeDocument/2006/relationships" r:id="rId25"/>
          </a:graphicData>
        </a:graphic>
      </xdr:graphicFrame>
    </xdr:grpSp>
    <xdr:clientData/>
  </xdr:twoCellAnchor>
  <xdr:twoCellAnchor>
    <xdr:from>
      <xdr:col>4</xdr:col>
      <xdr:colOff>372596</xdr:colOff>
      <xdr:row>28</xdr:row>
      <xdr:rowOff>4322</xdr:rowOff>
    </xdr:from>
    <xdr:to>
      <xdr:col>10</xdr:col>
      <xdr:colOff>504265</xdr:colOff>
      <xdr:row>29</xdr:row>
      <xdr:rowOff>99572</xdr:rowOff>
    </xdr:to>
    <xdr:sp macro="" textlink="">
      <xdr:nvSpPr>
        <xdr:cNvPr id="129" name="Rectangle 128">
          <a:extLst>
            <a:ext uri="{FF2B5EF4-FFF2-40B4-BE49-F238E27FC236}">
              <a16:creationId xmlns:a16="http://schemas.microsoft.com/office/drawing/2014/main" id="{278E82A9-17B5-41A8-825F-6DA84F543529}"/>
            </a:ext>
          </a:extLst>
        </xdr:cNvPr>
        <xdr:cNvSpPr/>
      </xdr:nvSpPr>
      <xdr:spPr>
        <a:xfrm>
          <a:off x="2378449" y="5338322"/>
          <a:ext cx="3908051"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400">
              <a:solidFill>
                <a:srgbClr val="44564E"/>
              </a:solidFill>
              <a:latin typeface="+mn-lt"/>
              <a:ea typeface="+mn-ea"/>
              <a:cs typeface="+mn-cs"/>
            </a:rPr>
            <a:t>Dengue Positive Patients by NS1, IgG &amp; IgM</a:t>
          </a:r>
        </a:p>
      </xdr:txBody>
    </xdr:sp>
    <xdr:clientData/>
  </xdr:twoCellAnchor>
  <xdr:twoCellAnchor>
    <xdr:from>
      <xdr:col>5</xdr:col>
      <xdr:colOff>151084</xdr:colOff>
      <xdr:row>8</xdr:row>
      <xdr:rowOff>77102</xdr:rowOff>
    </xdr:from>
    <xdr:to>
      <xdr:col>7</xdr:col>
      <xdr:colOff>502755</xdr:colOff>
      <xdr:row>13</xdr:row>
      <xdr:rowOff>110232</xdr:rowOff>
    </xdr:to>
    <xdr:graphicFrame macro="">
      <xdr:nvGraphicFramePr>
        <xdr:cNvPr id="21" name="Chart 20">
          <a:extLst>
            <a:ext uri="{FF2B5EF4-FFF2-40B4-BE49-F238E27FC236}">
              <a16:creationId xmlns:a16="http://schemas.microsoft.com/office/drawing/2014/main" id="{FB7A88B3-5225-465D-9BEF-3B83A396A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xdr:col>
      <xdr:colOff>42823</xdr:colOff>
      <xdr:row>14</xdr:row>
      <xdr:rowOff>109861</xdr:rowOff>
    </xdr:from>
    <xdr:to>
      <xdr:col>4</xdr:col>
      <xdr:colOff>197304</xdr:colOff>
      <xdr:row>19</xdr:row>
      <xdr:rowOff>165890</xdr:rowOff>
    </xdr:to>
    <mc:AlternateContent xmlns:mc="http://schemas.openxmlformats.org/markup-compatibility/2006" xmlns:a14="http://schemas.microsoft.com/office/drawing/2010/main">
      <mc:Choice Requires="a14">
        <xdr:graphicFrame macro="">
          <xdr:nvGraphicFramePr>
            <xdr:cNvPr id="26" name="Gender 1">
              <a:extLst>
                <a:ext uri="{FF2B5EF4-FFF2-40B4-BE49-F238E27FC236}">
                  <a16:creationId xmlns:a16="http://schemas.microsoft.com/office/drawing/2014/main" id="{244DD805-C216-4D83-BB92-9608ED48146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18669" y="2776861"/>
              <a:ext cx="2015520" cy="1008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29216</xdr:colOff>
      <xdr:row>27</xdr:row>
      <xdr:rowOff>143611</xdr:rowOff>
    </xdr:from>
    <xdr:to>
      <xdr:col>4</xdr:col>
      <xdr:colOff>210911</xdr:colOff>
      <xdr:row>33</xdr:row>
      <xdr:rowOff>22747</xdr:rowOff>
    </xdr:to>
    <mc:AlternateContent xmlns:mc="http://schemas.openxmlformats.org/markup-compatibility/2006" xmlns:a14="http://schemas.microsoft.com/office/drawing/2010/main">
      <mc:Choice Requires="a14">
        <xdr:graphicFrame macro="">
          <xdr:nvGraphicFramePr>
            <xdr:cNvPr id="34" name="AreaType 1">
              <a:extLst>
                <a:ext uri="{FF2B5EF4-FFF2-40B4-BE49-F238E27FC236}">
                  <a16:creationId xmlns:a16="http://schemas.microsoft.com/office/drawing/2014/main" id="{ACFB2E86-1792-4978-93F2-4F2ED358302A}"/>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205062" y="5287111"/>
              <a:ext cx="2042734" cy="1022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42823</xdr:colOff>
      <xdr:row>20</xdr:row>
      <xdr:rowOff>75109</xdr:rowOff>
    </xdr:from>
    <xdr:to>
      <xdr:col>4</xdr:col>
      <xdr:colOff>197304</xdr:colOff>
      <xdr:row>27</xdr:row>
      <xdr:rowOff>43892</xdr:rowOff>
    </xdr:to>
    <mc:AlternateContent xmlns:mc="http://schemas.openxmlformats.org/markup-compatibility/2006" xmlns:a14="http://schemas.microsoft.com/office/drawing/2010/main">
      <mc:Choice Requires="a14">
        <xdr:graphicFrame macro="">
          <xdr:nvGraphicFramePr>
            <xdr:cNvPr id="36" name="HouseType 1">
              <a:extLst>
                <a:ext uri="{FF2B5EF4-FFF2-40B4-BE49-F238E27FC236}">
                  <a16:creationId xmlns:a16="http://schemas.microsoft.com/office/drawing/2014/main" id="{40748AFF-8217-4DA3-9F9F-C26D58FC2CE3}"/>
                </a:ext>
              </a:extLst>
            </xdr:cNvPr>
            <xdr:cNvGraphicFramePr/>
          </xdr:nvGraphicFramePr>
          <xdr:xfrm>
            <a:off x="0" y="0"/>
            <a:ext cx="0" cy="0"/>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218669" y="3885109"/>
              <a:ext cx="2015520" cy="130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312964</xdr:colOff>
      <xdr:row>8</xdr:row>
      <xdr:rowOff>20731</xdr:rowOff>
    </xdr:from>
    <xdr:to>
      <xdr:col>12</xdr:col>
      <xdr:colOff>339134</xdr:colOff>
      <xdr:row>13</xdr:row>
      <xdr:rowOff>110538</xdr:rowOff>
    </xdr:to>
    <xdr:graphicFrame macro="">
      <xdr:nvGraphicFramePr>
        <xdr:cNvPr id="42" name="Chart 41">
          <a:extLst>
            <a:ext uri="{FF2B5EF4-FFF2-40B4-BE49-F238E27FC236}">
              <a16:creationId xmlns:a16="http://schemas.microsoft.com/office/drawing/2014/main" id="{3BC512A1-E476-427A-B8E3-7F22147A0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23</xdr:col>
      <xdr:colOff>478376</xdr:colOff>
      <xdr:row>8</xdr:row>
      <xdr:rowOff>61388</xdr:rowOff>
    </xdr:from>
    <xdr:to>
      <xdr:col>26</xdr:col>
      <xdr:colOff>355912</xdr:colOff>
      <xdr:row>13</xdr:row>
      <xdr:rowOff>144214</xdr:rowOff>
    </xdr:to>
    <xdr:graphicFrame macro="">
      <xdr:nvGraphicFramePr>
        <xdr:cNvPr id="47" name="Chart 46">
          <a:extLst>
            <a:ext uri="{FF2B5EF4-FFF2-40B4-BE49-F238E27FC236}">
              <a16:creationId xmlns:a16="http://schemas.microsoft.com/office/drawing/2014/main" id="{7A65CAF2-22AD-4695-AFB0-545270DD5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212273</xdr:colOff>
      <xdr:row>14</xdr:row>
      <xdr:rowOff>87084</xdr:rowOff>
    </xdr:from>
    <xdr:to>
      <xdr:col>21</xdr:col>
      <xdr:colOff>594954</xdr:colOff>
      <xdr:row>26</xdr:row>
      <xdr:rowOff>138720</xdr:rowOff>
    </xdr:to>
    <xdr:sp macro="" textlink="">
      <xdr:nvSpPr>
        <xdr:cNvPr id="17" name="Rectangle: Rounded Corners 16">
          <a:extLst>
            <a:ext uri="{FF2B5EF4-FFF2-40B4-BE49-F238E27FC236}">
              <a16:creationId xmlns:a16="http://schemas.microsoft.com/office/drawing/2014/main" id="{A27F4879-CEA0-428D-B975-ECABB04F73B8}"/>
            </a:ext>
          </a:extLst>
        </xdr:cNvPr>
        <xdr:cNvSpPr/>
      </xdr:nvSpPr>
      <xdr:spPr>
        <a:xfrm>
          <a:off x="7886702" y="2754084"/>
          <a:ext cx="5281252" cy="2337636"/>
        </a:xfrm>
        <a:prstGeom prst="roundRect">
          <a:avLst>
            <a:gd name="adj" fmla="val 5603"/>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207916</xdr:colOff>
      <xdr:row>14</xdr:row>
      <xdr:rowOff>89819</xdr:rowOff>
    </xdr:from>
    <xdr:to>
      <xdr:col>21</xdr:col>
      <xdr:colOff>549089</xdr:colOff>
      <xdr:row>27</xdr:row>
      <xdr:rowOff>13606</xdr:rowOff>
    </xdr:to>
    <xdr:graphicFrame macro="">
      <xdr:nvGraphicFramePr>
        <xdr:cNvPr id="70" name="Chart 69">
          <a:extLst>
            <a:ext uri="{FF2B5EF4-FFF2-40B4-BE49-F238E27FC236}">
              <a16:creationId xmlns:a16="http://schemas.microsoft.com/office/drawing/2014/main" id="{7C1A4BBB-B6B4-499F-BEEF-7D141DD74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265018</xdr:colOff>
      <xdr:row>14</xdr:row>
      <xdr:rowOff>143275</xdr:rowOff>
    </xdr:from>
    <xdr:to>
      <xdr:col>21</xdr:col>
      <xdr:colOff>142634</xdr:colOff>
      <xdr:row>16</xdr:row>
      <xdr:rowOff>48025</xdr:rowOff>
    </xdr:to>
    <xdr:sp macro="" textlink="">
      <xdr:nvSpPr>
        <xdr:cNvPr id="3" name="Rectangle 2">
          <a:extLst>
            <a:ext uri="{FF2B5EF4-FFF2-40B4-BE49-F238E27FC236}">
              <a16:creationId xmlns:a16="http://schemas.microsoft.com/office/drawing/2014/main" id="{9587AB50-AF31-43A3-9071-135BA8F16D3D}"/>
            </a:ext>
          </a:extLst>
        </xdr:cNvPr>
        <xdr:cNvSpPr/>
      </xdr:nvSpPr>
      <xdr:spPr>
        <a:xfrm>
          <a:off x="7939447" y="2810275"/>
          <a:ext cx="4776187"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400">
              <a:solidFill>
                <a:srgbClr val="44564E"/>
              </a:solidFill>
              <a:latin typeface="+mn-lt"/>
              <a:ea typeface="+mn-ea"/>
              <a:cs typeface="+mn-cs"/>
            </a:rPr>
            <a:t>Dengue Positive Rate (%) by Age Group</a:t>
          </a:r>
        </a:p>
      </xdr:txBody>
    </xdr:sp>
    <xdr:clientData/>
  </xdr:twoCellAnchor>
  <xdr:twoCellAnchor>
    <xdr:from>
      <xdr:col>4</xdr:col>
      <xdr:colOff>390525</xdr:colOff>
      <xdr:row>14</xdr:row>
      <xdr:rowOff>165687</xdr:rowOff>
    </xdr:from>
    <xdr:to>
      <xdr:col>12</xdr:col>
      <xdr:colOff>122464</xdr:colOff>
      <xdr:row>16</xdr:row>
      <xdr:rowOff>70437</xdr:rowOff>
    </xdr:to>
    <xdr:sp macro="" textlink="">
      <xdr:nvSpPr>
        <xdr:cNvPr id="125" name="Rectangle 124">
          <a:extLst>
            <a:ext uri="{FF2B5EF4-FFF2-40B4-BE49-F238E27FC236}">
              <a16:creationId xmlns:a16="http://schemas.microsoft.com/office/drawing/2014/main" id="{D33B75BC-16BD-0460-5D8A-99E62B15D656}"/>
            </a:ext>
          </a:extLst>
        </xdr:cNvPr>
        <xdr:cNvSpPr/>
      </xdr:nvSpPr>
      <xdr:spPr>
        <a:xfrm>
          <a:off x="2396378" y="2832687"/>
          <a:ext cx="4718557"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rgbClr val="44564E"/>
              </a:solidFill>
            </a:rPr>
            <a:t>Total  Dengue Patients</a:t>
          </a:r>
          <a:r>
            <a:rPr lang="en-US" sz="1400" baseline="0">
              <a:solidFill>
                <a:srgbClr val="44564E"/>
              </a:solidFill>
            </a:rPr>
            <a:t> by Age Group</a:t>
          </a:r>
          <a:endParaRPr lang="en-US" sz="1400">
            <a:solidFill>
              <a:srgbClr val="44564E"/>
            </a:solidFill>
          </a:endParaRPr>
        </a:p>
      </xdr:txBody>
    </xdr:sp>
    <xdr:clientData/>
  </xdr:twoCellAnchor>
  <xdr:twoCellAnchor>
    <xdr:from>
      <xdr:col>17</xdr:col>
      <xdr:colOff>493059</xdr:colOff>
      <xdr:row>27</xdr:row>
      <xdr:rowOff>147357</xdr:rowOff>
    </xdr:from>
    <xdr:to>
      <xdr:col>21</xdr:col>
      <xdr:colOff>598715</xdr:colOff>
      <xdr:row>39</xdr:row>
      <xdr:rowOff>156882</xdr:rowOff>
    </xdr:to>
    <xdr:grpSp>
      <xdr:nvGrpSpPr>
        <xdr:cNvPr id="76" name="Group 75">
          <a:extLst>
            <a:ext uri="{FF2B5EF4-FFF2-40B4-BE49-F238E27FC236}">
              <a16:creationId xmlns:a16="http://schemas.microsoft.com/office/drawing/2014/main" id="{CB07BDAE-4EFC-4F2D-8C74-E8ACA4C9BE90}"/>
            </a:ext>
          </a:extLst>
        </xdr:cNvPr>
        <xdr:cNvGrpSpPr/>
      </xdr:nvGrpSpPr>
      <xdr:grpSpPr>
        <a:xfrm>
          <a:off x="10648174" y="5290857"/>
          <a:ext cx="2567503" cy="2295525"/>
          <a:chOff x="10616773" y="5274847"/>
          <a:chExt cx="2554942" cy="2295525"/>
        </a:xfrm>
      </xdr:grpSpPr>
      <xdr:sp macro="" textlink="">
        <xdr:nvSpPr>
          <xdr:cNvPr id="67" name="Rectangle: Rounded Corners 66">
            <a:extLst>
              <a:ext uri="{FF2B5EF4-FFF2-40B4-BE49-F238E27FC236}">
                <a16:creationId xmlns:a16="http://schemas.microsoft.com/office/drawing/2014/main" id="{15805734-EFBD-440A-9F6E-8DD0369F461D}"/>
              </a:ext>
            </a:extLst>
          </xdr:cNvPr>
          <xdr:cNvSpPr/>
        </xdr:nvSpPr>
        <xdr:spPr>
          <a:xfrm>
            <a:off x="10616773" y="5274847"/>
            <a:ext cx="2550139" cy="2295525"/>
          </a:xfrm>
          <a:prstGeom prst="roundRect">
            <a:avLst>
              <a:gd name="adj" fmla="val 5603"/>
            </a:avLst>
          </a:prstGeom>
          <a:solidFill>
            <a:srgbClr val="FFFFFF"/>
          </a:solidFill>
          <a:ln>
            <a:solidFill>
              <a:schemeClr val="bg1"/>
            </a:solidFill>
          </a:ln>
          <a:effectLst>
            <a:outerShdw blurRad="38100" dist="38100" dir="2700000" algn="tl" rotWithShape="0">
              <a:schemeClr val="bg2">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8" name="Chart 67">
            <a:extLst>
              <a:ext uri="{FF2B5EF4-FFF2-40B4-BE49-F238E27FC236}">
                <a16:creationId xmlns:a16="http://schemas.microsoft.com/office/drawing/2014/main" id="{91BAE154-6BAB-4493-B39E-D58627808494}"/>
              </a:ext>
            </a:extLst>
          </xdr:cNvPr>
          <xdr:cNvGraphicFramePr>
            <a:graphicFrameLocks/>
          </xdr:cNvGraphicFramePr>
        </xdr:nvGraphicFramePr>
        <xdr:xfrm>
          <a:off x="10639185" y="5614147"/>
          <a:ext cx="2532530" cy="1893794"/>
        </xdr:xfrm>
        <a:graphic>
          <a:graphicData uri="http://schemas.openxmlformats.org/drawingml/2006/chart">
            <c:chart xmlns:c="http://schemas.openxmlformats.org/drawingml/2006/chart" xmlns:r="http://schemas.openxmlformats.org/officeDocument/2006/relationships" r:id="rId30"/>
          </a:graphicData>
        </a:graphic>
      </xdr:graphicFrame>
    </xdr:grpSp>
    <xdr:clientData/>
  </xdr:twoCellAnchor>
  <xdr:twoCellAnchor>
    <xdr:from>
      <xdr:col>22</xdr:col>
      <xdr:colOff>273504</xdr:colOff>
      <xdr:row>16</xdr:row>
      <xdr:rowOff>105897</xdr:rowOff>
    </xdr:from>
    <xdr:to>
      <xdr:col>25</xdr:col>
      <xdr:colOff>273503</xdr:colOff>
      <xdr:row>18</xdr:row>
      <xdr:rowOff>20172</xdr:rowOff>
    </xdr:to>
    <xdr:grpSp>
      <xdr:nvGrpSpPr>
        <xdr:cNvPr id="128" name="Group 127">
          <a:extLst>
            <a:ext uri="{FF2B5EF4-FFF2-40B4-BE49-F238E27FC236}">
              <a16:creationId xmlns:a16="http://schemas.microsoft.com/office/drawing/2014/main" id="{C9901372-2A60-DC6D-088C-F53C3B4BC9DC}"/>
            </a:ext>
          </a:extLst>
        </xdr:cNvPr>
        <xdr:cNvGrpSpPr/>
      </xdr:nvGrpSpPr>
      <xdr:grpSpPr>
        <a:xfrm>
          <a:off x="13505927" y="3153897"/>
          <a:ext cx="1846384" cy="295275"/>
          <a:chOff x="13458825" y="3153897"/>
          <a:chExt cx="1836964" cy="295275"/>
        </a:xfrm>
      </xdr:grpSpPr>
      <xdr:grpSp>
        <xdr:nvGrpSpPr>
          <xdr:cNvPr id="90" name="Group 89">
            <a:extLst>
              <a:ext uri="{FF2B5EF4-FFF2-40B4-BE49-F238E27FC236}">
                <a16:creationId xmlns:a16="http://schemas.microsoft.com/office/drawing/2014/main" id="{EF8785C6-D01D-2FFF-DD22-7F1DDC06B056}"/>
              </a:ext>
            </a:extLst>
          </xdr:cNvPr>
          <xdr:cNvGrpSpPr/>
        </xdr:nvGrpSpPr>
        <xdr:grpSpPr>
          <a:xfrm>
            <a:off x="13458825" y="3153897"/>
            <a:ext cx="879022" cy="295275"/>
            <a:chOff x="13398954" y="3153897"/>
            <a:chExt cx="876300" cy="295275"/>
          </a:xfrm>
        </xdr:grpSpPr>
        <xdr:sp macro="" textlink="">
          <xdr:nvSpPr>
            <xdr:cNvPr id="18" name="Rectangle: Rounded Corners 17">
              <a:extLst>
                <a:ext uri="{FF2B5EF4-FFF2-40B4-BE49-F238E27FC236}">
                  <a16:creationId xmlns:a16="http://schemas.microsoft.com/office/drawing/2014/main" id="{1C48BBF0-5AEC-4E0B-7A48-A416047C357D}"/>
                </a:ext>
              </a:extLst>
            </xdr:cNvPr>
            <xdr:cNvSpPr/>
          </xdr:nvSpPr>
          <xdr:spPr>
            <a:xfrm>
              <a:off x="13398954" y="3153897"/>
              <a:ext cx="876300" cy="295275"/>
            </a:xfrm>
            <a:prstGeom prst="roundRect">
              <a:avLst/>
            </a:prstGeom>
            <a:solidFill>
              <a:srgbClr val="006666"/>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Top</a:t>
              </a:r>
            </a:p>
          </xdr:txBody>
        </xdr:sp>
        <mc:AlternateContent xmlns:mc="http://schemas.openxmlformats.org/markup-compatibility/2006">
          <mc:Choice xmlns:a14="http://schemas.microsoft.com/office/drawing/2010/main" Requires="a14">
            <xdr:sp macro="" textlink="">
              <xdr:nvSpPr>
                <xdr:cNvPr id="1030" name="Option 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3446726" y="3153897"/>
                  <a:ext cx="331689" cy="2857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grpSp>
      <xdr:grpSp>
        <xdr:nvGrpSpPr>
          <xdr:cNvPr id="22" name="Group 21">
            <a:extLst>
              <a:ext uri="{FF2B5EF4-FFF2-40B4-BE49-F238E27FC236}">
                <a16:creationId xmlns:a16="http://schemas.microsoft.com/office/drawing/2014/main" id="{21C4D3CA-B9DC-16B8-4783-9F8A725E52BD}"/>
              </a:ext>
            </a:extLst>
          </xdr:cNvPr>
          <xdr:cNvGrpSpPr/>
        </xdr:nvGrpSpPr>
        <xdr:grpSpPr>
          <a:xfrm>
            <a:off x="14414045" y="3153897"/>
            <a:ext cx="881744" cy="295275"/>
            <a:chOff x="15373349" y="485775"/>
            <a:chExt cx="876301" cy="295275"/>
          </a:xfrm>
        </xdr:grpSpPr>
        <xdr:sp macro="" textlink="">
          <xdr:nvSpPr>
            <xdr:cNvPr id="9" name="Rectangle: Rounded Corners 8">
              <a:extLst>
                <a:ext uri="{FF2B5EF4-FFF2-40B4-BE49-F238E27FC236}">
                  <a16:creationId xmlns:a16="http://schemas.microsoft.com/office/drawing/2014/main" id="{EEA45757-9BE6-47D3-B972-8F31F3F704EE}"/>
                </a:ext>
              </a:extLst>
            </xdr:cNvPr>
            <xdr:cNvSpPr/>
          </xdr:nvSpPr>
          <xdr:spPr>
            <a:xfrm>
              <a:off x="15373349" y="485775"/>
              <a:ext cx="876301" cy="295275"/>
            </a:xfrm>
            <a:prstGeom prst="roundRect">
              <a:avLst/>
            </a:prstGeom>
            <a:solidFill>
              <a:srgbClr val="006666"/>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400" b="1"/>
                <a:t>Bottom</a:t>
              </a:r>
            </a:p>
          </xdr:txBody>
        </xdr:sp>
        <mc:AlternateContent xmlns:mc="http://schemas.openxmlformats.org/markup-compatibility/2006">
          <mc:Choice xmlns:a14="http://schemas.microsoft.com/office/drawing/2010/main" Requires="a14">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15392400" y="504825"/>
                  <a:ext cx="381000"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grpSp>
    </xdr:grpSp>
    <xdr:clientData/>
  </xdr:twoCellAnchor>
  <xdr:twoCellAnchor>
    <xdr:from>
      <xdr:col>14</xdr:col>
      <xdr:colOff>217298</xdr:colOff>
      <xdr:row>8</xdr:row>
      <xdr:rowOff>170592</xdr:rowOff>
    </xdr:from>
    <xdr:to>
      <xdr:col>17</xdr:col>
      <xdr:colOff>270900</xdr:colOff>
      <xdr:row>13</xdr:row>
      <xdr:rowOff>65877</xdr:rowOff>
    </xdr:to>
    <xdr:graphicFrame macro="">
      <xdr:nvGraphicFramePr>
        <xdr:cNvPr id="114" name="Chart 113">
          <a:extLst>
            <a:ext uri="{FF2B5EF4-FFF2-40B4-BE49-F238E27FC236}">
              <a16:creationId xmlns:a16="http://schemas.microsoft.com/office/drawing/2014/main" id="{CE4F53AF-C208-49DC-8594-D57B6E84C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19</xdr:col>
      <xdr:colOff>52050</xdr:colOff>
      <xdr:row>8</xdr:row>
      <xdr:rowOff>66415</xdr:rowOff>
    </xdr:from>
    <xdr:to>
      <xdr:col>21</xdr:col>
      <xdr:colOff>595776</xdr:colOff>
      <xdr:row>13</xdr:row>
      <xdr:rowOff>99547</xdr:rowOff>
    </xdr:to>
    <xdr:graphicFrame macro="">
      <xdr:nvGraphicFramePr>
        <xdr:cNvPr id="115" name="Chart 114">
          <a:extLst>
            <a:ext uri="{FF2B5EF4-FFF2-40B4-BE49-F238E27FC236}">
              <a16:creationId xmlns:a16="http://schemas.microsoft.com/office/drawing/2014/main" id="{FBC33486-9706-4E71-B186-80443ACCC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22</xdr:col>
      <xdr:colOff>193071</xdr:colOff>
      <xdr:row>1</xdr:row>
      <xdr:rowOff>55955</xdr:rowOff>
    </xdr:from>
    <xdr:to>
      <xdr:col>23</xdr:col>
      <xdr:colOff>125288</xdr:colOff>
      <xdr:row>4</xdr:row>
      <xdr:rowOff>21056</xdr:rowOff>
    </xdr:to>
    <xdr:pic>
      <xdr:nvPicPr>
        <xdr:cNvPr id="106" name="Graphic 105" descr="Work from home house with solid fill">
          <a:hlinkClick xmlns:r="http://schemas.openxmlformats.org/officeDocument/2006/relationships" r:id="rId33"/>
          <a:extLst>
            <a:ext uri="{FF2B5EF4-FFF2-40B4-BE49-F238E27FC236}">
              <a16:creationId xmlns:a16="http://schemas.microsoft.com/office/drawing/2014/main" id="{A9D0C3C1-1840-B7E9-5202-2148121447A4}"/>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13378392" y="246455"/>
          <a:ext cx="544539" cy="536601"/>
        </a:xfrm>
        <a:prstGeom prst="rect">
          <a:avLst/>
        </a:prstGeom>
      </xdr:spPr>
    </xdr:pic>
    <xdr:clientData/>
  </xdr:twoCellAnchor>
  <xdr:twoCellAnchor>
    <xdr:from>
      <xdr:col>26</xdr:col>
      <xdr:colOff>326942</xdr:colOff>
      <xdr:row>1</xdr:row>
      <xdr:rowOff>112318</xdr:rowOff>
    </xdr:from>
    <xdr:to>
      <xdr:col>27</xdr:col>
      <xdr:colOff>409336</xdr:colOff>
      <xdr:row>4</xdr:row>
      <xdr:rowOff>19120</xdr:rowOff>
    </xdr:to>
    <xdr:pic>
      <xdr:nvPicPr>
        <xdr:cNvPr id="109" name="Graphic 108" descr="Information with solid fill">
          <a:hlinkClick xmlns:r="http://schemas.openxmlformats.org/officeDocument/2006/relationships" r:id="rId36"/>
          <a:extLst>
            <a:ext uri="{FF2B5EF4-FFF2-40B4-BE49-F238E27FC236}">
              <a16:creationId xmlns:a16="http://schemas.microsoft.com/office/drawing/2014/main" id="{7689C3D6-C4D9-ED5F-5316-3174F05BA80F}"/>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5961549" y="302818"/>
          <a:ext cx="477001" cy="478302"/>
        </a:xfrm>
        <a:prstGeom prst="rect">
          <a:avLst/>
        </a:prstGeom>
      </xdr:spPr>
    </xdr:pic>
    <xdr:clientData/>
  </xdr:twoCellAnchor>
  <xdr:twoCellAnchor>
    <xdr:from>
      <xdr:col>23</xdr:col>
      <xdr:colOff>255139</xdr:colOff>
      <xdr:row>1</xdr:row>
      <xdr:rowOff>106782</xdr:rowOff>
    </xdr:from>
    <xdr:to>
      <xdr:col>24</xdr:col>
      <xdr:colOff>133212</xdr:colOff>
      <xdr:row>4</xdr:row>
      <xdr:rowOff>24656</xdr:rowOff>
    </xdr:to>
    <xdr:pic>
      <xdr:nvPicPr>
        <xdr:cNvPr id="113" name="Graphic 112" descr="Monthly calendar with solid fill">
          <a:hlinkClick xmlns:r="http://schemas.openxmlformats.org/officeDocument/2006/relationships" r:id="rId39"/>
          <a:extLst>
            <a:ext uri="{FF2B5EF4-FFF2-40B4-BE49-F238E27FC236}">
              <a16:creationId xmlns:a16="http://schemas.microsoft.com/office/drawing/2014/main" id="{28F8D2B2-4470-631F-715E-44CBFD63959D}"/>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14052782" y="297282"/>
          <a:ext cx="490394" cy="489374"/>
        </a:xfrm>
        <a:prstGeom prst="rect">
          <a:avLst/>
        </a:prstGeom>
      </xdr:spPr>
    </xdr:pic>
    <xdr:clientData/>
  </xdr:twoCellAnchor>
  <xdr:twoCellAnchor>
    <xdr:from>
      <xdr:col>24</xdr:col>
      <xdr:colOff>263063</xdr:colOff>
      <xdr:row>1</xdr:row>
      <xdr:rowOff>99498</xdr:rowOff>
    </xdr:from>
    <xdr:to>
      <xdr:col>25</xdr:col>
      <xdr:colOff>155793</xdr:colOff>
      <xdr:row>4</xdr:row>
      <xdr:rowOff>31941</xdr:rowOff>
    </xdr:to>
    <xdr:pic>
      <xdr:nvPicPr>
        <xdr:cNvPr id="117" name="Graphic 116" descr="Statistics with solid fill">
          <a:hlinkClick xmlns:r="http://schemas.openxmlformats.org/officeDocument/2006/relationships" r:id="rId42"/>
          <a:extLst>
            <a:ext uri="{FF2B5EF4-FFF2-40B4-BE49-F238E27FC236}">
              <a16:creationId xmlns:a16="http://schemas.microsoft.com/office/drawing/2014/main" id="{2A9DF3A0-10D3-7861-2D68-1A5751A991F3}"/>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4673027" y="289998"/>
          <a:ext cx="505052" cy="503943"/>
        </a:xfrm>
        <a:prstGeom prst="rect">
          <a:avLst/>
        </a:prstGeom>
      </xdr:spPr>
    </xdr:pic>
    <xdr:clientData/>
  </xdr:twoCellAnchor>
  <xdr:twoCellAnchor>
    <xdr:from>
      <xdr:col>25</xdr:col>
      <xdr:colOff>285644</xdr:colOff>
      <xdr:row>1</xdr:row>
      <xdr:rowOff>109820</xdr:rowOff>
    </xdr:from>
    <xdr:to>
      <xdr:col>26</xdr:col>
      <xdr:colOff>197089</xdr:colOff>
      <xdr:row>4</xdr:row>
      <xdr:rowOff>21619</xdr:rowOff>
    </xdr:to>
    <xdr:pic>
      <xdr:nvPicPr>
        <xdr:cNvPr id="122" name="Graphic 121" descr="Browser window with solid fill">
          <a:hlinkClick xmlns:r="http://schemas.openxmlformats.org/officeDocument/2006/relationships" r:id="rId45"/>
          <a:extLst>
            <a:ext uri="{FF2B5EF4-FFF2-40B4-BE49-F238E27FC236}">
              <a16:creationId xmlns:a16="http://schemas.microsoft.com/office/drawing/2014/main" id="{BCE2A15E-B744-F385-B69D-B39BB3EB55EA}"/>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15307930" y="300320"/>
          <a:ext cx="523766" cy="483299"/>
        </a:xfrm>
        <a:prstGeom prst="rect">
          <a:avLst/>
        </a:prstGeom>
      </xdr:spPr>
    </xdr:pic>
    <xdr:clientData/>
  </xdr:twoCellAnchor>
  <xdr:twoCellAnchor>
    <xdr:from>
      <xdr:col>17</xdr:col>
      <xdr:colOff>536202</xdr:colOff>
      <xdr:row>27</xdr:row>
      <xdr:rowOff>179134</xdr:rowOff>
    </xdr:from>
    <xdr:to>
      <xdr:col>21</xdr:col>
      <xdr:colOff>448236</xdr:colOff>
      <xdr:row>29</xdr:row>
      <xdr:rowOff>83884</xdr:rowOff>
    </xdr:to>
    <xdr:sp macro="" textlink="">
      <xdr:nvSpPr>
        <xdr:cNvPr id="132" name="Rectangle 131">
          <a:extLst>
            <a:ext uri="{FF2B5EF4-FFF2-40B4-BE49-F238E27FC236}">
              <a16:creationId xmlns:a16="http://schemas.microsoft.com/office/drawing/2014/main" id="{FE3D7F3E-35A2-4233-9911-75012B709CB0}"/>
            </a:ext>
          </a:extLst>
        </xdr:cNvPr>
        <xdr:cNvSpPr/>
      </xdr:nvSpPr>
      <xdr:spPr>
        <a:xfrm>
          <a:off x="10554261" y="5322634"/>
          <a:ext cx="2332504"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400">
              <a:solidFill>
                <a:srgbClr val="44564E"/>
              </a:solidFill>
              <a:latin typeface="+mn-lt"/>
              <a:ea typeface="+mn-ea"/>
              <a:cs typeface="+mn-cs"/>
            </a:rPr>
            <a:t>Dengue Cases by House Type</a:t>
          </a:r>
        </a:p>
      </xdr:txBody>
    </xdr:sp>
    <xdr:clientData/>
  </xdr:twoCellAnchor>
  <xdr:twoCellAnchor editAs="oneCell">
    <xdr:from>
      <xdr:col>1</xdr:col>
      <xdr:colOff>29616</xdr:colOff>
      <xdr:row>33</xdr:row>
      <xdr:rowOff>122465</xdr:rowOff>
    </xdr:from>
    <xdr:to>
      <xdr:col>4</xdr:col>
      <xdr:colOff>210512</xdr:colOff>
      <xdr:row>50</xdr:row>
      <xdr:rowOff>68036</xdr:rowOff>
    </xdr:to>
    <mc:AlternateContent xmlns:mc="http://schemas.openxmlformats.org/markup-compatibility/2006" xmlns:a14="http://schemas.microsoft.com/office/drawing/2010/main">
      <mc:Choice Requires="a14">
        <xdr:graphicFrame macro="">
          <xdr:nvGraphicFramePr>
            <xdr:cNvPr id="39" name="Select Area">
              <a:extLst>
                <a:ext uri="{FF2B5EF4-FFF2-40B4-BE49-F238E27FC236}">
                  <a16:creationId xmlns:a16="http://schemas.microsoft.com/office/drawing/2014/main" id="{5E9A1981-353F-4565-AD9C-6F9CEA6BC8A4}"/>
                </a:ext>
              </a:extLst>
            </xdr:cNvPr>
            <xdr:cNvGraphicFramePr/>
          </xdr:nvGraphicFramePr>
          <xdr:xfrm>
            <a:off x="0" y="0"/>
            <a:ext cx="0" cy="0"/>
          </xdr:xfrm>
          <a:graphic>
            <a:graphicData uri="http://schemas.microsoft.com/office/drawing/2010/slicer">
              <sle:slicer xmlns:sle="http://schemas.microsoft.com/office/drawing/2010/slicer" name="Select Area"/>
            </a:graphicData>
          </a:graphic>
        </xdr:graphicFrame>
      </mc:Choice>
      <mc:Fallback xmlns="">
        <xdr:sp macro="" textlink="">
          <xdr:nvSpPr>
            <xdr:cNvPr id="0" name=""/>
            <xdr:cNvSpPr>
              <a:spLocks noTextEdit="1"/>
            </xdr:cNvSpPr>
          </xdr:nvSpPr>
          <xdr:spPr>
            <a:xfrm>
              <a:off x="205462" y="6408965"/>
              <a:ext cx="2041935" cy="330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952500</xdr:colOff>
      <xdr:row>0</xdr:row>
      <xdr:rowOff>142875</xdr:rowOff>
    </xdr:from>
    <xdr:to>
      <xdr:col>10</xdr:col>
      <xdr:colOff>714375</xdr:colOff>
      <xdr:row>3</xdr:row>
      <xdr:rowOff>118861</xdr:rowOff>
    </xdr:to>
    <xdr:grpSp>
      <xdr:nvGrpSpPr>
        <xdr:cNvPr id="9" name="Group 8">
          <a:extLst>
            <a:ext uri="{FF2B5EF4-FFF2-40B4-BE49-F238E27FC236}">
              <a16:creationId xmlns:a16="http://schemas.microsoft.com/office/drawing/2014/main" id="{75D9E34A-4D09-41A4-F7AF-597124B5E2F4}"/>
            </a:ext>
          </a:extLst>
        </xdr:cNvPr>
        <xdr:cNvGrpSpPr/>
      </xdr:nvGrpSpPr>
      <xdr:grpSpPr>
        <a:xfrm>
          <a:off x="5086350" y="142875"/>
          <a:ext cx="3381375" cy="547486"/>
          <a:chOff x="5086350" y="142875"/>
          <a:chExt cx="3381375" cy="547486"/>
        </a:xfrm>
      </xdr:grpSpPr>
      <xdr:sp macro="" textlink="">
        <xdr:nvSpPr>
          <xdr:cNvPr id="2" name="Rectangle: Diagonal Corners Rounded 1">
            <a:extLst>
              <a:ext uri="{FF2B5EF4-FFF2-40B4-BE49-F238E27FC236}">
                <a16:creationId xmlns:a16="http://schemas.microsoft.com/office/drawing/2014/main" id="{9D56F825-EF1C-68D1-AFD1-F2B25A3E1E24}"/>
              </a:ext>
            </a:extLst>
          </xdr:cNvPr>
          <xdr:cNvSpPr/>
        </xdr:nvSpPr>
        <xdr:spPr>
          <a:xfrm>
            <a:off x="5086350" y="152400"/>
            <a:ext cx="3381375" cy="533400"/>
          </a:xfrm>
          <a:prstGeom prst="round2DiagRect">
            <a:avLst/>
          </a:prstGeom>
          <a:solidFill>
            <a:srgbClr val="006666"/>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pic>
        <xdr:nvPicPr>
          <xdr:cNvPr id="3" name="Graphic 2" descr="Work from home house with solid fill">
            <a:hlinkClick xmlns:r="http://schemas.openxmlformats.org/officeDocument/2006/relationships" r:id="rId1"/>
            <a:extLst>
              <a:ext uri="{FF2B5EF4-FFF2-40B4-BE49-F238E27FC236}">
                <a16:creationId xmlns:a16="http://schemas.microsoft.com/office/drawing/2014/main" id="{E82593D5-D990-436B-B6D0-4852DC23A4F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257800" y="142875"/>
            <a:ext cx="537335" cy="536601"/>
          </a:xfrm>
          <a:prstGeom prst="rect">
            <a:avLst/>
          </a:prstGeom>
        </xdr:spPr>
      </xdr:pic>
      <xdr:pic>
        <xdr:nvPicPr>
          <xdr:cNvPr id="4" name="Graphic 3" descr="Information with solid fill">
            <a:hlinkClick xmlns:r="http://schemas.openxmlformats.org/officeDocument/2006/relationships" r:id="rId4"/>
            <a:extLst>
              <a:ext uri="{FF2B5EF4-FFF2-40B4-BE49-F238E27FC236}">
                <a16:creationId xmlns:a16="http://schemas.microsoft.com/office/drawing/2014/main" id="{0C1B8C75-980A-49E8-934C-0DDC16CECE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12142" y="199238"/>
            <a:ext cx="474600" cy="478302"/>
          </a:xfrm>
          <a:prstGeom prst="rect">
            <a:avLst/>
          </a:prstGeom>
        </xdr:spPr>
      </xdr:pic>
      <xdr:pic>
        <xdr:nvPicPr>
          <xdr:cNvPr id="5" name="Graphic 4" descr="Monthly calendar with solid fill">
            <a:hlinkClick xmlns:r="http://schemas.openxmlformats.org/officeDocument/2006/relationships" r:id="rId7"/>
            <a:extLst>
              <a:ext uri="{FF2B5EF4-FFF2-40B4-BE49-F238E27FC236}">
                <a16:creationId xmlns:a16="http://schemas.microsoft.com/office/drawing/2014/main" id="{D6CE94EB-402B-45AC-849A-16FCB3870E1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24986" y="193702"/>
            <a:ext cx="483190" cy="489374"/>
          </a:xfrm>
          <a:prstGeom prst="rect">
            <a:avLst/>
          </a:prstGeom>
        </xdr:spPr>
      </xdr:pic>
      <xdr:pic>
        <xdr:nvPicPr>
          <xdr:cNvPr id="6" name="Graphic 5" descr="Statistics with solid fill">
            <a:hlinkClick xmlns:r="http://schemas.openxmlformats.org/officeDocument/2006/relationships" r:id="rId10"/>
            <a:extLst>
              <a:ext uri="{FF2B5EF4-FFF2-40B4-BE49-F238E27FC236}">
                <a16:creationId xmlns:a16="http://schemas.microsoft.com/office/drawing/2014/main" id="{BB1A8400-9CE6-43AE-80E0-A2EE99420EB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538027" y="186418"/>
            <a:ext cx="497848" cy="503943"/>
          </a:xfrm>
          <a:prstGeom prst="rect">
            <a:avLst/>
          </a:prstGeom>
        </xdr:spPr>
      </xdr:pic>
      <xdr:pic>
        <xdr:nvPicPr>
          <xdr:cNvPr id="7" name="Graphic 6" descr="Browser window with solid fill">
            <a:hlinkClick xmlns:r="http://schemas.openxmlformats.org/officeDocument/2006/relationships" r:id="rId13"/>
            <a:extLst>
              <a:ext uri="{FF2B5EF4-FFF2-40B4-BE49-F238E27FC236}">
                <a16:creationId xmlns:a16="http://schemas.microsoft.com/office/drawing/2014/main" id="{001A9958-BF23-4B47-9092-5A1CC745520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165726" y="196740"/>
            <a:ext cx="516563" cy="48329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xdr:row>
      <xdr:rowOff>0</xdr:rowOff>
    </xdr:from>
    <xdr:to>
      <xdr:col>18</xdr:col>
      <xdr:colOff>333375</xdr:colOff>
      <xdr:row>3</xdr:row>
      <xdr:rowOff>166486</xdr:rowOff>
    </xdr:to>
    <xdr:grpSp>
      <xdr:nvGrpSpPr>
        <xdr:cNvPr id="8" name="Group 7">
          <a:extLst>
            <a:ext uri="{FF2B5EF4-FFF2-40B4-BE49-F238E27FC236}">
              <a16:creationId xmlns:a16="http://schemas.microsoft.com/office/drawing/2014/main" id="{9DF4D1C6-4719-48CC-B788-28247B1E7438}"/>
            </a:ext>
          </a:extLst>
        </xdr:cNvPr>
        <xdr:cNvGrpSpPr/>
      </xdr:nvGrpSpPr>
      <xdr:grpSpPr>
        <a:xfrm>
          <a:off x="7924800" y="190500"/>
          <a:ext cx="3381375" cy="547486"/>
          <a:chOff x="5086350" y="142875"/>
          <a:chExt cx="3381375" cy="547486"/>
        </a:xfrm>
      </xdr:grpSpPr>
      <xdr:sp macro="" textlink="">
        <xdr:nvSpPr>
          <xdr:cNvPr id="9" name="Rectangle: Diagonal Corners Rounded 8">
            <a:extLst>
              <a:ext uri="{FF2B5EF4-FFF2-40B4-BE49-F238E27FC236}">
                <a16:creationId xmlns:a16="http://schemas.microsoft.com/office/drawing/2014/main" id="{47FE858C-E9A5-60CF-0885-122B5B5A19E2}"/>
              </a:ext>
            </a:extLst>
          </xdr:cNvPr>
          <xdr:cNvSpPr/>
        </xdr:nvSpPr>
        <xdr:spPr>
          <a:xfrm>
            <a:off x="5086350" y="152400"/>
            <a:ext cx="3381375" cy="533400"/>
          </a:xfrm>
          <a:prstGeom prst="round2DiagRect">
            <a:avLst/>
          </a:prstGeom>
          <a:solidFill>
            <a:srgbClr val="006666"/>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pic>
        <xdr:nvPicPr>
          <xdr:cNvPr id="10" name="Graphic 9" descr="Work from home house with solid fill">
            <a:hlinkClick xmlns:r="http://schemas.openxmlformats.org/officeDocument/2006/relationships" r:id="rId1"/>
            <a:extLst>
              <a:ext uri="{FF2B5EF4-FFF2-40B4-BE49-F238E27FC236}">
                <a16:creationId xmlns:a16="http://schemas.microsoft.com/office/drawing/2014/main" id="{B7DA5232-4198-9F8D-C82F-44DF0D0E704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257800" y="142875"/>
            <a:ext cx="537335" cy="536601"/>
          </a:xfrm>
          <a:prstGeom prst="rect">
            <a:avLst/>
          </a:prstGeom>
        </xdr:spPr>
      </xdr:pic>
      <xdr:pic>
        <xdr:nvPicPr>
          <xdr:cNvPr id="11" name="Graphic 10" descr="Information with solid fill">
            <a:hlinkClick xmlns:r="http://schemas.openxmlformats.org/officeDocument/2006/relationships" r:id="rId4"/>
            <a:extLst>
              <a:ext uri="{FF2B5EF4-FFF2-40B4-BE49-F238E27FC236}">
                <a16:creationId xmlns:a16="http://schemas.microsoft.com/office/drawing/2014/main" id="{F539FD91-D4CC-964A-91E1-BEC2E81A9B4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12142" y="199238"/>
            <a:ext cx="474600" cy="478302"/>
          </a:xfrm>
          <a:prstGeom prst="rect">
            <a:avLst/>
          </a:prstGeom>
        </xdr:spPr>
      </xdr:pic>
      <xdr:pic>
        <xdr:nvPicPr>
          <xdr:cNvPr id="12" name="Graphic 11" descr="Monthly calendar with solid fill">
            <a:hlinkClick xmlns:r="http://schemas.openxmlformats.org/officeDocument/2006/relationships" r:id="rId7"/>
            <a:extLst>
              <a:ext uri="{FF2B5EF4-FFF2-40B4-BE49-F238E27FC236}">
                <a16:creationId xmlns:a16="http://schemas.microsoft.com/office/drawing/2014/main" id="{62A172DB-AE76-8440-C085-37927BC3417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24986" y="193702"/>
            <a:ext cx="483190" cy="489374"/>
          </a:xfrm>
          <a:prstGeom prst="rect">
            <a:avLst/>
          </a:prstGeom>
        </xdr:spPr>
      </xdr:pic>
      <xdr:pic>
        <xdr:nvPicPr>
          <xdr:cNvPr id="13" name="Graphic 12" descr="Statistics with solid fill">
            <a:hlinkClick xmlns:r="http://schemas.openxmlformats.org/officeDocument/2006/relationships" r:id="rId10"/>
            <a:extLst>
              <a:ext uri="{FF2B5EF4-FFF2-40B4-BE49-F238E27FC236}">
                <a16:creationId xmlns:a16="http://schemas.microsoft.com/office/drawing/2014/main" id="{62AE0A15-D4CA-6926-12FA-FC2E9C8503D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538027" y="186418"/>
            <a:ext cx="497848" cy="503943"/>
          </a:xfrm>
          <a:prstGeom prst="rect">
            <a:avLst/>
          </a:prstGeom>
        </xdr:spPr>
      </xdr:pic>
      <xdr:pic>
        <xdr:nvPicPr>
          <xdr:cNvPr id="14" name="Graphic 13" descr="Browser window with solid fill">
            <a:hlinkClick xmlns:r="http://schemas.openxmlformats.org/officeDocument/2006/relationships" r:id="rId13"/>
            <a:extLst>
              <a:ext uri="{FF2B5EF4-FFF2-40B4-BE49-F238E27FC236}">
                <a16:creationId xmlns:a16="http://schemas.microsoft.com/office/drawing/2014/main" id="{0C4B0C04-4A7A-7AAA-C580-024BDB8C39D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165726" y="196740"/>
            <a:ext cx="516563" cy="483299"/>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17318</xdr:colOff>
      <xdr:row>16</xdr:row>
      <xdr:rowOff>1</xdr:rowOff>
    </xdr:from>
    <xdr:to>
      <xdr:col>23</xdr:col>
      <xdr:colOff>368011</xdr:colOff>
      <xdr:row>18</xdr:row>
      <xdr:rowOff>27941</xdr:rowOff>
    </xdr:to>
    <xdr:grpSp>
      <xdr:nvGrpSpPr>
        <xdr:cNvPr id="2" name="Group 1">
          <a:extLst>
            <a:ext uri="{FF2B5EF4-FFF2-40B4-BE49-F238E27FC236}">
              <a16:creationId xmlns:a16="http://schemas.microsoft.com/office/drawing/2014/main" id="{3CC98978-A054-48C8-8EA8-601D18A8BE63}"/>
            </a:ext>
          </a:extLst>
        </xdr:cNvPr>
        <xdr:cNvGrpSpPr/>
      </xdr:nvGrpSpPr>
      <xdr:grpSpPr>
        <a:xfrm>
          <a:off x="22409727" y="4520046"/>
          <a:ext cx="3381375" cy="547486"/>
          <a:chOff x="5086350" y="142875"/>
          <a:chExt cx="3381375" cy="547486"/>
        </a:xfrm>
      </xdr:grpSpPr>
      <xdr:sp macro="" textlink="">
        <xdr:nvSpPr>
          <xdr:cNvPr id="3" name="Rectangle: Diagonal Corners Rounded 2">
            <a:extLst>
              <a:ext uri="{FF2B5EF4-FFF2-40B4-BE49-F238E27FC236}">
                <a16:creationId xmlns:a16="http://schemas.microsoft.com/office/drawing/2014/main" id="{F8593BF4-8D10-7CDA-8890-76F4015B820B}"/>
              </a:ext>
            </a:extLst>
          </xdr:cNvPr>
          <xdr:cNvSpPr/>
        </xdr:nvSpPr>
        <xdr:spPr>
          <a:xfrm>
            <a:off x="5086350" y="152400"/>
            <a:ext cx="3381375" cy="533400"/>
          </a:xfrm>
          <a:prstGeom prst="round2DiagRect">
            <a:avLst/>
          </a:prstGeom>
          <a:solidFill>
            <a:srgbClr val="006666"/>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pic>
        <xdr:nvPicPr>
          <xdr:cNvPr id="4" name="Graphic 3" descr="Work from home house with solid fill">
            <a:hlinkClick xmlns:r="http://schemas.openxmlformats.org/officeDocument/2006/relationships" r:id="rId1"/>
            <a:extLst>
              <a:ext uri="{FF2B5EF4-FFF2-40B4-BE49-F238E27FC236}">
                <a16:creationId xmlns:a16="http://schemas.microsoft.com/office/drawing/2014/main" id="{37DEC19C-D673-5EAB-8538-17D0459E1CF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257800" y="142875"/>
            <a:ext cx="537335" cy="536601"/>
          </a:xfrm>
          <a:prstGeom prst="rect">
            <a:avLst/>
          </a:prstGeom>
        </xdr:spPr>
      </xdr:pic>
      <xdr:pic>
        <xdr:nvPicPr>
          <xdr:cNvPr id="5" name="Graphic 4" descr="Information with solid fill">
            <a:hlinkClick xmlns:r="http://schemas.openxmlformats.org/officeDocument/2006/relationships" r:id="rId4"/>
            <a:extLst>
              <a:ext uri="{FF2B5EF4-FFF2-40B4-BE49-F238E27FC236}">
                <a16:creationId xmlns:a16="http://schemas.microsoft.com/office/drawing/2014/main" id="{76C8EDE2-5898-C38E-CA6C-9877930A4F8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12142" y="199238"/>
            <a:ext cx="474600" cy="478302"/>
          </a:xfrm>
          <a:prstGeom prst="rect">
            <a:avLst/>
          </a:prstGeom>
        </xdr:spPr>
      </xdr:pic>
      <xdr:pic>
        <xdr:nvPicPr>
          <xdr:cNvPr id="10" name="Graphic 9" descr="Monthly calendar with solid fill">
            <a:hlinkClick xmlns:r="http://schemas.openxmlformats.org/officeDocument/2006/relationships" r:id="rId7"/>
            <a:extLst>
              <a:ext uri="{FF2B5EF4-FFF2-40B4-BE49-F238E27FC236}">
                <a16:creationId xmlns:a16="http://schemas.microsoft.com/office/drawing/2014/main" id="{B302CE02-2650-A8E8-0971-C1BA49D6F84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24986" y="193702"/>
            <a:ext cx="483190" cy="489374"/>
          </a:xfrm>
          <a:prstGeom prst="rect">
            <a:avLst/>
          </a:prstGeom>
        </xdr:spPr>
      </xdr:pic>
      <xdr:pic>
        <xdr:nvPicPr>
          <xdr:cNvPr id="11" name="Graphic 10" descr="Statistics with solid fill">
            <a:hlinkClick xmlns:r="http://schemas.openxmlformats.org/officeDocument/2006/relationships" r:id="rId10"/>
            <a:extLst>
              <a:ext uri="{FF2B5EF4-FFF2-40B4-BE49-F238E27FC236}">
                <a16:creationId xmlns:a16="http://schemas.microsoft.com/office/drawing/2014/main" id="{21249B96-7F8B-28D9-AD74-EA4D08B044B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538027" y="186418"/>
            <a:ext cx="497848" cy="503943"/>
          </a:xfrm>
          <a:prstGeom prst="rect">
            <a:avLst/>
          </a:prstGeom>
        </xdr:spPr>
      </xdr:pic>
      <xdr:pic>
        <xdr:nvPicPr>
          <xdr:cNvPr id="12" name="Graphic 11" descr="Browser window with solid fill">
            <a:hlinkClick xmlns:r="http://schemas.openxmlformats.org/officeDocument/2006/relationships" r:id="rId13"/>
            <a:extLst>
              <a:ext uri="{FF2B5EF4-FFF2-40B4-BE49-F238E27FC236}">
                <a16:creationId xmlns:a16="http://schemas.microsoft.com/office/drawing/2014/main" id="{6D7D9B18-E9D8-9F7B-BD10-CDD2AF64D56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165726" y="196740"/>
            <a:ext cx="516563" cy="483299"/>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xdr:colOff>
      <xdr:row>17</xdr:row>
      <xdr:rowOff>188100</xdr:rowOff>
    </xdr:from>
    <xdr:to>
      <xdr:col>9</xdr:col>
      <xdr:colOff>1</xdr:colOff>
      <xdr:row>27</xdr:row>
      <xdr:rowOff>0</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126AC9C8-2DAA-A6B3-F755-36133042945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510620" y="3415394"/>
              <a:ext cx="1815352" cy="1828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233362</xdr:colOff>
      <xdr:row>7</xdr:row>
      <xdr:rowOff>114301</xdr:rowOff>
    </xdr:from>
    <xdr:to>
      <xdr:col>4</xdr:col>
      <xdr:colOff>504825</xdr:colOff>
      <xdr:row>14</xdr:row>
      <xdr:rowOff>19050</xdr:rowOff>
    </xdr:to>
    <xdr:graphicFrame macro="">
      <xdr:nvGraphicFramePr>
        <xdr:cNvPr id="4" name="Chart 3">
          <a:extLst>
            <a:ext uri="{FF2B5EF4-FFF2-40B4-BE49-F238E27FC236}">
              <a16:creationId xmlns:a16="http://schemas.microsoft.com/office/drawing/2014/main" id="{95CB163A-3A2E-F911-A82B-99D3EA366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14</xdr:row>
      <xdr:rowOff>190500</xdr:rowOff>
    </xdr:from>
    <xdr:to>
      <xdr:col>4</xdr:col>
      <xdr:colOff>514350</xdr:colOff>
      <xdr:row>21</xdr:row>
      <xdr:rowOff>85725</xdr:rowOff>
    </xdr:to>
    <xdr:graphicFrame macro="">
      <xdr:nvGraphicFramePr>
        <xdr:cNvPr id="7" name="Chart 6">
          <a:extLst>
            <a:ext uri="{FF2B5EF4-FFF2-40B4-BE49-F238E27FC236}">
              <a16:creationId xmlns:a16="http://schemas.microsoft.com/office/drawing/2014/main" id="{FB51442D-F01E-946F-3DB2-6ADDE2176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152401</xdr:colOff>
      <xdr:row>21</xdr:row>
      <xdr:rowOff>168088</xdr:rowOff>
    </xdr:from>
    <xdr:to>
      <xdr:col>4</xdr:col>
      <xdr:colOff>515470</xdr:colOff>
      <xdr:row>28</xdr:row>
      <xdr:rowOff>104775</xdr:rowOff>
    </xdr:to>
    <xdr:graphicFrame macro="">
      <xdr:nvGraphicFramePr>
        <xdr:cNvPr id="8" name="Chart 7">
          <a:extLst>
            <a:ext uri="{FF2B5EF4-FFF2-40B4-BE49-F238E27FC236}">
              <a16:creationId xmlns:a16="http://schemas.microsoft.com/office/drawing/2014/main" id="{6ED2780C-27DF-0843-C78B-6EEE242BF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88527</xdr:colOff>
      <xdr:row>27</xdr:row>
      <xdr:rowOff>193861</xdr:rowOff>
    </xdr:from>
    <xdr:to>
      <xdr:col>4</xdr:col>
      <xdr:colOff>549088</xdr:colOff>
      <xdr:row>34</xdr:row>
      <xdr:rowOff>145678</xdr:rowOff>
    </xdr:to>
    <xdr:graphicFrame macro="">
      <xdr:nvGraphicFramePr>
        <xdr:cNvPr id="9" name="Chart 8">
          <a:extLst>
            <a:ext uri="{FF2B5EF4-FFF2-40B4-BE49-F238E27FC236}">
              <a16:creationId xmlns:a16="http://schemas.microsoft.com/office/drawing/2014/main" id="{1F1775E7-3FAB-42D8-DF42-8749DD08B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xdr:colOff>
      <xdr:row>11</xdr:row>
      <xdr:rowOff>188099</xdr:rowOff>
    </xdr:from>
    <xdr:to>
      <xdr:col>9</xdr:col>
      <xdr:colOff>0</xdr:colOff>
      <xdr:row>16</xdr:row>
      <xdr:rowOff>188099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7FCC0426-1A12-3333-DDBA-F3436DFBCD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10619" y="2205158"/>
              <a:ext cx="1815352" cy="1008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xdr:colOff>
      <xdr:row>5</xdr:row>
      <xdr:rowOff>188098</xdr:rowOff>
    </xdr:from>
    <xdr:to>
      <xdr:col>9</xdr:col>
      <xdr:colOff>0</xdr:colOff>
      <xdr:row>10</xdr:row>
      <xdr:rowOff>188098</xdr:rowOff>
    </xdr:to>
    <mc:AlternateContent xmlns:mc="http://schemas.openxmlformats.org/markup-compatibility/2006" xmlns:a14="http://schemas.microsoft.com/office/drawing/2010/main">
      <mc:Choice Requires="a14">
        <xdr:graphicFrame macro="">
          <xdr:nvGraphicFramePr>
            <xdr:cNvPr id="5" name="Dengue Status">
              <a:extLst>
                <a:ext uri="{FF2B5EF4-FFF2-40B4-BE49-F238E27FC236}">
                  <a16:creationId xmlns:a16="http://schemas.microsoft.com/office/drawing/2014/main" id="{00CF566F-A820-EE23-0F06-649015622257}"/>
                </a:ext>
              </a:extLst>
            </xdr:cNvPr>
            <xdr:cNvGraphicFramePr/>
          </xdr:nvGraphicFramePr>
          <xdr:xfrm>
            <a:off x="0" y="0"/>
            <a:ext cx="0" cy="0"/>
          </xdr:xfrm>
          <a:graphic>
            <a:graphicData uri="http://schemas.microsoft.com/office/drawing/2010/slicer">
              <sle:slicer xmlns:sle="http://schemas.microsoft.com/office/drawing/2010/slicer" name="Dengue Status"/>
            </a:graphicData>
          </a:graphic>
        </xdr:graphicFrame>
      </mc:Choice>
      <mc:Fallback xmlns="">
        <xdr:sp macro="" textlink="">
          <xdr:nvSpPr>
            <xdr:cNvPr id="0" name=""/>
            <xdr:cNvSpPr>
              <a:spLocks noTextEdit="1"/>
            </xdr:cNvSpPr>
          </xdr:nvSpPr>
          <xdr:spPr>
            <a:xfrm>
              <a:off x="6510620" y="994922"/>
              <a:ext cx="1815351" cy="1008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28</xdr:row>
      <xdr:rowOff>0</xdr:rowOff>
    </xdr:from>
    <xdr:to>
      <xdr:col>9</xdr:col>
      <xdr:colOff>0</xdr:colOff>
      <xdr:row>33</xdr:row>
      <xdr:rowOff>13607</xdr:rowOff>
    </xdr:to>
    <mc:AlternateContent xmlns:mc="http://schemas.openxmlformats.org/markup-compatibility/2006" xmlns:a14="http://schemas.microsoft.com/office/drawing/2010/main">
      <mc:Choice Requires="a14">
        <xdr:graphicFrame macro="">
          <xdr:nvGraphicFramePr>
            <xdr:cNvPr id="6" name="AreaType">
              <a:extLst>
                <a:ext uri="{FF2B5EF4-FFF2-40B4-BE49-F238E27FC236}">
                  <a16:creationId xmlns:a16="http://schemas.microsoft.com/office/drawing/2014/main" id="{486D16CA-888E-47A5-DD7B-0BBA311B88AE}"/>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6510619" y="5446059"/>
              <a:ext cx="1815352" cy="1022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34</xdr:row>
      <xdr:rowOff>13607</xdr:rowOff>
    </xdr:from>
    <xdr:to>
      <xdr:col>9</xdr:col>
      <xdr:colOff>0</xdr:colOff>
      <xdr:row>41</xdr:row>
      <xdr:rowOff>13607</xdr:rowOff>
    </xdr:to>
    <mc:AlternateContent xmlns:mc="http://schemas.openxmlformats.org/markup-compatibility/2006" xmlns:a14="http://schemas.microsoft.com/office/drawing/2010/main">
      <mc:Choice Requires="a14">
        <xdr:graphicFrame macro="">
          <xdr:nvGraphicFramePr>
            <xdr:cNvPr id="10" name="HouseType">
              <a:extLst>
                <a:ext uri="{FF2B5EF4-FFF2-40B4-BE49-F238E27FC236}">
                  <a16:creationId xmlns:a16="http://schemas.microsoft.com/office/drawing/2014/main" id="{03DF3F10-3017-921C-DEC7-225B637CA593}"/>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mlns="">
        <xdr:sp macro="" textlink="">
          <xdr:nvSpPr>
            <xdr:cNvPr id="0" name=""/>
            <xdr:cNvSpPr>
              <a:spLocks noTextEdit="1"/>
            </xdr:cNvSpPr>
          </xdr:nvSpPr>
          <xdr:spPr>
            <a:xfrm>
              <a:off x="6510619" y="6669901"/>
              <a:ext cx="1815352" cy="1411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6</xdr:row>
      <xdr:rowOff>0</xdr:rowOff>
    </xdr:from>
    <xdr:to>
      <xdr:col>16</xdr:col>
      <xdr:colOff>206800</xdr:colOff>
      <xdr:row>59</xdr:row>
      <xdr:rowOff>17317</xdr:rowOff>
    </xdr:to>
    <mc:AlternateContent xmlns:mc="http://schemas.openxmlformats.org/markup-compatibility/2006" xmlns:a14="http://schemas.microsoft.com/office/drawing/2010/main">
      <mc:Choice Requires="a14">
        <xdr:graphicFrame macro="">
          <xdr:nvGraphicFramePr>
            <xdr:cNvPr id="11" name="Area">
              <a:extLst>
                <a:ext uri="{FF2B5EF4-FFF2-40B4-BE49-F238E27FC236}">
                  <a16:creationId xmlns:a16="http://schemas.microsoft.com/office/drawing/2014/main" id="{127CB027-93C7-2FE5-5353-0BBE68D2A25A}"/>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8673353" y="1008529"/>
              <a:ext cx="3837506" cy="10707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224117</xdr:colOff>
      <xdr:row>37</xdr:row>
      <xdr:rowOff>29136</xdr:rowOff>
    </xdr:from>
    <xdr:to>
      <xdr:col>4</xdr:col>
      <xdr:colOff>549088</xdr:colOff>
      <xdr:row>44</xdr:row>
      <xdr:rowOff>11206</xdr:rowOff>
    </xdr:to>
    <xdr:graphicFrame macro="">
      <xdr:nvGraphicFramePr>
        <xdr:cNvPr id="12" name="Chart 11">
          <a:extLst>
            <a:ext uri="{FF2B5EF4-FFF2-40B4-BE49-F238E27FC236}">
              <a16:creationId xmlns:a16="http://schemas.microsoft.com/office/drawing/2014/main" id="{41055295-8C5A-A784-A458-938A484FB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582706</xdr:colOff>
      <xdr:row>0</xdr:row>
      <xdr:rowOff>156883</xdr:rowOff>
    </xdr:from>
    <xdr:to>
      <xdr:col>12</xdr:col>
      <xdr:colOff>591111</xdr:colOff>
      <xdr:row>3</xdr:row>
      <xdr:rowOff>99251</xdr:rowOff>
    </xdr:to>
    <xdr:grpSp>
      <xdr:nvGrpSpPr>
        <xdr:cNvPr id="13" name="Group 12">
          <a:extLst>
            <a:ext uri="{FF2B5EF4-FFF2-40B4-BE49-F238E27FC236}">
              <a16:creationId xmlns:a16="http://schemas.microsoft.com/office/drawing/2014/main" id="{80168B44-4E81-4E47-B15D-7773A4AD2120}"/>
            </a:ext>
          </a:extLst>
        </xdr:cNvPr>
        <xdr:cNvGrpSpPr/>
      </xdr:nvGrpSpPr>
      <xdr:grpSpPr>
        <a:xfrm>
          <a:off x="7093324" y="156883"/>
          <a:ext cx="3381375" cy="547486"/>
          <a:chOff x="5086350" y="142875"/>
          <a:chExt cx="3381375" cy="547486"/>
        </a:xfrm>
      </xdr:grpSpPr>
      <xdr:sp macro="" textlink="">
        <xdr:nvSpPr>
          <xdr:cNvPr id="14" name="Rectangle: Diagonal Corners Rounded 13">
            <a:extLst>
              <a:ext uri="{FF2B5EF4-FFF2-40B4-BE49-F238E27FC236}">
                <a16:creationId xmlns:a16="http://schemas.microsoft.com/office/drawing/2014/main" id="{9F840E61-FCD0-45E2-11B2-9A414D8017E3}"/>
              </a:ext>
            </a:extLst>
          </xdr:cNvPr>
          <xdr:cNvSpPr/>
        </xdr:nvSpPr>
        <xdr:spPr>
          <a:xfrm>
            <a:off x="5086350" y="152400"/>
            <a:ext cx="3381375" cy="533400"/>
          </a:xfrm>
          <a:prstGeom prst="round2DiagRect">
            <a:avLst/>
          </a:prstGeom>
          <a:solidFill>
            <a:srgbClr val="006666"/>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pic>
        <xdr:nvPicPr>
          <xdr:cNvPr id="15" name="Graphic 14" descr="Work from home house with solid fill">
            <a:hlinkClick xmlns:r="http://schemas.openxmlformats.org/officeDocument/2006/relationships" r:id="rId6"/>
            <a:extLst>
              <a:ext uri="{FF2B5EF4-FFF2-40B4-BE49-F238E27FC236}">
                <a16:creationId xmlns:a16="http://schemas.microsoft.com/office/drawing/2014/main" id="{D21BD067-65AC-876E-8B01-E228494C574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257800" y="142875"/>
            <a:ext cx="537335" cy="536601"/>
          </a:xfrm>
          <a:prstGeom prst="rect">
            <a:avLst/>
          </a:prstGeom>
        </xdr:spPr>
      </xdr:pic>
      <xdr:pic>
        <xdr:nvPicPr>
          <xdr:cNvPr id="16" name="Graphic 15" descr="Information with solid fill">
            <a:hlinkClick xmlns:r="http://schemas.openxmlformats.org/officeDocument/2006/relationships" r:id="rId9"/>
            <a:extLst>
              <a:ext uri="{FF2B5EF4-FFF2-40B4-BE49-F238E27FC236}">
                <a16:creationId xmlns:a16="http://schemas.microsoft.com/office/drawing/2014/main" id="{1830434D-F09D-4DB6-CE50-D5DF0ED63E6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812142" y="199238"/>
            <a:ext cx="474600" cy="478302"/>
          </a:xfrm>
          <a:prstGeom prst="rect">
            <a:avLst/>
          </a:prstGeom>
        </xdr:spPr>
      </xdr:pic>
      <xdr:pic>
        <xdr:nvPicPr>
          <xdr:cNvPr id="17" name="Graphic 16" descr="Monthly calendar with solid fill">
            <a:hlinkClick xmlns:r="http://schemas.openxmlformats.org/officeDocument/2006/relationships" r:id="rId12"/>
            <a:extLst>
              <a:ext uri="{FF2B5EF4-FFF2-40B4-BE49-F238E27FC236}">
                <a16:creationId xmlns:a16="http://schemas.microsoft.com/office/drawing/2014/main" id="{E83092C3-7CC0-2FAF-8C2F-E7F7F81CDA5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24986" y="193702"/>
            <a:ext cx="483190" cy="489374"/>
          </a:xfrm>
          <a:prstGeom prst="rect">
            <a:avLst/>
          </a:prstGeom>
        </xdr:spPr>
      </xdr:pic>
      <xdr:pic>
        <xdr:nvPicPr>
          <xdr:cNvPr id="18" name="Graphic 17" descr="Statistics with solid fill">
            <a:hlinkClick xmlns:r="http://schemas.openxmlformats.org/officeDocument/2006/relationships" r:id="rId15"/>
            <a:extLst>
              <a:ext uri="{FF2B5EF4-FFF2-40B4-BE49-F238E27FC236}">
                <a16:creationId xmlns:a16="http://schemas.microsoft.com/office/drawing/2014/main" id="{0B145B4E-90B7-5524-5A7B-1B83EDF93E6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538027" y="186418"/>
            <a:ext cx="497848" cy="503943"/>
          </a:xfrm>
          <a:prstGeom prst="rect">
            <a:avLst/>
          </a:prstGeom>
        </xdr:spPr>
      </xdr:pic>
      <xdr:pic>
        <xdr:nvPicPr>
          <xdr:cNvPr id="19" name="Graphic 18" descr="Browser window with solid fill">
            <a:hlinkClick xmlns:r="http://schemas.openxmlformats.org/officeDocument/2006/relationships" r:id="rId18"/>
            <a:extLst>
              <a:ext uri="{FF2B5EF4-FFF2-40B4-BE49-F238E27FC236}">
                <a16:creationId xmlns:a16="http://schemas.microsoft.com/office/drawing/2014/main" id="{857F0091-8270-3B1B-6E14-D2476557DE0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7165726" y="196740"/>
            <a:ext cx="516563" cy="483299"/>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251171</xdr:colOff>
      <xdr:row>2</xdr:row>
      <xdr:rowOff>0</xdr:rowOff>
    </xdr:from>
    <xdr:to>
      <xdr:col>16</xdr:col>
      <xdr:colOff>555971</xdr:colOff>
      <xdr:row>14</xdr:row>
      <xdr:rowOff>53423</xdr:rowOff>
    </xdr:to>
    <xdr:graphicFrame macro="">
      <xdr:nvGraphicFramePr>
        <xdr:cNvPr id="7" name="Chart 6">
          <a:extLst>
            <a:ext uri="{FF2B5EF4-FFF2-40B4-BE49-F238E27FC236}">
              <a16:creationId xmlns:a16="http://schemas.microsoft.com/office/drawing/2014/main" id="{98F59C00-E184-DD7D-F0E8-F496019B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202924</xdr:colOff>
      <xdr:row>14</xdr:row>
      <xdr:rowOff>32302</xdr:rowOff>
    </xdr:from>
    <xdr:to>
      <xdr:col>16</xdr:col>
      <xdr:colOff>484532</xdr:colOff>
      <xdr:row>28</xdr:row>
      <xdr:rowOff>108502</xdr:rowOff>
    </xdr:to>
    <xdr:graphicFrame macro="">
      <xdr:nvGraphicFramePr>
        <xdr:cNvPr id="9" name="Chart 8">
          <a:extLst>
            <a:ext uri="{FF2B5EF4-FFF2-40B4-BE49-F238E27FC236}">
              <a16:creationId xmlns:a16="http://schemas.microsoft.com/office/drawing/2014/main" id="{24C3BA2A-F158-AB51-6076-52BC30E11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172474</xdr:colOff>
      <xdr:row>32</xdr:row>
      <xdr:rowOff>9403</xdr:rowOff>
    </xdr:from>
    <xdr:to>
      <xdr:col>9</xdr:col>
      <xdr:colOff>405362</xdr:colOff>
      <xdr:row>42</xdr:row>
      <xdr:rowOff>67235</xdr:rowOff>
    </xdr:to>
    <xdr:graphicFrame macro="">
      <xdr:nvGraphicFramePr>
        <xdr:cNvPr id="2" name="Chart 1">
          <a:extLst>
            <a:ext uri="{FF2B5EF4-FFF2-40B4-BE49-F238E27FC236}">
              <a16:creationId xmlns:a16="http://schemas.microsoft.com/office/drawing/2014/main" id="{2855C045-F439-A4BD-F88A-BFDBD192D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240925</xdr:colOff>
      <xdr:row>42</xdr:row>
      <xdr:rowOff>129988</xdr:rowOff>
    </xdr:from>
    <xdr:to>
      <xdr:col>4</xdr:col>
      <xdr:colOff>627528</xdr:colOff>
      <xdr:row>51</xdr:row>
      <xdr:rowOff>156882</xdr:rowOff>
    </xdr:to>
    <xdr:graphicFrame macro="">
      <xdr:nvGraphicFramePr>
        <xdr:cNvPr id="3" name="Chart 2">
          <a:extLst>
            <a:ext uri="{FF2B5EF4-FFF2-40B4-BE49-F238E27FC236}">
              <a16:creationId xmlns:a16="http://schemas.microsoft.com/office/drawing/2014/main" id="{464C8000-E16A-FD8A-E72E-F64E78BCA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235325</xdr:colOff>
      <xdr:row>52</xdr:row>
      <xdr:rowOff>40341</xdr:rowOff>
    </xdr:from>
    <xdr:to>
      <xdr:col>4</xdr:col>
      <xdr:colOff>582707</xdr:colOff>
      <xdr:row>61</xdr:row>
      <xdr:rowOff>145677</xdr:rowOff>
    </xdr:to>
    <xdr:graphicFrame macro="">
      <xdr:nvGraphicFramePr>
        <xdr:cNvPr id="4" name="Chart 3">
          <a:extLst>
            <a:ext uri="{FF2B5EF4-FFF2-40B4-BE49-F238E27FC236}">
              <a16:creationId xmlns:a16="http://schemas.microsoft.com/office/drawing/2014/main" id="{970B8E8D-232D-A21F-3ABC-471D630AA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361950</xdr:colOff>
      <xdr:row>67</xdr:row>
      <xdr:rowOff>152400</xdr:rowOff>
    </xdr:from>
    <xdr:to>
      <xdr:col>16</xdr:col>
      <xdr:colOff>57150</xdr:colOff>
      <xdr:row>82</xdr:row>
      <xdr:rowOff>38100</xdr:rowOff>
    </xdr:to>
    <xdr:graphicFrame macro="">
      <xdr:nvGraphicFramePr>
        <xdr:cNvPr id="5" name="Chart 4">
          <a:extLst>
            <a:ext uri="{FF2B5EF4-FFF2-40B4-BE49-F238E27FC236}">
              <a16:creationId xmlns:a16="http://schemas.microsoft.com/office/drawing/2014/main" id="{BDA72DA3-8037-B6B0-C3DB-70E198C0F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1210235</xdr:colOff>
      <xdr:row>1</xdr:row>
      <xdr:rowOff>56028</xdr:rowOff>
    </xdr:from>
    <xdr:to>
      <xdr:col>7</xdr:col>
      <xdr:colOff>2081493</xdr:colOff>
      <xdr:row>4</xdr:row>
      <xdr:rowOff>32014</xdr:rowOff>
    </xdr:to>
    <xdr:grpSp>
      <xdr:nvGrpSpPr>
        <xdr:cNvPr id="6" name="Group 5">
          <a:extLst>
            <a:ext uri="{FF2B5EF4-FFF2-40B4-BE49-F238E27FC236}">
              <a16:creationId xmlns:a16="http://schemas.microsoft.com/office/drawing/2014/main" id="{13CC067D-1D10-43ED-8F84-9898D177123A}"/>
            </a:ext>
          </a:extLst>
        </xdr:cNvPr>
        <xdr:cNvGrpSpPr/>
      </xdr:nvGrpSpPr>
      <xdr:grpSpPr>
        <a:xfrm>
          <a:off x="6678706" y="246528"/>
          <a:ext cx="3381375" cy="547486"/>
          <a:chOff x="5086350" y="142875"/>
          <a:chExt cx="3381375" cy="547486"/>
        </a:xfrm>
      </xdr:grpSpPr>
      <xdr:sp macro="" textlink="">
        <xdr:nvSpPr>
          <xdr:cNvPr id="8" name="Rectangle: Diagonal Corners Rounded 7">
            <a:extLst>
              <a:ext uri="{FF2B5EF4-FFF2-40B4-BE49-F238E27FC236}">
                <a16:creationId xmlns:a16="http://schemas.microsoft.com/office/drawing/2014/main" id="{3C1473EE-CD0E-963E-5D46-D99D5D2B16AE}"/>
              </a:ext>
            </a:extLst>
          </xdr:cNvPr>
          <xdr:cNvSpPr/>
        </xdr:nvSpPr>
        <xdr:spPr>
          <a:xfrm>
            <a:off x="5086350" y="152400"/>
            <a:ext cx="3381375" cy="533400"/>
          </a:xfrm>
          <a:prstGeom prst="round2DiagRect">
            <a:avLst/>
          </a:prstGeom>
          <a:solidFill>
            <a:srgbClr val="006666"/>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pic>
        <xdr:nvPicPr>
          <xdr:cNvPr id="10" name="Graphic 9" descr="Work from home house with solid fill">
            <a:hlinkClick xmlns:r="http://schemas.openxmlformats.org/officeDocument/2006/relationships" r:id="rId7"/>
            <a:extLst>
              <a:ext uri="{FF2B5EF4-FFF2-40B4-BE49-F238E27FC236}">
                <a16:creationId xmlns:a16="http://schemas.microsoft.com/office/drawing/2014/main" id="{4FA29EF2-013E-6BE5-2454-F88B9C50859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257800" y="142875"/>
            <a:ext cx="537335" cy="536601"/>
          </a:xfrm>
          <a:prstGeom prst="rect">
            <a:avLst/>
          </a:prstGeom>
        </xdr:spPr>
      </xdr:pic>
      <xdr:pic>
        <xdr:nvPicPr>
          <xdr:cNvPr id="11" name="Graphic 10" descr="Information with solid fill">
            <a:hlinkClick xmlns:r="http://schemas.openxmlformats.org/officeDocument/2006/relationships" r:id="rId10"/>
            <a:extLst>
              <a:ext uri="{FF2B5EF4-FFF2-40B4-BE49-F238E27FC236}">
                <a16:creationId xmlns:a16="http://schemas.microsoft.com/office/drawing/2014/main" id="{86C46B0F-CF5D-FCE8-B244-5C80F30AD3D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12142" y="199238"/>
            <a:ext cx="474600" cy="478302"/>
          </a:xfrm>
          <a:prstGeom prst="rect">
            <a:avLst/>
          </a:prstGeom>
        </xdr:spPr>
      </xdr:pic>
      <xdr:pic>
        <xdr:nvPicPr>
          <xdr:cNvPr id="12" name="Graphic 11" descr="Monthly calendar with solid fill">
            <a:hlinkClick xmlns:r="http://schemas.openxmlformats.org/officeDocument/2006/relationships" r:id="rId13"/>
            <a:extLst>
              <a:ext uri="{FF2B5EF4-FFF2-40B4-BE49-F238E27FC236}">
                <a16:creationId xmlns:a16="http://schemas.microsoft.com/office/drawing/2014/main" id="{0282752C-975C-60EE-7BFD-EE3D1A77ED8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924986" y="193702"/>
            <a:ext cx="483190" cy="489374"/>
          </a:xfrm>
          <a:prstGeom prst="rect">
            <a:avLst/>
          </a:prstGeom>
        </xdr:spPr>
      </xdr:pic>
      <xdr:pic>
        <xdr:nvPicPr>
          <xdr:cNvPr id="13" name="Graphic 12" descr="Statistics with solid fill">
            <a:hlinkClick xmlns:r="http://schemas.openxmlformats.org/officeDocument/2006/relationships" r:id="rId16"/>
            <a:extLst>
              <a:ext uri="{FF2B5EF4-FFF2-40B4-BE49-F238E27FC236}">
                <a16:creationId xmlns:a16="http://schemas.microsoft.com/office/drawing/2014/main" id="{38F6A5F8-7674-8797-8364-5EBCC6D71C9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538027" y="186418"/>
            <a:ext cx="497848" cy="503943"/>
          </a:xfrm>
          <a:prstGeom prst="rect">
            <a:avLst/>
          </a:prstGeom>
        </xdr:spPr>
      </xdr:pic>
      <xdr:pic>
        <xdr:nvPicPr>
          <xdr:cNvPr id="14" name="Graphic 13" descr="Browser window with solid fill">
            <a:hlinkClick xmlns:r="http://schemas.openxmlformats.org/officeDocument/2006/relationships" r:id="rId19"/>
            <a:extLst>
              <a:ext uri="{FF2B5EF4-FFF2-40B4-BE49-F238E27FC236}">
                <a16:creationId xmlns:a16="http://schemas.microsoft.com/office/drawing/2014/main" id="{A18F259D-7258-2240-CFC5-FA94EE12C6C4}"/>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7165726" y="196740"/>
            <a:ext cx="516563" cy="483299"/>
          </a:xfrm>
          <a:prstGeom prst="rect">
            <a:avLst/>
          </a:prstGeom>
        </xdr:spPr>
      </xdr:pic>
    </xdr:grpSp>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68285648146" backgroundQuery="1" createdVersion="8" refreshedVersion="8" minRefreshableVersion="3" recordCount="0" supportSubquery="1" supportAdvancedDrill="1" xr:uid="{B93E066E-28ED-4D04-9091-8DF13956E4F0}">
  <cacheSource type="external" connectionId="1"/>
  <cacheFields count="3">
    <cacheField name="[Table3].[Gender].[Gender]" caption="Gender" numFmtId="0" hierarchy="1" level="1">
      <sharedItems count="2">
        <s v="Female"/>
        <s v="Male"/>
      </sharedItems>
    </cacheField>
    <cacheField name="[Measures].[Sum of Dengue Patients]" caption="Sum of Dengue Patients" numFmtId="0" hierarchy="23" level="32767"/>
    <cacheField name="[Table3].[Area].[Area]" caption="Area" numFmtId="0" hierarchy="11" level="1">
      <sharedItems count="10">
        <s v="Badda"/>
        <s v="Bangshal"/>
        <s v="Demra"/>
        <s v="Dhanmondi"/>
        <s v="Jatrabari"/>
        <s v="Kadamtali"/>
        <s v="Kafrul"/>
        <s v="Mirpur"/>
        <s v="Mohammadpur"/>
        <s v="Tejgaon"/>
      </sharedItems>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0" memberValueDatatype="130" unbalanced="0"/>
    <cacheHierarchy uniqueName="[Table3].[HouseType]" caption="HouseType" attribute="1" defaultMemberUniqueName="[Table3].[HouseType].[All]" allUniqueName="[Table3].[HouseType].[All]" dimensionUniqueName="[Table3]" displayFolder="" count="0"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9421297" backgroundQuery="1" createdVersion="8" refreshedVersion="8" minRefreshableVersion="3" recordCount="0" supportSubquery="1" supportAdvancedDrill="1" xr:uid="{CE9996BE-E952-4AEB-80F8-0CDA7C608666}">
  <cacheSource type="external" connectionId="1"/>
  <cacheFields count="4">
    <cacheField name="[Table3].[Age Group].[Age Group]" caption="Age Group" numFmtId="0" hierarchy="3" level="1">
      <sharedItems count="5">
        <s v="Children (8–17)"/>
        <s v="Youth (18–25)"/>
        <s v="Adults (26–35)"/>
        <s v="Middle Age (36–50)"/>
        <s v="Seniors (51–65)"/>
      </sharedItems>
    </cacheField>
    <cacheField name="[Measures].[Sum of Dengue Patients]" caption="Sum of Dengue Patients" numFmtId="0" hierarchy="23" level="32767"/>
    <cacheField name="[Table3].[Gender].[Gender]" caption="Gender" numFmtId="0" hierarchy="1" level="1">
      <sharedItems count="2">
        <s v="Female"/>
        <s v="Male"/>
      </sharedItems>
    </cacheField>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2"/>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2" memberValueDatatype="130" unbalanced="0">
      <fieldsUsage count="2">
        <fieldUsage x="-1"/>
        <fieldUsage x="0"/>
      </fieldsUsage>
    </cacheHierarchy>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3"/>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2"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9884258" backgroundQuery="1" createdVersion="8" refreshedVersion="8" minRefreshableVersion="3" recordCount="0" supportSubquery="1" supportAdvancedDrill="1" xr:uid="{4ED255A3-ED29-431C-8ECD-043F19516FE5}">
  <cacheSource type="external" connectionId="1"/>
  <cacheFields count="4">
    <cacheField name="[Table3].[Age Group].[Age Group]" caption="Age Group" numFmtId="0" hierarchy="3" level="1">
      <sharedItems count="5">
        <s v="Children (8–17)"/>
        <s v="Youth (18–25)"/>
        <s v="Adults (26–35)"/>
        <s v="Middle Age (36–50)"/>
        <s v="Seniors (51–65)"/>
      </sharedItems>
    </cacheField>
    <cacheField name="[Measures].[Sum of Dengue Patients]" caption="Sum of Dengue Patients" numFmtId="0" hierarchy="23" level="32767"/>
    <cacheField name="[Table3].[Gender].[Gender]" caption="Gender" numFmtId="0" hierarchy="1" level="1">
      <sharedItems count="2">
        <s v="Female"/>
        <s v="Male"/>
      </sharedItems>
    </cacheField>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2"/>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2" memberValueDatatype="130" unbalanced="0">
      <fieldsUsage count="2">
        <fieldUsage x="-1"/>
        <fieldUsage x="0"/>
      </fieldsUsage>
    </cacheHierarchy>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3"/>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30034722" backgroundQuery="1" createdVersion="8" refreshedVersion="8" minRefreshableVersion="3" recordCount="0" supportSubquery="1" supportAdvancedDrill="1" xr:uid="{C288E4E3-A82E-4FB1-8EF4-9C116B46F40F}">
  <cacheSource type="external" connectionId="1"/>
  <cacheFields count="6">
    <cacheField name="[Table3].[Age Group].[Age Group]" caption="Age Group" numFmtId="0" hierarchy="3" level="1">
      <sharedItems count="5">
        <s v="Children (8–17)"/>
        <s v="Youth (18–25)"/>
        <s v="Adults (26–35)"/>
        <s v="Middle Age (36–50)"/>
        <s v="Seniors (51–65)"/>
      </sharedItems>
    </cacheField>
    <cacheField name="[Table3].[Gender].[Gender]" caption="Gender" numFmtId="0" hierarchy="1" level="1">
      <sharedItems count="2">
        <s v="Female"/>
        <s v="Male"/>
      </sharedItems>
    </cacheField>
    <cacheField name="[Measures].[Sum of NS1 Patients]" caption="Sum of NS1 Patients" numFmtId="0" hierarchy="24" level="32767"/>
    <cacheField name="[Measures].[Sum of IgG Patients]" caption="Sum of IgG Patients" numFmtId="0" hierarchy="25" level="32767"/>
    <cacheField name="[Measures].[Sum of IgM Patients]" caption="Sum of IgM Patients" numFmtId="0" hierarchy="26"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1"/>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2" memberValueDatatype="130" unbalanced="0">
      <fieldsUsage count="2">
        <fieldUsage x="-1"/>
        <fieldUsage x="0"/>
      </fieldsUsage>
    </cacheHierarchy>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5"/>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300925928" backgroundQuery="1" createdVersion="8" refreshedVersion="8" minRefreshableVersion="3" recordCount="0" supportSubquery="1" supportAdvancedDrill="1" xr:uid="{A0A2D845-13E4-49B3-97C1-A29FF95F9739}">
  <cacheSource type="external" connectionId="1"/>
  <cacheFields count="4">
    <cacheField name="[Table3].[Gender].[Gender]" caption="Gender" numFmtId="0" hierarchy="1" level="1">
      <sharedItems count="2">
        <s v="Female"/>
        <s v="Male"/>
      </sharedItems>
    </cacheField>
    <cacheField name="[Measures].[Sum of Dengue Patients]" caption="Sum of Dengue Patients" numFmtId="0" hierarchy="23" level="32767"/>
    <cacheField name="[Table3].[AreaType].[AreaType]" caption="AreaType" numFmtId="0" hierarchy="12" level="1">
      <sharedItems count="2">
        <s v="Developed"/>
        <s v="Undeveloped"/>
      </sharedItems>
    </cacheField>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2"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3"/>
      </fieldsUsage>
    </cacheHierarchy>
    <cacheHierarchy uniqueName="[Table3].[AreaType]" caption="AreaType" attribute="1" defaultMemberUniqueName="[Table3].[AreaType].[All]" allUniqueName="[Table3].[AreaType].[All]" dimensionUniqueName="[Table3]" displayFolder="" count="2" memberValueDatatype="130" unbalanced="0">
      <fieldsUsage count="2">
        <fieldUsage x="-1"/>
        <fieldUsage x="2"/>
      </fieldsUsage>
    </cacheHierarchy>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2"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301504629" backgroundQuery="1" createdVersion="8" refreshedVersion="8" minRefreshableVersion="3" recordCount="0" supportSubquery="1" supportAdvancedDrill="1" xr:uid="{8F0250C5-8CFB-4C02-B917-6A111A2D2991}">
  <cacheSource type="external" connectionId="1"/>
  <cacheFields count="4">
    <cacheField name="[Table3].[Gender].[Gender]" caption="Gender" numFmtId="0" hierarchy="1" level="1">
      <sharedItems count="2">
        <s v="Female"/>
        <s v="Male"/>
      </sharedItems>
    </cacheField>
    <cacheField name="[Measures].[Sum of Dengue Patients]" caption="Sum of Dengue Patients" numFmtId="0" hierarchy="23" level="32767"/>
    <cacheField name="[Table3].[HouseType].[HouseType]" caption="HouseType" numFmtId="0" hierarchy="13" level="1">
      <sharedItems count="3">
        <s v="Building"/>
        <s v="Other"/>
        <s v="Tinshed"/>
      </sharedItems>
    </cacheField>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2"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3"/>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fieldsUsage count="2">
        <fieldUsage x="-1"/>
        <fieldUsage x="2"/>
      </fieldsUsage>
    </cacheHierarchy>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2"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68255555557" createdVersion="3" refreshedVersion="8" minRefreshableVersion="3" recordCount="0" supportSubquery="1" supportAdvancedDrill="1" xr:uid="{B3D486DB-FDB5-4EDD-BA97-4D8C51D82D35}">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2"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2"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10116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68286921293" backgroundQuery="1" createdVersion="8" refreshedVersion="8" minRefreshableVersion="3" recordCount="0" supportSubquery="1" supportAdvancedDrill="1" xr:uid="{C036EBB0-3077-4589-A211-63BECD5DCA86}">
  <cacheSource type="external" connectionId="1"/>
  <cacheFields count="3">
    <cacheField name="[Table3].[Gender].[Gender]" caption="Gender" numFmtId="0" hierarchy="1" level="1">
      <sharedItems count="2">
        <s v="Female"/>
        <s v="Male"/>
      </sharedItems>
    </cacheField>
    <cacheField name="[Measures].[Sum of Dengue Patients]" caption="Sum of Dengue Patients" numFmtId="0" hierarchy="23" level="32767"/>
    <cacheField name="[Table3].[Area].[Area]" caption="Area" numFmtId="0" hierarchy="11" level="1">
      <sharedItems count="10">
        <s v="Banasree"/>
        <s v="Chawkbazar"/>
        <s v="Gendaria"/>
        <s v="Kamrangirchar"/>
        <s v="Lalbagh"/>
        <s v="Ramna"/>
        <s v="Shahbagh"/>
        <s v="Sher-e-Bangla"/>
        <s v="Shyampur"/>
        <s v="Sutrapur"/>
      </sharedItems>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0" memberValueDatatype="130" unbalanced="0"/>
    <cacheHierarchy uniqueName="[Table3].[HouseType]" caption="HouseType" attribute="1" defaultMemberUniqueName="[Table3].[HouseType].[All]" allUniqueName="[Table3].[HouseType].[All]" dimensionUniqueName="[Table3]" displayFolder="" count="0"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_The_Analyst" refreshedDate="45814.868288425925" createdVersion="8" refreshedVersion="8" minRefreshableVersion="3" recordCount="1000" xr:uid="{F1AECF87-BDAC-4F07-9B64-158A82BE07E6}">
  <cacheSource type="worksheet">
    <worksheetSource name="Table3"/>
  </cacheSource>
  <cacheFields count="17">
    <cacheField name="Patient ID" numFmtId="0">
      <sharedItems containsSemiMixedTypes="0" containsString="0" containsNumber="1" containsInteger="1" minValue="1" maxValue="1000"/>
    </cacheField>
    <cacheField name="Gender" numFmtId="0">
      <sharedItems count="2">
        <s v="Male"/>
        <s v="Female"/>
      </sharedItems>
    </cacheField>
    <cacheField name="Age" numFmtId="0">
      <sharedItems containsSemiMixedTypes="0" containsString="0" containsNumber="1" containsInteger="1" minValue="8" maxValue="65"/>
    </cacheField>
    <cacheField name="Age Group" numFmtId="0">
      <sharedItems count="5">
        <s v="Children (8–17)"/>
        <s v="Youth (18–25)"/>
        <s v="Adults (26–35)"/>
        <s v="Middle Age (36–50)"/>
        <s v="Seniors (51–65)"/>
      </sharedItems>
    </cacheField>
    <cacheField name="Shorting Age Group" numFmtId="0">
      <sharedItems containsSemiMixedTypes="0" containsString="0" containsNumber="1" containsInteger="1" minValue="1" maxValue="5"/>
    </cacheField>
    <cacheField name="NS1 Patients" numFmtId="0">
      <sharedItems containsSemiMixedTypes="0" containsString="0" containsNumber="1" containsInteger="1" minValue="0" maxValue="1"/>
    </cacheField>
    <cacheField name="NS1 Status" numFmtId="0">
      <sharedItems/>
    </cacheField>
    <cacheField name="IgG Patients" numFmtId="0">
      <sharedItems containsSemiMixedTypes="0" containsString="0" containsNumber="1" containsInteger="1" minValue="0" maxValue="1"/>
    </cacheField>
    <cacheField name="IgG Status" numFmtId="0">
      <sharedItems/>
    </cacheField>
    <cacheField name="IgM Patients" numFmtId="0">
      <sharedItems containsSemiMixedTypes="0" containsString="0" containsNumber="1" containsInteger="1" minValue="0" maxValue="1"/>
    </cacheField>
    <cacheField name="IgM Status" numFmtId="0">
      <sharedItems/>
    </cacheField>
    <cacheField name="Area" numFmtId="0">
      <sharedItems count="36">
        <s v="Chawkbazar"/>
        <s v="New Market"/>
        <s v="Sher-e-Bangla"/>
        <s v="Dhanmondi"/>
        <s v="Pallabi"/>
        <s v="Shyampur"/>
        <s v="Mirpur"/>
        <s v="Mohammadpur"/>
        <s v="Jatrabari"/>
        <s v="Sabujbagh"/>
        <s v="Hazaribagh"/>
        <s v="Sutrapur"/>
        <s v="Ramna"/>
        <s v="Lalbagh"/>
        <s v="Banasree"/>
        <s v="Cantonment"/>
        <s v="Keraniganj"/>
        <s v="Bangshal"/>
        <s v="Kafrul"/>
        <s v="Motijheel"/>
        <s v="Khilkhet"/>
        <s v="Tejgaon"/>
        <s v="Khilgaon"/>
        <s v="Kamrangirchar"/>
        <s v="Demra"/>
        <s v="Badda"/>
        <s v="Kadamtali"/>
        <s v="Bosila"/>
        <s v="Kalabagan"/>
        <s v="Rampura"/>
        <s v="Paltan"/>
        <s v="Gulshan"/>
        <s v="Biman Bandar"/>
        <s v="Gendaria"/>
        <s v="Adabor"/>
        <s v="Shahbagh"/>
      </sharedItems>
    </cacheField>
    <cacheField name="AreaType" numFmtId="0">
      <sharedItems/>
    </cacheField>
    <cacheField name="HouseType" numFmtId="0">
      <sharedItems/>
    </cacheField>
    <cacheField name="District" numFmtId="0">
      <sharedItems/>
    </cacheField>
    <cacheField name="Dengue Patients" numFmtId="0">
      <sharedItems containsSemiMixedTypes="0" containsString="0" containsNumber="1" containsInteger="1" minValue="0" maxValue="1"/>
    </cacheField>
    <cacheField name="Dengue Statu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5601855" createdVersion="5" refreshedVersion="8" minRefreshableVersion="3" recordCount="0" supportSubquery="1" supportAdvancedDrill="1" xr:uid="{5DB83A0F-7454-41B9-BF84-45A03D071F46}">
  <cacheSource type="external" connectionId="1"/>
  <cacheFields count="6">
    <cacheField name="[Measures].[Count of Patient ID]" caption="Count of Patient ID" numFmtId="0" hierarchy="21" level="32767"/>
    <cacheField name="[Measures].[Sum of Dengue Patients]" caption="Sum of Dengue Patients" numFmtId="0" hierarchy="23" level="32767"/>
    <cacheField name="[Measures].[Sum of NS1 Patients]" caption="Sum of NS1 Patients" numFmtId="0" hierarchy="24" level="32767"/>
    <cacheField name="[Measures].[Sum of IgG Patients]" caption="Sum of IgG Patients" numFmtId="0" hierarchy="25" level="32767"/>
    <cacheField name="[Measures].[Sum of IgM Patients]" caption="Sum of IgM Patients" numFmtId="0" hierarchy="26"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0" memberValueDatatype="130" unbalanced="0"/>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5"/>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641204" createdVersion="5" refreshedVersion="8" minRefreshableVersion="3" recordCount="0" supportSubquery="1" supportAdvancedDrill="1" xr:uid="{6605B2CE-DD3C-4473-9D1E-F2226CD81D69}">
  <cacheSource type="external" connectionId="1"/>
  <cacheFields count="3">
    <cacheField name="[Table3].[Gender].[Gender]" caption="Gender" numFmtId="0" hierarchy="1" level="1">
      <sharedItems count="2">
        <s v="Female"/>
        <s v="Male"/>
      </sharedItems>
    </cacheField>
    <cacheField name="[Measures].[Count of Patient ID]" caption="Count of Patient ID" numFmtId="0" hierarchy="21"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6990741" createdVersion="5" refreshedVersion="8" minRefreshableVersion="3" recordCount="0" supportSubquery="1" supportAdvancedDrill="1" xr:uid="{A938EC0E-36A0-4EDB-BB91-7A486B769D72}">
  <cacheSource type="external" connectionId="1"/>
  <cacheFields count="3">
    <cacheField name="[Table3].[Gender].[Gender]" caption="Gender" numFmtId="0" hierarchy="1" level="1">
      <sharedItems count="2">
        <s v="Female"/>
        <s v="Male"/>
      </sharedItems>
    </cacheField>
    <cacheField name="[Measures].[Sum of Dengue Patients]" caption="Sum of Dengue Patients" numFmtId="0" hierarchy="23"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7569442" createdVersion="5" refreshedVersion="8" minRefreshableVersion="3" recordCount="0" supportSubquery="1" supportAdvancedDrill="1" xr:uid="{8A59E01D-C0A1-4435-96C8-28EECAA805E1}">
  <cacheSource type="external" connectionId="1"/>
  <cacheFields count="3">
    <cacheField name="[Table3].[Gender].[Gender]" caption="Gender" numFmtId="0" hierarchy="1" level="1">
      <sharedItems count="2">
        <s v="Female"/>
        <s v="Male"/>
      </sharedItems>
    </cacheField>
    <cacheField name="[Measures].[Sum of IgG Patients]" caption="Sum of IgG Patients" numFmtId="0" hierarchy="25"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8148149" createdVersion="5" refreshedVersion="8" minRefreshableVersion="3" recordCount="0" supportSubquery="1" supportAdvancedDrill="1" xr:uid="{50A21B7D-88E5-4B7D-A554-B5055F944538}">
  <cacheSource type="external" connectionId="1"/>
  <cacheFields count="3">
    <cacheField name="[Table3].[Gender].[Gender]" caption="Gender" numFmtId="0" hierarchy="1" level="1">
      <sharedItems count="2">
        <s v="Female"/>
        <s v="Male"/>
      </sharedItems>
    </cacheField>
    <cacheField name="[Measures].[Sum of IgM Patients]" caption="Sum of IgM Patients" numFmtId="0" hierarchy="26"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hidden="1">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_The_Analyst" refreshedDate="45814.880298842596" createdVersion="5" refreshedVersion="8" minRefreshableVersion="3" recordCount="0" supportSubquery="1" supportAdvancedDrill="1" xr:uid="{9AD0246D-2999-477B-A301-26793E27A651}">
  <cacheSource type="external" connectionId="1"/>
  <cacheFields count="3">
    <cacheField name="[Table3].[Gender].[Gender]" caption="Gender" numFmtId="0" hierarchy="1" level="1">
      <sharedItems count="2">
        <s v="Female"/>
        <s v="Male"/>
      </sharedItems>
    </cacheField>
    <cacheField name="[Measures].[Sum of NS1 Patients]" caption="Sum of NS1 Patients" numFmtId="0" hierarchy="24" level="32767"/>
    <cacheField name="[Table3].[Area].[Area]" caption="Area" numFmtId="0" hierarchy="11" level="1">
      <sharedItems containsSemiMixedTypes="0" containsNonDate="0" containsString="0"/>
    </cacheField>
  </cacheFields>
  <cacheHierarchies count="31">
    <cacheHierarchy uniqueName="[Table3].[Patient ID]" caption="Patient ID" attribute="1" defaultMemberUniqueName="[Table3].[Patient ID].[All]" allUniqueName="[Table3].[Patient ID].[All]" dimensionUniqueName="[Table3]" displayFolder="" count="0" memberValueDatatype="20" unbalanced="0"/>
    <cacheHierarchy uniqueName="[Table3].[Gender]" caption="Gender" attribute="1" defaultMemberUniqueName="[Table3].[Gender].[All]" allUniqueName="[Table3].[Gender].[All]" dimensionUniqueName="[Table3]" displayFolder="" count="2" memberValueDatatype="130" unbalanced="0">
      <fieldsUsage count="2">
        <fieldUsage x="-1"/>
        <fieldUsage x="0"/>
      </fieldsUsage>
    </cacheHierarchy>
    <cacheHierarchy uniqueName="[Table3].[Age]" caption="Age" attribute="1" defaultMemberUniqueName="[Table3].[Age].[All]" allUniqueName="[Table3].[Age].[All]" dimensionUniqueName="[Table3]" displayFolder="" count="0" memberValueDatatype="20" unbalanced="0"/>
    <cacheHierarchy uniqueName="[Table3].[Age Group]" caption="Age Group" attribute="1" defaultMemberUniqueName="[Table3].[Age Group].[All]" allUniqueName="[Table3].[Age Group].[All]" dimensionUniqueName="[Table3]" displayFolder="" count="0" memberValueDatatype="130" unbalanced="0"/>
    <cacheHierarchy uniqueName="[Table3].[Shorting Age Group]" caption="Shorting Age Group" attribute="1" defaultMemberUniqueName="[Table3].[Shorting Age Group].[All]" allUniqueName="[Table3].[Shorting Age Group].[All]" dimensionUniqueName="[Table3]" displayFolder="" count="0" memberValueDatatype="20" unbalanced="0"/>
    <cacheHierarchy uniqueName="[Table3].[NS1 Patients]" caption="NS1 Patients" attribute="1" defaultMemberUniqueName="[Table3].[NS1 Patients].[All]" allUniqueName="[Table3].[NS1 Patients].[All]" dimensionUniqueName="[Table3]" displayFolder="" count="0" memberValueDatatype="20" unbalanced="0"/>
    <cacheHierarchy uniqueName="[Table3].[NS1 Status]" caption="NS1 Status" attribute="1" defaultMemberUniqueName="[Table3].[NS1 Status].[All]" allUniqueName="[Table3].[NS1 Status].[All]" dimensionUniqueName="[Table3]" displayFolder="" count="0" memberValueDatatype="130" unbalanced="0"/>
    <cacheHierarchy uniqueName="[Table3].[IgG Patients]" caption="IgG Patients" attribute="1" defaultMemberUniqueName="[Table3].[IgG Patients].[All]" allUniqueName="[Table3].[IgG Patients].[All]" dimensionUniqueName="[Table3]" displayFolder="" count="0" memberValueDatatype="20" unbalanced="0"/>
    <cacheHierarchy uniqueName="[Table3].[IgG Status]" caption="IgG Status" attribute="1" defaultMemberUniqueName="[Table3].[IgG Status].[All]" allUniqueName="[Table3].[IgG Status].[All]" dimensionUniqueName="[Table3]" displayFolder="" count="0" memberValueDatatype="130" unbalanced="0"/>
    <cacheHierarchy uniqueName="[Table3].[IgM Patients]" caption="IgM Patients" attribute="1" defaultMemberUniqueName="[Table3].[IgM Patients].[All]" allUniqueName="[Table3].[IgM Patients].[All]" dimensionUniqueName="[Table3]" displayFolder="" count="0" memberValueDatatype="20" unbalanced="0"/>
    <cacheHierarchy uniqueName="[Table3].[IgM Status]" caption="IgM Status" attribute="1" defaultMemberUniqueName="[Table3].[IgM Status].[All]" allUniqueName="[Table3].[IgM Status].[All]" dimensionUniqueName="[Table3]" displayFolder="" count="0" memberValueDatatype="130" unbalanced="0"/>
    <cacheHierarchy uniqueName="[Table3].[Area]" caption="Area" attribute="1" defaultMemberUniqueName="[Table3].[Area].[All]" allUniqueName="[Table3].[Area].[All]" dimensionUniqueName="[Table3]" displayFolder="" count="2" memberValueDatatype="130" unbalanced="0">
      <fieldsUsage count="2">
        <fieldUsage x="-1"/>
        <fieldUsage x="2"/>
      </fieldsUsage>
    </cacheHierarchy>
    <cacheHierarchy uniqueName="[Table3].[AreaType]" caption="AreaType" attribute="1" defaultMemberUniqueName="[Table3].[AreaType].[All]" allUniqueName="[Table3].[AreaType].[All]" dimensionUniqueName="[Table3]" displayFolder="" count="2" memberValueDatatype="130" unbalanced="0"/>
    <cacheHierarchy uniqueName="[Table3].[HouseType]" caption="HouseType" attribute="1" defaultMemberUniqueName="[Table3].[HouseType].[All]" allUniqueName="[Table3].[HouseType].[All]" dimensionUniqueName="[Table3]" displayFolder="" count="2" memberValueDatatype="130" unbalanced="0"/>
    <cacheHierarchy uniqueName="[Table3].[District]" caption="District" attribute="1" defaultMemberUniqueName="[Table3].[District].[All]" allUniqueName="[Table3].[District].[All]" dimensionUniqueName="[Table3]" displayFolder="" count="0" memberValueDatatype="130" unbalanced="0"/>
    <cacheHierarchy uniqueName="[Table3].[Dengue Patients]" caption="Dengue Patients" attribute="1" defaultMemberUniqueName="[Table3].[Dengue Patients].[All]" allUniqueName="[Table3].[Dengue Patients].[All]" dimensionUniqueName="[Table3]" displayFolder="" count="0" memberValueDatatype="20" unbalanced="0"/>
    <cacheHierarchy uniqueName="[Table3].[Dengue Status]" caption="Dengue Status" attribute="1" defaultMemberUniqueName="[Table3].[Dengue Status].[All]" allUniqueName="[Table3].[Dengue Status].[All]" dimensionUniqueName="[Table3]" displayFolder="" count="2"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Dengue Status]" caption="Count of Dengue Status" measure="1" displayFolder="" measureGroup="Table3" count="0" hidden="1">
      <extLst>
        <ext xmlns:x15="http://schemas.microsoft.com/office/spreadsheetml/2010/11/main" uri="{B97F6D7D-B522-45F9-BDA1-12C45D357490}">
          <x15:cacheHierarchy aggregatedColumn="16"/>
        </ext>
      </extLst>
    </cacheHierarchy>
    <cacheHierarchy uniqueName="[Measures].[Sum of Patient ID]" caption="Sum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Patient ID]" caption="Count of Patient ID" measure="1" displayFolder="" measureGroup="Table3"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3" count="0" hidden="1">
      <extLst>
        <ext xmlns:x15="http://schemas.microsoft.com/office/spreadsheetml/2010/11/main" uri="{B97F6D7D-B522-45F9-BDA1-12C45D357490}">
          <x15:cacheHierarchy aggregatedColumn="1"/>
        </ext>
      </extLst>
    </cacheHierarchy>
    <cacheHierarchy uniqueName="[Measures].[Sum of Dengue Patients]" caption="Sum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Sum of NS1 Patients]" caption="Sum of NS1 Patients" measure="1" displayFolder="" measureGroup="Table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IgG Patients]" caption="Sum of IgG Patients" measure="1" displayFolder="" measureGroup="Table3" count="0" hidden="1">
      <extLst>
        <ext xmlns:x15="http://schemas.microsoft.com/office/spreadsheetml/2010/11/main" uri="{B97F6D7D-B522-45F9-BDA1-12C45D357490}">
          <x15:cacheHierarchy aggregatedColumn="7"/>
        </ext>
      </extLst>
    </cacheHierarchy>
    <cacheHierarchy uniqueName="[Measures].[Sum of IgM Patients]" caption="Sum of IgM Patients" measure="1" displayFolder="" measureGroup="Table3" count="0" hidden="1">
      <extLst>
        <ext xmlns:x15="http://schemas.microsoft.com/office/spreadsheetml/2010/11/main" uri="{B97F6D7D-B522-45F9-BDA1-12C45D357490}">
          <x15:cacheHierarchy aggregatedColumn="9"/>
        </ext>
      </extLst>
    </cacheHierarchy>
    <cacheHierarchy uniqueName="[Measures].[Count of Dengue Patients]" caption="Count of Dengue Patients" measure="1" displayFolder="" measureGroup="Table3" count="0" hidden="1">
      <extLst>
        <ext xmlns:x15="http://schemas.microsoft.com/office/spreadsheetml/2010/11/main" uri="{B97F6D7D-B522-45F9-BDA1-12C45D357490}">
          <x15:cacheHierarchy aggregatedColumn="15"/>
        </ext>
      </extLst>
    </cacheHierarchy>
    <cacheHierarchy uniqueName="[Measures].[Count of NS1 Patients]" caption="Count of NS1 Patients" measure="1" displayFolder="" measureGroup="Table3" count="0" hidden="1">
      <extLst>
        <ext xmlns:x15="http://schemas.microsoft.com/office/spreadsheetml/2010/11/main" uri="{B97F6D7D-B522-45F9-BDA1-12C45D357490}">
          <x15:cacheHierarchy aggregatedColumn="5"/>
        </ext>
      </extLst>
    </cacheHierarchy>
    <cacheHierarchy uniqueName="[Measures].[Count of IgG Patients]" caption="Count of IgG Patients" measure="1" displayFolder="" measureGroup="Table3" count="0" hidden="1">
      <extLst>
        <ext xmlns:x15="http://schemas.microsoft.com/office/spreadsheetml/2010/11/main" uri="{B97F6D7D-B522-45F9-BDA1-12C45D357490}">
          <x15:cacheHierarchy aggregatedColumn="7"/>
        </ext>
      </extLst>
    </cacheHierarchy>
    <cacheHierarchy uniqueName="[Measures].[Count of IgM Patients]" caption="Count of IgM Patients"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
    <x v="0"/>
    <n v="17"/>
    <x v="0"/>
    <n v="1"/>
    <n v="0"/>
    <s v="Ns1 (-)ve"/>
    <n v="0"/>
    <s v="IgG (-)ve"/>
    <n v="1"/>
    <s v="IgG (+)ve"/>
    <x v="0"/>
    <s v="Developed"/>
    <s v="Building"/>
    <s v="Dhaka"/>
    <n v="0"/>
    <s v="Negative"/>
  </r>
  <r>
    <n v="7"/>
    <x v="1"/>
    <n v="15"/>
    <x v="0"/>
    <n v="1"/>
    <n v="0"/>
    <s v="Ns1 (-)ve"/>
    <n v="0"/>
    <s v="IgG (-)ve"/>
    <n v="1"/>
    <s v="IgG (+)ve"/>
    <x v="1"/>
    <s v="Undeveloped"/>
    <s v="Building"/>
    <s v="Dhaka"/>
    <n v="0"/>
    <s v="Negative"/>
  </r>
  <r>
    <n v="10"/>
    <x v="1"/>
    <n v="10"/>
    <x v="0"/>
    <n v="1"/>
    <n v="0"/>
    <s v="Ns1 (-)ve"/>
    <n v="0"/>
    <s v="IgG (-)ve"/>
    <n v="1"/>
    <s v="IgG (+)ve"/>
    <x v="2"/>
    <s v="Developed"/>
    <s v="Tinshed"/>
    <s v="Dhaka"/>
    <n v="0"/>
    <s v="Negative"/>
  </r>
  <r>
    <n v="12"/>
    <x v="0"/>
    <n v="10"/>
    <x v="0"/>
    <n v="1"/>
    <n v="0"/>
    <s v="Ns1 (-)ve"/>
    <n v="0"/>
    <s v="IgG (-)ve"/>
    <n v="0"/>
    <s v="IgM (-)ve"/>
    <x v="3"/>
    <s v="Developed"/>
    <s v="Tinshed"/>
    <s v="Dhaka"/>
    <n v="0"/>
    <s v="Negative"/>
  </r>
  <r>
    <n v="13"/>
    <x v="1"/>
    <n v="13"/>
    <x v="0"/>
    <n v="1"/>
    <n v="1"/>
    <s v="Ns1(+)ve"/>
    <n v="1"/>
    <s v="IgG (+)ve"/>
    <n v="0"/>
    <s v="IgM (-)ve"/>
    <x v="4"/>
    <s v="Undeveloped"/>
    <s v="Building"/>
    <s v="Dhaka"/>
    <n v="1"/>
    <s v="Positive"/>
  </r>
  <r>
    <n v="16"/>
    <x v="1"/>
    <n v="12"/>
    <x v="0"/>
    <n v="1"/>
    <n v="1"/>
    <s v="Ns1(+)ve"/>
    <n v="1"/>
    <s v="IgG (+)ve"/>
    <n v="1"/>
    <s v="IgG (+)ve"/>
    <x v="5"/>
    <s v="Developed"/>
    <s v="Tinshed"/>
    <s v="Dhaka"/>
    <n v="1"/>
    <s v="Positive"/>
  </r>
  <r>
    <n v="19"/>
    <x v="0"/>
    <n v="9"/>
    <x v="0"/>
    <n v="1"/>
    <n v="1"/>
    <s v="Ns1(+)ve"/>
    <n v="1"/>
    <s v="IgG (+)ve"/>
    <n v="1"/>
    <s v="IgG (+)ve"/>
    <x v="6"/>
    <s v="Undeveloped"/>
    <s v="Tinshed"/>
    <s v="Dhaka"/>
    <n v="1"/>
    <s v="Positive"/>
  </r>
  <r>
    <n v="25"/>
    <x v="1"/>
    <n v="17"/>
    <x v="0"/>
    <n v="1"/>
    <n v="1"/>
    <s v="Ns1(+)ve"/>
    <n v="1"/>
    <s v="IgG (+)ve"/>
    <n v="0"/>
    <s v="IgM (-)ve"/>
    <x v="4"/>
    <s v="Undeveloped"/>
    <s v="Building"/>
    <s v="Dhaka"/>
    <n v="1"/>
    <s v="Positive"/>
  </r>
  <r>
    <n v="30"/>
    <x v="1"/>
    <n v="13"/>
    <x v="0"/>
    <n v="1"/>
    <n v="0"/>
    <s v="Ns1 (-)ve"/>
    <n v="1"/>
    <s v="IgG (+)ve"/>
    <n v="0"/>
    <s v="IgM (-)ve"/>
    <x v="7"/>
    <s v="Developed"/>
    <s v="Building"/>
    <s v="Dhaka"/>
    <n v="1"/>
    <s v="Positive"/>
  </r>
  <r>
    <n v="32"/>
    <x v="0"/>
    <n v="13"/>
    <x v="0"/>
    <n v="1"/>
    <n v="1"/>
    <s v="Ns1(+)ve"/>
    <n v="1"/>
    <s v="IgG (+)ve"/>
    <n v="1"/>
    <s v="IgG (+)ve"/>
    <x v="8"/>
    <s v="Developed"/>
    <s v="Tinshed"/>
    <s v="Dhaka"/>
    <n v="1"/>
    <s v="Positive"/>
  </r>
  <r>
    <n v="35"/>
    <x v="0"/>
    <n v="11"/>
    <x v="0"/>
    <n v="1"/>
    <n v="1"/>
    <s v="Ns1(+)ve"/>
    <n v="1"/>
    <s v="IgG (+)ve"/>
    <n v="1"/>
    <s v="IgG (+)ve"/>
    <x v="9"/>
    <s v="Undeveloped"/>
    <s v="Tinshed"/>
    <s v="Dhaka"/>
    <n v="1"/>
    <s v="Positive"/>
  </r>
  <r>
    <n v="37"/>
    <x v="0"/>
    <n v="10"/>
    <x v="0"/>
    <n v="1"/>
    <n v="1"/>
    <s v="Ns1(+)ve"/>
    <n v="1"/>
    <s v="IgG (+)ve"/>
    <n v="0"/>
    <s v="IgM (-)ve"/>
    <x v="10"/>
    <s v="Undeveloped"/>
    <s v="Tinshed"/>
    <s v="Dhaka"/>
    <n v="1"/>
    <s v="Positive"/>
  </r>
  <r>
    <n v="38"/>
    <x v="1"/>
    <n v="13"/>
    <x v="0"/>
    <n v="1"/>
    <n v="0"/>
    <s v="Ns1 (-)ve"/>
    <n v="0"/>
    <s v="IgG (-)ve"/>
    <n v="1"/>
    <s v="IgG (+)ve"/>
    <x v="11"/>
    <s v="Developed"/>
    <s v="Building"/>
    <s v="Dhaka"/>
    <n v="0"/>
    <s v="Negative"/>
  </r>
  <r>
    <n v="42"/>
    <x v="1"/>
    <n v="16"/>
    <x v="0"/>
    <n v="1"/>
    <n v="0"/>
    <s v="Ns1 (-)ve"/>
    <n v="0"/>
    <s v="IgG (-)ve"/>
    <n v="1"/>
    <s v="IgG (+)ve"/>
    <x v="12"/>
    <s v="Developed"/>
    <s v="Other"/>
    <s v="Dhaka"/>
    <n v="0"/>
    <s v="Negative"/>
  </r>
  <r>
    <n v="44"/>
    <x v="1"/>
    <n v="9"/>
    <x v="0"/>
    <n v="1"/>
    <n v="1"/>
    <s v="Ns1(+)ve"/>
    <n v="1"/>
    <s v="IgG (+)ve"/>
    <n v="1"/>
    <s v="IgG (+)ve"/>
    <x v="13"/>
    <s v="Developed"/>
    <s v="Tinshed"/>
    <s v="Dhaka"/>
    <n v="1"/>
    <s v="Positive"/>
  </r>
  <r>
    <n v="46"/>
    <x v="1"/>
    <n v="13"/>
    <x v="0"/>
    <n v="1"/>
    <n v="0"/>
    <s v="Ns1 (-)ve"/>
    <n v="0"/>
    <s v="IgG (-)ve"/>
    <n v="0"/>
    <s v="IgM (-)ve"/>
    <x v="14"/>
    <s v="Developed"/>
    <s v="Tinshed"/>
    <s v="Dhaka"/>
    <n v="0"/>
    <s v="Negative"/>
  </r>
  <r>
    <n v="48"/>
    <x v="0"/>
    <n v="17"/>
    <x v="0"/>
    <n v="1"/>
    <n v="0"/>
    <s v="Ns1 (-)ve"/>
    <n v="0"/>
    <s v="IgG (-)ve"/>
    <n v="1"/>
    <s v="IgG (+)ve"/>
    <x v="12"/>
    <s v="Developed"/>
    <s v="Building"/>
    <s v="Dhaka"/>
    <n v="0"/>
    <s v="Negative"/>
  </r>
  <r>
    <n v="50"/>
    <x v="0"/>
    <n v="9"/>
    <x v="0"/>
    <n v="1"/>
    <n v="1"/>
    <s v="Ns1(+)ve"/>
    <n v="1"/>
    <s v="IgG (+)ve"/>
    <n v="0"/>
    <s v="IgM (-)ve"/>
    <x v="15"/>
    <s v="Developed"/>
    <s v="Tinshed"/>
    <s v="Dhaka"/>
    <n v="1"/>
    <s v="Positive"/>
  </r>
  <r>
    <n v="51"/>
    <x v="0"/>
    <n v="14"/>
    <x v="0"/>
    <n v="1"/>
    <n v="1"/>
    <s v="Ns1(+)ve"/>
    <n v="1"/>
    <s v="IgG (+)ve"/>
    <n v="0"/>
    <s v="IgM (-)ve"/>
    <x v="8"/>
    <s v="Undeveloped"/>
    <s v="Tinshed"/>
    <s v="Dhaka"/>
    <n v="1"/>
    <s v="Positive"/>
  </r>
  <r>
    <n v="53"/>
    <x v="0"/>
    <n v="13"/>
    <x v="0"/>
    <n v="1"/>
    <n v="0"/>
    <s v="Ns1 (-)ve"/>
    <n v="0"/>
    <s v="IgG (-)ve"/>
    <n v="0"/>
    <s v="IgM (-)ve"/>
    <x v="16"/>
    <s v="Undeveloped"/>
    <s v="Other"/>
    <s v="Dhaka"/>
    <n v="0"/>
    <s v="Negative"/>
  </r>
  <r>
    <n v="60"/>
    <x v="0"/>
    <n v="10"/>
    <x v="0"/>
    <n v="1"/>
    <n v="1"/>
    <s v="Ns1(+)ve"/>
    <n v="1"/>
    <s v="IgG (+)ve"/>
    <n v="1"/>
    <s v="IgG (+)ve"/>
    <x v="17"/>
    <s v="Developed"/>
    <s v="Tinshed"/>
    <s v="Dhaka"/>
    <n v="1"/>
    <s v="Positive"/>
  </r>
  <r>
    <n v="61"/>
    <x v="1"/>
    <n v="13"/>
    <x v="0"/>
    <n v="1"/>
    <n v="1"/>
    <s v="Ns1(+)ve"/>
    <n v="1"/>
    <s v="IgG (+)ve"/>
    <n v="1"/>
    <s v="IgG (+)ve"/>
    <x v="3"/>
    <s v="Undeveloped"/>
    <s v="Other"/>
    <s v="Dhaka"/>
    <n v="1"/>
    <s v="Positive"/>
  </r>
  <r>
    <n v="69"/>
    <x v="1"/>
    <n v="11"/>
    <x v="0"/>
    <n v="1"/>
    <n v="1"/>
    <s v="Ns1(+)ve"/>
    <n v="1"/>
    <s v="IgG (+)ve"/>
    <n v="0"/>
    <s v="IgM (-)ve"/>
    <x v="18"/>
    <s v="Undeveloped"/>
    <s v="Tinshed"/>
    <s v="Dhaka"/>
    <n v="1"/>
    <s v="Positive"/>
  </r>
  <r>
    <n v="71"/>
    <x v="0"/>
    <n v="17"/>
    <x v="0"/>
    <n v="1"/>
    <n v="1"/>
    <s v="Ns1(+)ve"/>
    <n v="1"/>
    <s v="IgG (+)ve"/>
    <n v="0"/>
    <s v="IgM (-)ve"/>
    <x v="19"/>
    <s v="Undeveloped"/>
    <s v="Other"/>
    <s v="Dhaka"/>
    <n v="1"/>
    <s v="Positive"/>
  </r>
  <r>
    <n v="74"/>
    <x v="1"/>
    <n v="10"/>
    <x v="0"/>
    <n v="1"/>
    <n v="1"/>
    <s v="Ns1(+)ve"/>
    <n v="1"/>
    <s v="IgG (+)ve"/>
    <n v="0"/>
    <s v="IgM (-)ve"/>
    <x v="20"/>
    <s v="Developed"/>
    <s v="Building"/>
    <s v="Dhaka"/>
    <n v="1"/>
    <s v="Positive"/>
  </r>
  <r>
    <n v="84"/>
    <x v="1"/>
    <n v="12"/>
    <x v="0"/>
    <n v="1"/>
    <n v="1"/>
    <s v="Ns1(+)ve"/>
    <n v="1"/>
    <s v="IgG (+)ve"/>
    <n v="0"/>
    <s v="IgM (-)ve"/>
    <x v="21"/>
    <s v="Developed"/>
    <s v="Other"/>
    <s v="Dhaka"/>
    <n v="1"/>
    <s v="Positive"/>
  </r>
  <r>
    <n v="105"/>
    <x v="1"/>
    <n v="9"/>
    <x v="0"/>
    <n v="1"/>
    <n v="0"/>
    <s v="Ns1 (-)ve"/>
    <n v="0"/>
    <s v="IgG (-)ve"/>
    <n v="0"/>
    <s v="IgM (-)ve"/>
    <x v="0"/>
    <s v="Undeveloped"/>
    <s v="Tinshed"/>
    <s v="Dhaka"/>
    <n v="0"/>
    <s v="Negative"/>
  </r>
  <r>
    <n v="106"/>
    <x v="1"/>
    <n v="8"/>
    <x v="0"/>
    <n v="1"/>
    <n v="0"/>
    <s v="Ns1 (-)ve"/>
    <n v="0"/>
    <s v="IgG (-)ve"/>
    <n v="1"/>
    <s v="IgG (+)ve"/>
    <x v="20"/>
    <s v="Developed"/>
    <s v="Other"/>
    <s v="Dhaka"/>
    <n v="0"/>
    <s v="Negative"/>
  </r>
  <r>
    <n v="112"/>
    <x v="1"/>
    <n v="9"/>
    <x v="0"/>
    <n v="1"/>
    <n v="1"/>
    <s v="Ns1(+)ve"/>
    <n v="1"/>
    <s v="IgG (+)ve"/>
    <n v="0"/>
    <s v="IgM (-)ve"/>
    <x v="22"/>
    <s v="Developed"/>
    <s v="Tinshed"/>
    <s v="Dhaka"/>
    <n v="1"/>
    <s v="Positive"/>
  </r>
  <r>
    <n v="117"/>
    <x v="1"/>
    <n v="14"/>
    <x v="0"/>
    <n v="1"/>
    <n v="1"/>
    <s v="Ns1(+)ve"/>
    <n v="1"/>
    <s v="IgG (+)ve"/>
    <n v="0"/>
    <s v="IgM (-)ve"/>
    <x v="23"/>
    <s v="Undeveloped"/>
    <s v="Building"/>
    <s v="Dhaka"/>
    <n v="1"/>
    <s v="Positive"/>
  </r>
  <r>
    <n v="124"/>
    <x v="0"/>
    <n v="17"/>
    <x v="0"/>
    <n v="1"/>
    <n v="0"/>
    <s v="Ns1 (-)ve"/>
    <n v="0"/>
    <s v="IgG (-)ve"/>
    <n v="0"/>
    <s v="IgM (-)ve"/>
    <x v="7"/>
    <s v="Developed"/>
    <s v="Other"/>
    <s v="Dhaka"/>
    <n v="0"/>
    <s v="Negative"/>
  </r>
  <r>
    <n v="140"/>
    <x v="1"/>
    <n v="8"/>
    <x v="0"/>
    <n v="1"/>
    <n v="1"/>
    <s v="Ns1(+)ve"/>
    <n v="1"/>
    <s v="IgG (+)ve"/>
    <n v="0"/>
    <s v="IgM (-)ve"/>
    <x v="24"/>
    <s v="Developed"/>
    <s v="Tinshed"/>
    <s v="Dhaka"/>
    <n v="1"/>
    <s v="Positive"/>
  </r>
  <r>
    <n v="141"/>
    <x v="1"/>
    <n v="14"/>
    <x v="0"/>
    <n v="1"/>
    <n v="0"/>
    <s v="Ns1 (-)ve"/>
    <n v="0"/>
    <s v="IgG (-)ve"/>
    <n v="0"/>
    <s v="IgM (-)ve"/>
    <x v="16"/>
    <s v="Undeveloped"/>
    <s v="Tinshed"/>
    <s v="Dhaka"/>
    <n v="0"/>
    <s v="Negative"/>
  </r>
  <r>
    <n v="143"/>
    <x v="1"/>
    <n v="11"/>
    <x v="0"/>
    <n v="1"/>
    <n v="1"/>
    <s v="Ns1(+)ve"/>
    <n v="1"/>
    <s v="IgG (+)ve"/>
    <n v="1"/>
    <s v="IgG (+)ve"/>
    <x v="25"/>
    <s v="Undeveloped"/>
    <s v="Other"/>
    <s v="Dhaka"/>
    <n v="1"/>
    <s v="Positive"/>
  </r>
  <r>
    <n v="150"/>
    <x v="0"/>
    <n v="17"/>
    <x v="0"/>
    <n v="1"/>
    <n v="0"/>
    <s v="Ns1 (-)ve"/>
    <n v="0"/>
    <s v="IgG (-)ve"/>
    <n v="0"/>
    <s v="IgM (-)ve"/>
    <x v="20"/>
    <s v="Developed"/>
    <s v="Building"/>
    <s v="Dhaka"/>
    <n v="0"/>
    <s v="Negative"/>
  </r>
  <r>
    <n v="152"/>
    <x v="1"/>
    <n v="8"/>
    <x v="0"/>
    <n v="1"/>
    <n v="1"/>
    <s v="Ns1(+)ve"/>
    <n v="1"/>
    <s v="IgG (+)ve"/>
    <n v="1"/>
    <s v="IgG (+)ve"/>
    <x v="16"/>
    <s v="Developed"/>
    <s v="Building"/>
    <s v="Dhaka"/>
    <n v="1"/>
    <s v="Positive"/>
  </r>
  <r>
    <n v="156"/>
    <x v="0"/>
    <n v="16"/>
    <x v="0"/>
    <n v="1"/>
    <n v="1"/>
    <s v="Ns1(+)ve"/>
    <n v="1"/>
    <s v="IgG (+)ve"/>
    <n v="1"/>
    <s v="IgG (+)ve"/>
    <x v="14"/>
    <s v="Developed"/>
    <s v="Building"/>
    <s v="Dhaka"/>
    <n v="1"/>
    <s v="Positive"/>
  </r>
  <r>
    <n v="162"/>
    <x v="0"/>
    <n v="13"/>
    <x v="0"/>
    <n v="1"/>
    <n v="1"/>
    <s v="Ns1(+)ve"/>
    <n v="1"/>
    <s v="IgG (+)ve"/>
    <n v="1"/>
    <s v="IgG (+)ve"/>
    <x v="26"/>
    <s v="Developed"/>
    <s v="Other"/>
    <s v="Dhaka"/>
    <n v="1"/>
    <s v="Positive"/>
  </r>
  <r>
    <n v="163"/>
    <x v="1"/>
    <n v="10"/>
    <x v="0"/>
    <n v="1"/>
    <n v="1"/>
    <s v="Ns1(+)ve"/>
    <n v="1"/>
    <s v="IgG (+)ve"/>
    <n v="0"/>
    <s v="IgM (-)ve"/>
    <x v="14"/>
    <s v="Undeveloped"/>
    <s v="Building"/>
    <s v="Dhaka"/>
    <n v="1"/>
    <s v="Positive"/>
  </r>
  <r>
    <n v="165"/>
    <x v="1"/>
    <n v="9"/>
    <x v="0"/>
    <n v="1"/>
    <n v="1"/>
    <s v="Ns1(+)ve"/>
    <n v="1"/>
    <s v="IgG (+)ve"/>
    <n v="0"/>
    <s v="IgM (-)ve"/>
    <x v="27"/>
    <s v="Undeveloped"/>
    <s v="Tinshed"/>
    <s v="Dhaka"/>
    <n v="1"/>
    <s v="Positive"/>
  </r>
  <r>
    <n v="168"/>
    <x v="0"/>
    <n v="15"/>
    <x v="0"/>
    <n v="1"/>
    <n v="0"/>
    <s v="Ns1 (-)ve"/>
    <n v="0"/>
    <s v="IgG (-)ve"/>
    <n v="1"/>
    <s v="IgG (+)ve"/>
    <x v="27"/>
    <s v="Developed"/>
    <s v="Building"/>
    <s v="Dhaka"/>
    <n v="0"/>
    <s v="Negative"/>
  </r>
  <r>
    <n v="172"/>
    <x v="1"/>
    <n v="14"/>
    <x v="0"/>
    <n v="1"/>
    <n v="0"/>
    <s v="Ns1 (-)ve"/>
    <n v="0"/>
    <s v="IgG (-)ve"/>
    <n v="1"/>
    <s v="IgG (+)ve"/>
    <x v="28"/>
    <s v="Developed"/>
    <s v="Other"/>
    <s v="Dhaka"/>
    <n v="0"/>
    <s v="Negative"/>
  </r>
  <r>
    <n v="173"/>
    <x v="1"/>
    <n v="9"/>
    <x v="0"/>
    <n v="1"/>
    <n v="1"/>
    <s v="Ns1(+)ve"/>
    <n v="1"/>
    <s v="IgG (+)ve"/>
    <n v="0"/>
    <s v="IgM (-)ve"/>
    <x v="3"/>
    <s v="Undeveloped"/>
    <s v="Tinshed"/>
    <s v="Dhaka"/>
    <n v="1"/>
    <s v="Positive"/>
  </r>
  <r>
    <n v="175"/>
    <x v="1"/>
    <n v="17"/>
    <x v="0"/>
    <n v="1"/>
    <n v="0"/>
    <s v="Ns1 (-)ve"/>
    <n v="0"/>
    <s v="IgG (-)ve"/>
    <n v="0"/>
    <s v="IgM (-)ve"/>
    <x v="2"/>
    <s v="Undeveloped"/>
    <s v="Building"/>
    <s v="Dhaka"/>
    <n v="0"/>
    <s v="Negative"/>
  </r>
  <r>
    <n v="177"/>
    <x v="0"/>
    <n v="14"/>
    <x v="0"/>
    <n v="1"/>
    <n v="0"/>
    <s v="Ns1 (-)ve"/>
    <n v="0"/>
    <s v="IgG (-)ve"/>
    <n v="0"/>
    <s v="IgM (-)ve"/>
    <x v="26"/>
    <s v="Undeveloped"/>
    <s v="Other"/>
    <s v="Dhaka"/>
    <n v="0"/>
    <s v="Negative"/>
  </r>
  <r>
    <n v="181"/>
    <x v="1"/>
    <n v="14"/>
    <x v="0"/>
    <n v="1"/>
    <n v="1"/>
    <s v="Ns1(+)ve"/>
    <n v="1"/>
    <s v="IgG (+)ve"/>
    <n v="0"/>
    <s v="IgM (-)ve"/>
    <x v="29"/>
    <s v="Undeveloped"/>
    <s v="Other"/>
    <s v="Dhaka"/>
    <n v="1"/>
    <s v="Positive"/>
  </r>
  <r>
    <n v="190"/>
    <x v="0"/>
    <n v="15"/>
    <x v="0"/>
    <n v="1"/>
    <n v="1"/>
    <s v="Ns1(+)ve"/>
    <n v="1"/>
    <s v="IgG (+)ve"/>
    <n v="1"/>
    <s v="IgG (+)ve"/>
    <x v="4"/>
    <s v="Developed"/>
    <s v="Tinshed"/>
    <s v="Dhaka"/>
    <n v="1"/>
    <s v="Positive"/>
  </r>
  <r>
    <n v="192"/>
    <x v="1"/>
    <n v="13"/>
    <x v="0"/>
    <n v="1"/>
    <n v="0"/>
    <s v="Ns1 (-)ve"/>
    <n v="0"/>
    <s v="IgG (-)ve"/>
    <n v="1"/>
    <s v="IgG (+)ve"/>
    <x v="24"/>
    <s v="Developed"/>
    <s v="Tinshed"/>
    <s v="Dhaka"/>
    <n v="0"/>
    <s v="Negative"/>
  </r>
  <r>
    <n v="228"/>
    <x v="1"/>
    <n v="16"/>
    <x v="0"/>
    <n v="1"/>
    <n v="1"/>
    <s v="Ns1(+)ve"/>
    <n v="1"/>
    <s v="IgG (+)ve"/>
    <n v="0"/>
    <s v="IgM (-)ve"/>
    <x v="22"/>
    <s v="Developed"/>
    <s v="Building"/>
    <s v="Dhaka"/>
    <n v="1"/>
    <s v="Positive"/>
  </r>
  <r>
    <n v="243"/>
    <x v="1"/>
    <n v="12"/>
    <x v="0"/>
    <n v="1"/>
    <n v="1"/>
    <s v="Ns1(+)ve"/>
    <n v="1"/>
    <s v="IgG (+)ve"/>
    <n v="0"/>
    <s v="IgM (-)ve"/>
    <x v="25"/>
    <s v="Undeveloped"/>
    <s v="Tinshed"/>
    <s v="Dhaka"/>
    <n v="1"/>
    <s v="Positive"/>
  </r>
  <r>
    <n v="252"/>
    <x v="1"/>
    <n v="10"/>
    <x v="0"/>
    <n v="1"/>
    <n v="0"/>
    <s v="Ns1 (-)ve"/>
    <n v="0"/>
    <s v="IgG (-)ve"/>
    <n v="1"/>
    <s v="IgG (+)ve"/>
    <x v="7"/>
    <s v="Developed"/>
    <s v="Tinshed"/>
    <s v="Dhaka"/>
    <n v="0"/>
    <s v="Negative"/>
  </r>
  <r>
    <n v="259"/>
    <x v="0"/>
    <n v="14"/>
    <x v="0"/>
    <n v="1"/>
    <n v="0"/>
    <s v="Ns1 (-)ve"/>
    <n v="0"/>
    <s v="IgG (-)ve"/>
    <n v="0"/>
    <s v="IgM (-)ve"/>
    <x v="20"/>
    <s v="Undeveloped"/>
    <s v="Tinshed"/>
    <s v="Dhaka"/>
    <n v="0"/>
    <s v="Negative"/>
  </r>
  <r>
    <n v="265"/>
    <x v="1"/>
    <n v="11"/>
    <x v="0"/>
    <n v="1"/>
    <n v="0"/>
    <s v="Ns1 (-)ve"/>
    <n v="0"/>
    <s v="IgG (-)ve"/>
    <n v="1"/>
    <s v="IgG (+)ve"/>
    <x v="6"/>
    <s v="Undeveloped"/>
    <s v="Building"/>
    <s v="Dhaka"/>
    <n v="0"/>
    <s v="Negative"/>
  </r>
  <r>
    <n v="267"/>
    <x v="0"/>
    <n v="8"/>
    <x v="0"/>
    <n v="1"/>
    <n v="0"/>
    <s v="Ns1 (-)ve"/>
    <n v="0"/>
    <s v="IgG (-)ve"/>
    <n v="0"/>
    <s v="IgM (-)ve"/>
    <x v="16"/>
    <s v="Undeveloped"/>
    <s v="Tinshed"/>
    <s v="Dhaka"/>
    <n v="0"/>
    <s v="Negative"/>
  </r>
  <r>
    <n v="277"/>
    <x v="0"/>
    <n v="10"/>
    <x v="0"/>
    <n v="1"/>
    <n v="1"/>
    <s v="Ns1(+)ve"/>
    <n v="1"/>
    <s v="IgG (+)ve"/>
    <n v="1"/>
    <s v="IgG (+)ve"/>
    <x v="21"/>
    <s v="Undeveloped"/>
    <s v="Building"/>
    <s v="Dhaka"/>
    <n v="1"/>
    <s v="Positive"/>
  </r>
  <r>
    <n v="290"/>
    <x v="1"/>
    <n v="17"/>
    <x v="0"/>
    <n v="1"/>
    <n v="0"/>
    <s v="Ns1 (-)ve"/>
    <n v="0"/>
    <s v="IgG (-)ve"/>
    <n v="0"/>
    <s v="IgM (-)ve"/>
    <x v="26"/>
    <s v="Developed"/>
    <s v="Building"/>
    <s v="Dhaka"/>
    <n v="0"/>
    <s v="Negative"/>
  </r>
  <r>
    <n v="293"/>
    <x v="1"/>
    <n v="8"/>
    <x v="0"/>
    <n v="1"/>
    <n v="1"/>
    <s v="Ns1(+)ve"/>
    <n v="1"/>
    <s v="IgG (+)ve"/>
    <n v="0"/>
    <s v="IgM (-)ve"/>
    <x v="30"/>
    <s v="Undeveloped"/>
    <s v="Tinshed"/>
    <s v="Dhaka"/>
    <n v="1"/>
    <s v="Positive"/>
  </r>
  <r>
    <n v="298"/>
    <x v="0"/>
    <n v="15"/>
    <x v="0"/>
    <n v="1"/>
    <n v="0"/>
    <s v="Ns1 (-)ve"/>
    <n v="0"/>
    <s v="IgG (-)ve"/>
    <n v="0"/>
    <s v="IgM (-)ve"/>
    <x v="24"/>
    <s v="Developed"/>
    <s v="Building"/>
    <s v="Dhaka"/>
    <n v="0"/>
    <s v="Negative"/>
  </r>
  <r>
    <n v="299"/>
    <x v="0"/>
    <n v="11"/>
    <x v="0"/>
    <n v="1"/>
    <n v="1"/>
    <s v="Ns1(+)ve"/>
    <n v="1"/>
    <s v="IgG (+)ve"/>
    <n v="0"/>
    <s v="IgM (-)ve"/>
    <x v="26"/>
    <s v="Undeveloped"/>
    <s v="Tinshed"/>
    <s v="Dhaka"/>
    <n v="1"/>
    <s v="Positive"/>
  </r>
  <r>
    <n v="303"/>
    <x v="0"/>
    <n v="12"/>
    <x v="0"/>
    <n v="1"/>
    <n v="0"/>
    <s v="Ns1 (-)ve"/>
    <n v="0"/>
    <s v="IgG (-)ve"/>
    <n v="1"/>
    <s v="IgG (+)ve"/>
    <x v="17"/>
    <s v="Undeveloped"/>
    <s v="Other"/>
    <s v="Dhaka"/>
    <n v="0"/>
    <s v="Negative"/>
  </r>
  <r>
    <n v="314"/>
    <x v="0"/>
    <n v="15"/>
    <x v="0"/>
    <n v="1"/>
    <n v="0"/>
    <s v="Ns1 (-)ve"/>
    <n v="0"/>
    <s v="IgG (-)ve"/>
    <n v="0"/>
    <s v="IgM (-)ve"/>
    <x v="14"/>
    <s v="Developed"/>
    <s v="Tinshed"/>
    <s v="Dhaka"/>
    <n v="0"/>
    <s v="Negative"/>
  </r>
  <r>
    <n v="315"/>
    <x v="0"/>
    <n v="15"/>
    <x v="0"/>
    <n v="1"/>
    <n v="1"/>
    <s v="Ns1(+)ve"/>
    <n v="1"/>
    <s v="IgG (+)ve"/>
    <n v="1"/>
    <s v="IgG (+)ve"/>
    <x v="27"/>
    <s v="Undeveloped"/>
    <s v="Other"/>
    <s v="Dhaka"/>
    <n v="1"/>
    <s v="Positive"/>
  </r>
  <r>
    <n v="317"/>
    <x v="0"/>
    <n v="16"/>
    <x v="0"/>
    <n v="1"/>
    <n v="1"/>
    <s v="Ns1(+)ve"/>
    <n v="1"/>
    <s v="IgG (+)ve"/>
    <n v="0"/>
    <s v="IgM (-)ve"/>
    <x v="31"/>
    <s v="Undeveloped"/>
    <s v="Building"/>
    <s v="Dhaka"/>
    <n v="1"/>
    <s v="Positive"/>
  </r>
  <r>
    <n v="332"/>
    <x v="1"/>
    <n v="13"/>
    <x v="0"/>
    <n v="1"/>
    <n v="1"/>
    <s v="Ns1(+)ve"/>
    <n v="1"/>
    <s v="IgG (+)ve"/>
    <n v="0"/>
    <s v="IgM (-)ve"/>
    <x v="16"/>
    <s v="Developed"/>
    <s v="Other"/>
    <s v="Dhaka"/>
    <n v="1"/>
    <s v="Positive"/>
  </r>
  <r>
    <n v="333"/>
    <x v="1"/>
    <n v="11"/>
    <x v="0"/>
    <n v="1"/>
    <n v="1"/>
    <s v="Ns1(+)ve"/>
    <n v="1"/>
    <s v="IgG (+)ve"/>
    <n v="0"/>
    <s v="IgM (-)ve"/>
    <x v="26"/>
    <s v="Undeveloped"/>
    <s v="Building"/>
    <s v="Dhaka"/>
    <n v="1"/>
    <s v="Positive"/>
  </r>
  <r>
    <n v="341"/>
    <x v="0"/>
    <n v="9"/>
    <x v="0"/>
    <n v="1"/>
    <n v="1"/>
    <s v="Ns1(+)ve"/>
    <n v="1"/>
    <s v="IgG (+)ve"/>
    <n v="0"/>
    <s v="IgM (-)ve"/>
    <x v="7"/>
    <s v="Undeveloped"/>
    <s v="Other"/>
    <s v="Dhaka"/>
    <n v="1"/>
    <s v="Positive"/>
  </r>
  <r>
    <n v="353"/>
    <x v="0"/>
    <n v="17"/>
    <x v="0"/>
    <n v="1"/>
    <n v="0"/>
    <s v="Ns1 (-)ve"/>
    <n v="0"/>
    <s v="IgG (-)ve"/>
    <n v="1"/>
    <s v="IgG (+)ve"/>
    <x v="19"/>
    <s v="Undeveloped"/>
    <s v="Building"/>
    <s v="Dhaka"/>
    <n v="0"/>
    <s v="Negative"/>
  </r>
  <r>
    <n v="363"/>
    <x v="1"/>
    <n v="15"/>
    <x v="0"/>
    <n v="1"/>
    <n v="1"/>
    <s v="Ns1(+)ve"/>
    <n v="1"/>
    <s v="IgG (+)ve"/>
    <n v="1"/>
    <s v="IgG (+)ve"/>
    <x v="4"/>
    <s v="Undeveloped"/>
    <s v="Tinshed"/>
    <s v="Dhaka"/>
    <n v="1"/>
    <s v="Positive"/>
  </r>
  <r>
    <n v="370"/>
    <x v="0"/>
    <n v="16"/>
    <x v="0"/>
    <n v="1"/>
    <n v="0"/>
    <s v="Ns1 (-)ve"/>
    <n v="0"/>
    <s v="IgG (-)ve"/>
    <n v="1"/>
    <s v="IgG (+)ve"/>
    <x v="7"/>
    <s v="Developed"/>
    <s v="Building"/>
    <s v="Dhaka"/>
    <n v="0"/>
    <s v="Negative"/>
  </r>
  <r>
    <n v="376"/>
    <x v="1"/>
    <n v="9"/>
    <x v="0"/>
    <n v="1"/>
    <n v="1"/>
    <s v="Ns1(+)ve"/>
    <n v="1"/>
    <s v="IgG (+)ve"/>
    <n v="1"/>
    <s v="IgG (+)ve"/>
    <x v="22"/>
    <s v="Developed"/>
    <s v="Building"/>
    <s v="Dhaka"/>
    <n v="1"/>
    <s v="Positive"/>
  </r>
  <r>
    <n v="377"/>
    <x v="1"/>
    <n v="8"/>
    <x v="0"/>
    <n v="1"/>
    <n v="1"/>
    <s v="Ns1(+)ve"/>
    <n v="1"/>
    <s v="IgG (+)ve"/>
    <n v="1"/>
    <s v="IgG (+)ve"/>
    <x v="3"/>
    <s v="Undeveloped"/>
    <s v="Other"/>
    <s v="Dhaka"/>
    <n v="1"/>
    <s v="Positive"/>
  </r>
  <r>
    <n v="378"/>
    <x v="1"/>
    <n v="17"/>
    <x v="0"/>
    <n v="1"/>
    <n v="0"/>
    <s v="Ns1 (-)ve"/>
    <n v="0"/>
    <s v="IgG (-)ve"/>
    <n v="1"/>
    <s v="IgG (+)ve"/>
    <x v="3"/>
    <s v="Developed"/>
    <s v="Building"/>
    <s v="Dhaka"/>
    <n v="0"/>
    <s v="Negative"/>
  </r>
  <r>
    <n v="379"/>
    <x v="1"/>
    <n v="16"/>
    <x v="0"/>
    <n v="1"/>
    <n v="1"/>
    <s v="Ns1(+)ve"/>
    <n v="1"/>
    <s v="IgG (+)ve"/>
    <n v="0"/>
    <s v="IgM (-)ve"/>
    <x v="1"/>
    <s v="Undeveloped"/>
    <s v="Tinshed"/>
    <s v="Dhaka"/>
    <n v="1"/>
    <s v="Positive"/>
  </r>
  <r>
    <n v="380"/>
    <x v="1"/>
    <n v="15"/>
    <x v="0"/>
    <n v="1"/>
    <n v="1"/>
    <s v="Ns1(+)ve"/>
    <n v="1"/>
    <s v="IgG (+)ve"/>
    <n v="1"/>
    <s v="IgG (+)ve"/>
    <x v="14"/>
    <s v="Developed"/>
    <s v="Other"/>
    <s v="Dhaka"/>
    <n v="1"/>
    <s v="Positive"/>
  </r>
  <r>
    <n v="385"/>
    <x v="1"/>
    <n v="17"/>
    <x v="0"/>
    <n v="1"/>
    <n v="1"/>
    <s v="Ns1(+)ve"/>
    <n v="1"/>
    <s v="IgG (+)ve"/>
    <n v="1"/>
    <s v="IgG (+)ve"/>
    <x v="26"/>
    <s v="Undeveloped"/>
    <s v="Other"/>
    <s v="Dhaka"/>
    <n v="1"/>
    <s v="Positive"/>
  </r>
  <r>
    <n v="393"/>
    <x v="1"/>
    <n v="17"/>
    <x v="0"/>
    <n v="1"/>
    <n v="1"/>
    <s v="Ns1(+)ve"/>
    <n v="1"/>
    <s v="IgG (+)ve"/>
    <n v="0"/>
    <s v="IgM (-)ve"/>
    <x v="24"/>
    <s v="Undeveloped"/>
    <s v="Building"/>
    <s v="Dhaka"/>
    <n v="1"/>
    <s v="Positive"/>
  </r>
  <r>
    <n v="398"/>
    <x v="1"/>
    <n v="9"/>
    <x v="0"/>
    <n v="1"/>
    <n v="1"/>
    <s v="Ns1(+)ve"/>
    <n v="1"/>
    <s v="IgG (+)ve"/>
    <n v="0"/>
    <s v="IgM (-)ve"/>
    <x v="13"/>
    <s v="Developed"/>
    <s v="Tinshed"/>
    <s v="Dhaka"/>
    <n v="1"/>
    <s v="Positive"/>
  </r>
  <r>
    <n v="401"/>
    <x v="0"/>
    <n v="14"/>
    <x v="0"/>
    <n v="1"/>
    <n v="0"/>
    <s v="Ns1 (-)ve"/>
    <n v="0"/>
    <s v="IgG (-)ve"/>
    <n v="0"/>
    <s v="IgM (-)ve"/>
    <x v="11"/>
    <s v="Undeveloped"/>
    <s v="Building"/>
    <s v="Dhaka"/>
    <n v="0"/>
    <s v="Negative"/>
  </r>
  <r>
    <n v="408"/>
    <x v="0"/>
    <n v="16"/>
    <x v="0"/>
    <n v="1"/>
    <n v="1"/>
    <s v="Ns1(+)ve"/>
    <n v="1"/>
    <s v="IgG (+)ve"/>
    <n v="1"/>
    <s v="IgG (+)ve"/>
    <x v="0"/>
    <s v="Developed"/>
    <s v="Building"/>
    <s v="Dhaka"/>
    <n v="1"/>
    <s v="Positive"/>
  </r>
  <r>
    <n v="409"/>
    <x v="0"/>
    <n v="11"/>
    <x v="0"/>
    <n v="1"/>
    <n v="0"/>
    <s v="Ns1 (-)ve"/>
    <n v="0"/>
    <s v="IgG (-)ve"/>
    <n v="0"/>
    <s v="IgM (-)ve"/>
    <x v="32"/>
    <s v="Undeveloped"/>
    <s v="Building"/>
    <s v="Dhaka"/>
    <n v="0"/>
    <s v="Negative"/>
  </r>
  <r>
    <n v="420"/>
    <x v="0"/>
    <n v="14"/>
    <x v="0"/>
    <n v="1"/>
    <n v="1"/>
    <s v="Ns1(+)ve"/>
    <n v="1"/>
    <s v="IgG (+)ve"/>
    <n v="1"/>
    <s v="IgG (+)ve"/>
    <x v="21"/>
    <s v="Developed"/>
    <s v="Building"/>
    <s v="Dhaka"/>
    <n v="1"/>
    <s v="Positive"/>
  </r>
  <r>
    <n v="426"/>
    <x v="1"/>
    <n v="15"/>
    <x v="0"/>
    <n v="1"/>
    <n v="0"/>
    <s v="Ns1 (-)ve"/>
    <n v="0"/>
    <s v="IgG (-)ve"/>
    <n v="0"/>
    <s v="IgM (-)ve"/>
    <x v="6"/>
    <s v="Developed"/>
    <s v="Other"/>
    <s v="Dhaka"/>
    <n v="0"/>
    <s v="Negative"/>
  </r>
  <r>
    <n v="437"/>
    <x v="0"/>
    <n v="15"/>
    <x v="0"/>
    <n v="1"/>
    <n v="1"/>
    <s v="Ns1(+)ve"/>
    <n v="1"/>
    <s v="IgG (+)ve"/>
    <n v="0"/>
    <s v="IgM (-)ve"/>
    <x v="22"/>
    <s v="Undeveloped"/>
    <s v="Tinshed"/>
    <s v="Dhaka"/>
    <n v="1"/>
    <s v="Positive"/>
  </r>
  <r>
    <n v="441"/>
    <x v="0"/>
    <n v="11"/>
    <x v="0"/>
    <n v="1"/>
    <n v="1"/>
    <s v="Ns1(+)ve"/>
    <n v="1"/>
    <s v="IgG (+)ve"/>
    <n v="1"/>
    <s v="IgG (+)ve"/>
    <x v="6"/>
    <s v="Undeveloped"/>
    <s v="Tinshed"/>
    <s v="Dhaka"/>
    <n v="1"/>
    <s v="Positive"/>
  </r>
  <r>
    <n v="457"/>
    <x v="1"/>
    <n v="17"/>
    <x v="0"/>
    <n v="1"/>
    <n v="0"/>
    <s v="Ns1 (-)ve"/>
    <n v="0"/>
    <s v="IgG (-)ve"/>
    <n v="0"/>
    <s v="IgM (-)ve"/>
    <x v="2"/>
    <s v="Undeveloped"/>
    <s v="Building"/>
    <s v="Dhaka"/>
    <n v="0"/>
    <s v="Negative"/>
  </r>
  <r>
    <n v="459"/>
    <x v="1"/>
    <n v="13"/>
    <x v="0"/>
    <n v="1"/>
    <n v="0"/>
    <s v="Ns1 (-)ve"/>
    <n v="0"/>
    <s v="IgG (-)ve"/>
    <n v="0"/>
    <s v="IgM (-)ve"/>
    <x v="28"/>
    <s v="Undeveloped"/>
    <s v="Tinshed"/>
    <s v="Dhaka"/>
    <n v="0"/>
    <s v="Negative"/>
  </r>
  <r>
    <n v="463"/>
    <x v="0"/>
    <n v="14"/>
    <x v="0"/>
    <n v="1"/>
    <n v="1"/>
    <s v="Ns1(+)ve"/>
    <n v="1"/>
    <s v="IgG (+)ve"/>
    <n v="1"/>
    <s v="IgG (+)ve"/>
    <x v="21"/>
    <s v="Undeveloped"/>
    <s v="Other"/>
    <s v="Dhaka"/>
    <n v="1"/>
    <s v="Positive"/>
  </r>
  <r>
    <n v="471"/>
    <x v="0"/>
    <n v="11"/>
    <x v="0"/>
    <n v="1"/>
    <n v="0"/>
    <s v="Ns1 (-)ve"/>
    <n v="0"/>
    <s v="IgG (-)ve"/>
    <n v="1"/>
    <s v="IgG (+)ve"/>
    <x v="23"/>
    <s v="Undeveloped"/>
    <s v="Other"/>
    <s v="Dhaka"/>
    <n v="0"/>
    <s v="Negative"/>
  </r>
  <r>
    <n v="487"/>
    <x v="0"/>
    <n v="13"/>
    <x v="0"/>
    <n v="1"/>
    <n v="0"/>
    <s v="Ns1 (-)ve"/>
    <n v="0"/>
    <s v="IgG (-)ve"/>
    <n v="1"/>
    <s v="IgG (+)ve"/>
    <x v="33"/>
    <s v="Undeveloped"/>
    <s v="Tinshed"/>
    <s v="Dhaka"/>
    <n v="0"/>
    <s v="Negative"/>
  </r>
  <r>
    <n v="492"/>
    <x v="1"/>
    <n v="17"/>
    <x v="0"/>
    <n v="1"/>
    <n v="0"/>
    <s v="Ns1 (-)ve"/>
    <n v="0"/>
    <s v="IgG (-)ve"/>
    <n v="1"/>
    <s v="IgG (+)ve"/>
    <x v="6"/>
    <s v="Developed"/>
    <s v="Other"/>
    <s v="Dhaka"/>
    <n v="0"/>
    <s v="Negative"/>
  </r>
  <r>
    <n v="494"/>
    <x v="0"/>
    <n v="9"/>
    <x v="0"/>
    <n v="1"/>
    <n v="1"/>
    <s v="Ns1(+)ve"/>
    <n v="1"/>
    <s v="IgG (+)ve"/>
    <n v="1"/>
    <s v="IgG (+)ve"/>
    <x v="17"/>
    <s v="Developed"/>
    <s v="Tinshed"/>
    <s v="Dhaka"/>
    <n v="1"/>
    <s v="Positive"/>
  </r>
  <r>
    <n v="497"/>
    <x v="1"/>
    <n v="15"/>
    <x v="0"/>
    <n v="1"/>
    <n v="1"/>
    <s v="Ns1(+)ve"/>
    <n v="1"/>
    <s v="IgG (+)ve"/>
    <n v="0"/>
    <s v="IgM (-)ve"/>
    <x v="29"/>
    <s v="Undeveloped"/>
    <s v="Building"/>
    <s v="Dhaka"/>
    <n v="1"/>
    <s v="Positive"/>
  </r>
  <r>
    <n v="502"/>
    <x v="0"/>
    <n v="9"/>
    <x v="0"/>
    <n v="1"/>
    <n v="1"/>
    <s v="Ns1(+)ve"/>
    <n v="1"/>
    <s v="IgG (+)ve"/>
    <n v="1"/>
    <s v="IgG (+)ve"/>
    <x v="34"/>
    <s v="Developed"/>
    <s v="Other"/>
    <s v="Dhaka"/>
    <n v="1"/>
    <s v="Positive"/>
  </r>
  <r>
    <n v="505"/>
    <x v="1"/>
    <n v="10"/>
    <x v="0"/>
    <n v="1"/>
    <n v="0"/>
    <s v="Ns1 (-)ve"/>
    <n v="0"/>
    <s v="IgG (-)ve"/>
    <n v="1"/>
    <s v="IgG (+)ve"/>
    <x v="23"/>
    <s v="Undeveloped"/>
    <s v="Other"/>
    <s v="Dhaka"/>
    <n v="0"/>
    <s v="Negative"/>
  </r>
  <r>
    <n v="506"/>
    <x v="1"/>
    <n v="13"/>
    <x v="0"/>
    <n v="1"/>
    <n v="1"/>
    <s v="Ns1(+)ve"/>
    <n v="1"/>
    <s v="IgG (+)ve"/>
    <n v="1"/>
    <s v="IgG (+)ve"/>
    <x v="6"/>
    <s v="Developed"/>
    <s v="Tinshed"/>
    <s v="Dhaka"/>
    <n v="1"/>
    <s v="Positive"/>
  </r>
  <r>
    <n v="510"/>
    <x v="1"/>
    <n v="10"/>
    <x v="0"/>
    <n v="1"/>
    <n v="0"/>
    <s v="Ns1 (-)ve"/>
    <n v="0"/>
    <s v="IgG (-)ve"/>
    <n v="0"/>
    <s v="IgM (-)ve"/>
    <x v="20"/>
    <s v="Developed"/>
    <s v="Tinshed"/>
    <s v="Dhaka"/>
    <n v="0"/>
    <s v="Negative"/>
  </r>
  <r>
    <n v="511"/>
    <x v="1"/>
    <n v="17"/>
    <x v="0"/>
    <n v="1"/>
    <n v="0"/>
    <s v="Ns1 (-)ve"/>
    <n v="0"/>
    <s v="IgG (-)ve"/>
    <n v="1"/>
    <s v="IgG (+)ve"/>
    <x v="2"/>
    <s v="Undeveloped"/>
    <s v="Other"/>
    <s v="Dhaka"/>
    <n v="0"/>
    <s v="Negative"/>
  </r>
  <r>
    <n v="518"/>
    <x v="1"/>
    <n v="8"/>
    <x v="0"/>
    <n v="1"/>
    <n v="0"/>
    <s v="Ns1 (-)ve"/>
    <n v="0"/>
    <s v="IgG (-)ve"/>
    <n v="0"/>
    <s v="IgM (-)ve"/>
    <x v="3"/>
    <s v="Developed"/>
    <s v="Other"/>
    <s v="Dhaka"/>
    <n v="0"/>
    <s v="Negative"/>
  </r>
  <r>
    <n v="520"/>
    <x v="1"/>
    <n v="10"/>
    <x v="0"/>
    <n v="1"/>
    <n v="1"/>
    <s v="Ns1(+)ve"/>
    <n v="1"/>
    <s v="IgG (+)ve"/>
    <n v="1"/>
    <s v="IgG (+)ve"/>
    <x v="2"/>
    <s v="Developed"/>
    <s v="Tinshed"/>
    <s v="Dhaka"/>
    <n v="1"/>
    <s v="Positive"/>
  </r>
  <r>
    <n v="523"/>
    <x v="1"/>
    <n v="13"/>
    <x v="0"/>
    <n v="1"/>
    <n v="0"/>
    <s v="Ns1 (-)ve"/>
    <n v="0"/>
    <s v="IgG (-)ve"/>
    <n v="1"/>
    <s v="IgG (+)ve"/>
    <x v="22"/>
    <s v="Undeveloped"/>
    <s v="Tinshed"/>
    <s v="Dhaka"/>
    <n v="0"/>
    <s v="Negative"/>
  </r>
  <r>
    <n v="526"/>
    <x v="1"/>
    <n v="9"/>
    <x v="0"/>
    <n v="1"/>
    <n v="0"/>
    <s v="Ns1 (-)ve"/>
    <n v="0"/>
    <s v="IgG (-)ve"/>
    <n v="0"/>
    <s v="IgM (-)ve"/>
    <x v="13"/>
    <s v="Developed"/>
    <s v="Tinshed"/>
    <s v="Dhaka"/>
    <n v="0"/>
    <s v="Negative"/>
  </r>
  <r>
    <n v="535"/>
    <x v="1"/>
    <n v="9"/>
    <x v="0"/>
    <n v="1"/>
    <n v="1"/>
    <s v="Ns1(+)ve"/>
    <n v="1"/>
    <s v="IgG (+)ve"/>
    <n v="0"/>
    <s v="IgM (-)ve"/>
    <x v="1"/>
    <s v="Undeveloped"/>
    <s v="Other"/>
    <s v="Dhaka"/>
    <n v="1"/>
    <s v="Positive"/>
  </r>
  <r>
    <n v="536"/>
    <x v="0"/>
    <n v="9"/>
    <x v="0"/>
    <n v="1"/>
    <n v="1"/>
    <s v="Ns1(+)ve"/>
    <n v="1"/>
    <s v="IgG (+)ve"/>
    <n v="0"/>
    <s v="IgM (-)ve"/>
    <x v="28"/>
    <s v="Developed"/>
    <s v="Building"/>
    <s v="Dhaka"/>
    <n v="1"/>
    <s v="Positive"/>
  </r>
  <r>
    <n v="560"/>
    <x v="1"/>
    <n v="12"/>
    <x v="0"/>
    <n v="1"/>
    <n v="1"/>
    <s v="Ns1(+)ve"/>
    <n v="1"/>
    <s v="IgG (+)ve"/>
    <n v="1"/>
    <s v="IgG (+)ve"/>
    <x v="22"/>
    <s v="Developed"/>
    <s v="Tinshed"/>
    <s v="Dhaka"/>
    <n v="1"/>
    <s v="Positive"/>
  </r>
  <r>
    <n v="564"/>
    <x v="1"/>
    <n v="9"/>
    <x v="0"/>
    <n v="1"/>
    <n v="1"/>
    <s v="Ns1(+)ve"/>
    <n v="1"/>
    <s v="IgG (+)ve"/>
    <n v="0"/>
    <s v="IgM (-)ve"/>
    <x v="2"/>
    <s v="Developed"/>
    <s v="Building"/>
    <s v="Dhaka"/>
    <n v="1"/>
    <s v="Positive"/>
  </r>
  <r>
    <n v="577"/>
    <x v="1"/>
    <n v="14"/>
    <x v="0"/>
    <n v="1"/>
    <n v="1"/>
    <s v="Ns1(+)ve"/>
    <n v="1"/>
    <s v="IgG (+)ve"/>
    <n v="1"/>
    <s v="IgG (+)ve"/>
    <x v="7"/>
    <s v="Undeveloped"/>
    <s v="Tinshed"/>
    <s v="Dhaka"/>
    <n v="1"/>
    <s v="Positive"/>
  </r>
  <r>
    <n v="606"/>
    <x v="1"/>
    <n v="12"/>
    <x v="0"/>
    <n v="1"/>
    <n v="0"/>
    <s v="Ns1 (-)ve"/>
    <n v="0"/>
    <s v="IgG (-)ve"/>
    <n v="1"/>
    <s v="IgG (+)ve"/>
    <x v="18"/>
    <s v="Developed"/>
    <s v="Building"/>
    <s v="Dhaka"/>
    <n v="0"/>
    <s v="Negative"/>
  </r>
  <r>
    <n v="610"/>
    <x v="1"/>
    <n v="10"/>
    <x v="0"/>
    <n v="1"/>
    <n v="1"/>
    <s v="Ns1(+)ve"/>
    <n v="1"/>
    <s v="IgG (+)ve"/>
    <n v="1"/>
    <s v="IgG (+)ve"/>
    <x v="24"/>
    <s v="Developed"/>
    <s v="Tinshed"/>
    <s v="Dhaka"/>
    <n v="1"/>
    <s v="Positive"/>
  </r>
  <r>
    <n v="611"/>
    <x v="0"/>
    <n v="16"/>
    <x v="0"/>
    <n v="1"/>
    <n v="1"/>
    <s v="Ns1(+)ve"/>
    <n v="1"/>
    <s v="IgG (+)ve"/>
    <n v="0"/>
    <s v="IgM (-)ve"/>
    <x v="9"/>
    <s v="Undeveloped"/>
    <s v="Building"/>
    <s v="Dhaka"/>
    <n v="1"/>
    <s v="Positive"/>
  </r>
  <r>
    <n v="612"/>
    <x v="1"/>
    <n v="17"/>
    <x v="0"/>
    <n v="1"/>
    <n v="1"/>
    <s v="Ns1(+)ve"/>
    <n v="1"/>
    <s v="IgG (+)ve"/>
    <n v="0"/>
    <s v="IgM (-)ve"/>
    <x v="25"/>
    <s v="Developed"/>
    <s v="Other"/>
    <s v="Dhaka"/>
    <n v="1"/>
    <s v="Positive"/>
  </r>
  <r>
    <n v="616"/>
    <x v="1"/>
    <n v="16"/>
    <x v="0"/>
    <n v="1"/>
    <n v="0"/>
    <s v="Ns1 (-)ve"/>
    <n v="0"/>
    <s v="IgG (-)ve"/>
    <n v="0"/>
    <s v="IgM (-)ve"/>
    <x v="2"/>
    <s v="Developed"/>
    <s v="Tinshed"/>
    <s v="Dhaka"/>
    <n v="0"/>
    <s v="Negative"/>
  </r>
  <r>
    <n v="617"/>
    <x v="0"/>
    <n v="8"/>
    <x v="0"/>
    <n v="1"/>
    <n v="0"/>
    <s v="Ns1 (-)ve"/>
    <n v="0"/>
    <s v="IgG (-)ve"/>
    <n v="0"/>
    <s v="IgM (-)ve"/>
    <x v="33"/>
    <s v="Undeveloped"/>
    <s v="Building"/>
    <s v="Dhaka"/>
    <n v="0"/>
    <s v="Negative"/>
  </r>
  <r>
    <n v="618"/>
    <x v="1"/>
    <n v="10"/>
    <x v="0"/>
    <n v="1"/>
    <n v="1"/>
    <s v="Ns1(+)ve"/>
    <n v="1"/>
    <s v="IgG (+)ve"/>
    <n v="0"/>
    <s v="IgM (-)ve"/>
    <x v="31"/>
    <s v="Developed"/>
    <s v="Tinshed"/>
    <s v="Dhaka"/>
    <n v="1"/>
    <s v="Positive"/>
  </r>
  <r>
    <n v="626"/>
    <x v="1"/>
    <n v="10"/>
    <x v="0"/>
    <n v="1"/>
    <n v="1"/>
    <s v="Ns1(+)ve"/>
    <n v="1"/>
    <s v="IgG (+)ve"/>
    <n v="1"/>
    <s v="IgG (+)ve"/>
    <x v="26"/>
    <s v="Developed"/>
    <s v="Tinshed"/>
    <s v="Dhaka"/>
    <n v="1"/>
    <s v="Positive"/>
  </r>
  <r>
    <n v="635"/>
    <x v="0"/>
    <n v="10"/>
    <x v="0"/>
    <n v="1"/>
    <n v="1"/>
    <s v="Ns1(+)ve"/>
    <n v="1"/>
    <s v="IgG (+)ve"/>
    <n v="1"/>
    <s v="IgG (+)ve"/>
    <x v="18"/>
    <s v="Undeveloped"/>
    <s v="Other"/>
    <s v="Dhaka"/>
    <n v="1"/>
    <s v="Positive"/>
  </r>
  <r>
    <n v="650"/>
    <x v="0"/>
    <n v="10"/>
    <x v="0"/>
    <n v="1"/>
    <n v="1"/>
    <s v="Ns1(+)ve"/>
    <n v="1"/>
    <s v="IgG (+)ve"/>
    <n v="1"/>
    <s v="IgG (+)ve"/>
    <x v="34"/>
    <s v="Developed"/>
    <s v="Other"/>
    <s v="Dhaka"/>
    <n v="1"/>
    <s v="Positive"/>
  </r>
  <r>
    <n v="654"/>
    <x v="0"/>
    <n v="15"/>
    <x v="0"/>
    <n v="1"/>
    <n v="1"/>
    <s v="Ns1(+)ve"/>
    <n v="1"/>
    <s v="IgG (+)ve"/>
    <n v="0"/>
    <s v="IgM (-)ve"/>
    <x v="33"/>
    <s v="Developed"/>
    <s v="Other"/>
    <s v="Dhaka"/>
    <n v="1"/>
    <s v="Positive"/>
  </r>
  <r>
    <n v="655"/>
    <x v="1"/>
    <n v="10"/>
    <x v="0"/>
    <n v="1"/>
    <n v="1"/>
    <s v="Ns1(+)ve"/>
    <n v="1"/>
    <s v="IgG (+)ve"/>
    <n v="1"/>
    <s v="IgG (+)ve"/>
    <x v="33"/>
    <s v="Undeveloped"/>
    <s v="Other"/>
    <s v="Dhaka"/>
    <n v="1"/>
    <s v="Positive"/>
  </r>
  <r>
    <n v="664"/>
    <x v="0"/>
    <n v="14"/>
    <x v="0"/>
    <n v="1"/>
    <n v="1"/>
    <s v="Ns1(+)ve"/>
    <n v="1"/>
    <s v="IgG (+)ve"/>
    <n v="1"/>
    <s v="IgG (+)ve"/>
    <x v="24"/>
    <s v="Developed"/>
    <s v="Tinshed"/>
    <s v="Dhaka"/>
    <n v="1"/>
    <s v="Positive"/>
  </r>
  <r>
    <n v="665"/>
    <x v="0"/>
    <n v="17"/>
    <x v="0"/>
    <n v="1"/>
    <n v="1"/>
    <s v="Ns1(+)ve"/>
    <n v="1"/>
    <s v="IgG (+)ve"/>
    <n v="0"/>
    <s v="IgM (-)ve"/>
    <x v="1"/>
    <s v="Undeveloped"/>
    <s v="Other"/>
    <s v="Dhaka"/>
    <n v="1"/>
    <s v="Positive"/>
  </r>
  <r>
    <n v="669"/>
    <x v="1"/>
    <n v="17"/>
    <x v="0"/>
    <n v="1"/>
    <n v="1"/>
    <s v="Ns1(+)ve"/>
    <n v="1"/>
    <s v="IgG (+)ve"/>
    <n v="0"/>
    <s v="IgM (-)ve"/>
    <x v="17"/>
    <s v="Undeveloped"/>
    <s v="Other"/>
    <s v="Dhaka"/>
    <n v="1"/>
    <s v="Positive"/>
  </r>
  <r>
    <n v="670"/>
    <x v="0"/>
    <n v="17"/>
    <x v="0"/>
    <n v="1"/>
    <n v="0"/>
    <s v="Ns1 (-)ve"/>
    <n v="0"/>
    <s v="IgG (-)ve"/>
    <n v="1"/>
    <s v="IgG (+)ve"/>
    <x v="1"/>
    <s v="Developed"/>
    <s v="Tinshed"/>
    <s v="Dhaka"/>
    <n v="0"/>
    <s v="Negative"/>
  </r>
  <r>
    <n v="683"/>
    <x v="1"/>
    <n v="16"/>
    <x v="0"/>
    <n v="1"/>
    <n v="1"/>
    <s v="Ns1(+)ve"/>
    <n v="1"/>
    <s v="IgG (+)ve"/>
    <n v="0"/>
    <s v="IgM (-)ve"/>
    <x v="18"/>
    <s v="Undeveloped"/>
    <s v="Tinshed"/>
    <s v="Dhaka"/>
    <n v="1"/>
    <s v="Positive"/>
  </r>
  <r>
    <n v="690"/>
    <x v="1"/>
    <n v="12"/>
    <x v="0"/>
    <n v="1"/>
    <n v="0"/>
    <s v="Ns1 (-)ve"/>
    <n v="0"/>
    <s v="IgG (-)ve"/>
    <n v="1"/>
    <s v="IgG (+)ve"/>
    <x v="25"/>
    <s v="Developed"/>
    <s v="Tinshed"/>
    <s v="Dhaka"/>
    <n v="0"/>
    <s v="Negative"/>
  </r>
  <r>
    <n v="697"/>
    <x v="1"/>
    <n v="14"/>
    <x v="0"/>
    <n v="1"/>
    <n v="0"/>
    <s v="Ns1 (-)ve"/>
    <n v="0"/>
    <s v="IgG (-)ve"/>
    <n v="0"/>
    <s v="IgM (-)ve"/>
    <x v="1"/>
    <s v="Undeveloped"/>
    <s v="Tinshed"/>
    <s v="Dhaka"/>
    <n v="0"/>
    <s v="Negative"/>
  </r>
  <r>
    <n v="711"/>
    <x v="1"/>
    <n v="13"/>
    <x v="0"/>
    <n v="1"/>
    <n v="1"/>
    <s v="Ns1(+)ve"/>
    <n v="1"/>
    <s v="IgG (+)ve"/>
    <n v="0"/>
    <s v="IgM (-)ve"/>
    <x v="28"/>
    <s v="Undeveloped"/>
    <s v="Other"/>
    <s v="Dhaka"/>
    <n v="1"/>
    <s v="Positive"/>
  </r>
  <r>
    <n v="715"/>
    <x v="1"/>
    <n v="12"/>
    <x v="0"/>
    <n v="1"/>
    <n v="0"/>
    <s v="Ns1 (-)ve"/>
    <n v="0"/>
    <s v="IgG (-)ve"/>
    <n v="0"/>
    <s v="IgM (-)ve"/>
    <x v="20"/>
    <s v="Undeveloped"/>
    <s v="Building"/>
    <s v="Dhaka"/>
    <n v="0"/>
    <s v="Negative"/>
  </r>
  <r>
    <n v="716"/>
    <x v="1"/>
    <n v="14"/>
    <x v="0"/>
    <n v="1"/>
    <n v="0"/>
    <s v="Ns1 (-)ve"/>
    <n v="0"/>
    <s v="IgG (-)ve"/>
    <n v="0"/>
    <s v="IgM (-)ve"/>
    <x v="15"/>
    <s v="Developed"/>
    <s v="Tinshed"/>
    <s v="Dhaka"/>
    <n v="0"/>
    <s v="Negative"/>
  </r>
  <r>
    <n v="720"/>
    <x v="0"/>
    <n v="16"/>
    <x v="0"/>
    <n v="1"/>
    <n v="1"/>
    <s v="Ns1(+)ve"/>
    <n v="1"/>
    <s v="IgG (+)ve"/>
    <n v="0"/>
    <s v="IgM (-)ve"/>
    <x v="24"/>
    <s v="Developed"/>
    <s v="Building"/>
    <s v="Dhaka"/>
    <n v="1"/>
    <s v="Positive"/>
  </r>
  <r>
    <n v="725"/>
    <x v="0"/>
    <n v="8"/>
    <x v="0"/>
    <n v="1"/>
    <n v="1"/>
    <s v="Ns1(+)ve"/>
    <n v="1"/>
    <s v="IgG (+)ve"/>
    <n v="0"/>
    <s v="IgM (-)ve"/>
    <x v="27"/>
    <s v="Undeveloped"/>
    <s v="Building"/>
    <s v="Dhaka"/>
    <n v="1"/>
    <s v="Positive"/>
  </r>
  <r>
    <n v="727"/>
    <x v="1"/>
    <n v="9"/>
    <x v="0"/>
    <n v="1"/>
    <n v="1"/>
    <s v="Ns1(+)ve"/>
    <n v="1"/>
    <s v="IgG (+)ve"/>
    <n v="1"/>
    <s v="IgG (+)ve"/>
    <x v="28"/>
    <s v="Undeveloped"/>
    <s v="Building"/>
    <s v="Dhaka"/>
    <n v="1"/>
    <s v="Positive"/>
  </r>
  <r>
    <n v="728"/>
    <x v="1"/>
    <n v="14"/>
    <x v="0"/>
    <n v="1"/>
    <n v="1"/>
    <s v="Ns1(+)ve"/>
    <n v="1"/>
    <s v="IgG (+)ve"/>
    <n v="0"/>
    <s v="IgM (-)ve"/>
    <x v="8"/>
    <s v="Developed"/>
    <s v="Other"/>
    <s v="Dhaka"/>
    <n v="1"/>
    <s v="Positive"/>
  </r>
  <r>
    <n v="729"/>
    <x v="1"/>
    <n v="12"/>
    <x v="0"/>
    <n v="1"/>
    <n v="1"/>
    <s v="Ns1(+)ve"/>
    <n v="1"/>
    <s v="IgG (+)ve"/>
    <n v="0"/>
    <s v="IgM (-)ve"/>
    <x v="0"/>
    <s v="Undeveloped"/>
    <s v="Other"/>
    <s v="Dhaka"/>
    <n v="1"/>
    <s v="Positive"/>
  </r>
  <r>
    <n v="739"/>
    <x v="1"/>
    <n v="11"/>
    <x v="0"/>
    <n v="1"/>
    <n v="0"/>
    <s v="Ns1 (-)ve"/>
    <n v="0"/>
    <s v="IgG (-)ve"/>
    <n v="1"/>
    <s v="IgG (+)ve"/>
    <x v="0"/>
    <s v="Undeveloped"/>
    <s v="Tinshed"/>
    <s v="Dhaka"/>
    <n v="0"/>
    <s v="Negative"/>
  </r>
  <r>
    <n v="746"/>
    <x v="1"/>
    <n v="11"/>
    <x v="0"/>
    <n v="1"/>
    <n v="0"/>
    <s v="Ns1 (-)ve"/>
    <n v="0"/>
    <s v="IgG (-)ve"/>
    <n v="0"/>
    <s v="IgM (-)ve"/>
    <x v="1"/>
    <s v="Developed"/>
    <s v="Other"/>
    <s v="Dhaka"/>
    <n v="0"/>
    <s v="Negative"/>
  </r>
  <r>
    <n v="752"/>
    <x v="1"/>
    <n v="11"/>
    <x v="0"/>
    <n v="1"/>
    <n v="0"/>
    <s v="Ns1 (-)ve"/>
    <n v="0"/>
    <s v="IgG (-)ve"/>
    <n v="0"/>
    <s v="IgM (-)ve"/>
    <x v="32"/>
    <s v="Developed"/>
    <s v="Other"/>
    <s v="Dhaka"/>
    <n v="0"/>
    <s v="Negative"/>
  </r>
  <r>
    <n v="766"/>
    <x v="0"/>
    <n v="8"/>
    <x v="0"/>
    <n v="1"/>
    <n v="0"/>
    <s v="Ns1 (-)ve"/>
    <n v="0"/>
    <s v="IgG (-)ve"/>
    <n v="0"/>
    <s v="IgM (-)ve"/>
    <x v="30"/>
    <s v="Developed"/>
    <s v="Tinshed"/>
    <s v="Dhaka"/>
    <n v="0"/>
    <s v="Negative"/>
  </r>
  <r>
    <n v="767"/>
    <x v="0"/>
    <n v="13"/>
    <x v="0"/>
    <n v="1"/>
    <n v="0"/>
    <s v="Ns1 (-)ve"/>
    <n v="0"/>
    <s v="IgG (-)ve"/>
    <n v="0"/>
    <s v="IgM (-)ve"/>
    <x v="10"/>
    <s v="Undeveloped"/>
    <s v="Building"/>
    <s v="Dhaka"/>
    <n v="0"/>
    <s v="Negative"/>
  </r>
  <r>
    <n v="768"/>
    <x v="0"/>
    <n v="10"/>
    <x v="0"/>
    <n v="1"/>
    <n v="1"/>
    <s v="Ns1(+)ve"/>
    <n v="1"/>
    <s v="IgG (+)ve"/>
    <n v="0"/>
    <s v="IgM (-)ve"/>
    <x v="35"/>
    <s v="Developed"/>
    <s v="Tinshed"/>
    <s v="Dhaka"/>
    <n v="1"/>
    <s v="Positive"/>
  </r>
  <r>
    <n v="774"/>
    <x v="0"/>
    <n v="14"/>
    <x v="0"/>
    <n v="1"/>
    <n v="1"/>
    <s v="Ns1(+)ve"/>
    <n v="1"/>
    <s v="IgG (+)ve"/>
    <n v="0"/>
    <s v="IgM (-)ve"/>
    <x v="9"/>
    <s v="Developed"/>
    <s v="Building"/>
    <s v="Dhaka"/>
    <n v="1"/>
    <s v="Positive"/>
  </r>
  <r>
    <n v="775"/>
    <x v="0"/>
    <n v="10"/>
    <x v="0"/>
    <n v="1"/>
    <n v="0"/>
    <s v="Ns1 (-)ve"/>
    <n v="0"/>
    <s v="IgG (-)ve"/>
    <n v="1"/>
    <s v="IgG (+)ve"/>
    <x v="12"/>
    <s v="Undeveloped"/>
    <s v="Other"/>
    <s v="Dhaka"/>
    <n v="0"/>
    <s v="Negative"/>
  </r>
  <r>
    <n v="778"/>
    <x v="1"/>
    <n v="11"/>
    <x v="0"/>
    <n v="1"/>
    <n v="0"/>
    <s v="Ns1 (-)ve"/>
    <n v="0"/>
    <s v="IgG (-)ve"/>
    <n v="0"/>
    <s v="IgM (-)ve"/>
    <x v="17"/>
    <s v="Developed"/>
    <s v="Building"/>
    <s v="Dhaka"/>
    <n v="0"/>
    <s v="Negative"/>
  </r>
  <r>
    <n v="781"/>
    <x v="0"/>
    <n v="17"/>
    <x v="0"/>
    <n v="1"/>
    <n v="0"/>
    <s v="Ns1 (-)ve"/>
    <n v="0"/>
    <s v="IgG (-)ve"/>
    <n v="0"/>
    <s v="IgM (-)ve"/>
    <x v="25"/>
    <s v="Undeveloped"/>
    <s v="Other"/>
    <s v="Dhaka"/>
    <n v="0"/>
    <s v="Negative"/>
  </r>
  <r>
    <n v="799"/>
    <x v="1"/>
    <n v="10"/>
    <x v="0"/>
    <n v="1"/>
    <n v="0"/>
    <s v="Ns1 (-)ve"/>
    <n v="0"/>
    <s v="IgG (-)ve"/>
    <n v="1"/>
    <s v="IgG (+)ve"/>
    <x v="1"/>
    <s v="Undeveloped"/>
    <s v="Building"/>
    <s v="Dhaka"/>
    <n v="0"/>
    <s v="Negative"/>
  </r>
  <r>
    <n v="806"/>
    <x v="1"/>
    <n v="11"/>
    <x v="0"/>
    <n v="1"/>
    <n v="0"/>
    <s v="Ns1 (-)ve"/>
    <n v="0"/>
    <s v="IgG (-)ve"/>
    <n v="1"/>
    <s v="IgG (+)ve"/>
    <x v="26"/>
    <s v="Developed"/>
    <s v="Tinshed"/>
    <s v="Dhaka"/>
    <n v="0"/>
    <s v="Negative"/>
  </r>
  <r>
    <n v="809"/>
    <x v="1"/>
    <n v="17"/>
    <x v="0"/>
    <n v="1"/>
    <n v="0"/>
    <s v="Ns1 (-)ve"/>
    <n v="0"/>
    <s v="IgG (-)ve"/>
    <n v="0"/>
    <s v="IgM (-)ve"/>
    <x v="14"/>
    <s v="Undeveloped"/>
    <s v="Building"/>
    <s v="Dhaka"/>
    <n v="0"/>
    <s v="Negative"/>
  </r>
  <r>
    <n v="810"/>
    <x v="1"/>
    <n v="12"/>
    <x v="0"/>
    <n v="1"/>
    <n v="1"/>
    <s v="Ns1(+)ve"/>
    <n v="1"/>
    <s v="IgG (+)ve"/>
    <n v="0"/>
    <s v="IgM (-)ve"/>
    <x v="29"/>
    <s v="Developed"/>
    <s v="Other"/>
    <s v="Dhaka"/>
    <n v="1"/>
    <s v="Positive"/>
  </r>
  <r>
    <n v="818"/>
    <x v="1"/>
    <n v="16"/>
    <x v="0"/>
    <n v="1"/>
    <n v="1"/>
    <s v="Ns1(+)ve"/>
    <n v="1"/>
    <s v="IgG (+)ve"/>
    <n v="0"/>
    <s v="IgM (-)ve"/>
    <x v="25"/>
    <s v="Developed"/>
    <s v="Tinshed"/>
    <s v="Dhaka"/>
    <n v="1"/>
    <s v="Positive"/>
  </r>
  <r>
    <n v="821"/>
    <x v="0"/>
    <n v="11"/>
    <x v="0"/>
    <n v="1"/>
    <n v="0"/>
    <s v="Ns1 (-)ve"/>
    <n v="0"/>
    <s v="IgG (-)ve"/>
    <n v="0"/>
    <s v="IgM (-)ve"/>
    <x v="25"/>
    <s v="Undeveloped"/>
    <s v="Tinshed"/>
    <s v="Dhaka"/>
    <n v="0"/>
    <s v="Negative"/>
  </r>
  <r>
    <n v="825"/>
    <x v="1"/>
    <n v="13"/>
    <x v="0"/>
    <n v="1"/>
    <n v="1"/>
    <s v="Ns1(+)ve"/>
    <n v="1"/>
    <s v="IgG (+)ve"/>
    <n v="1"/>
    <s v="IgG (+)ve"/>
    <x v="24"/>
    <s v="Undeveloped"/>
    <s v="Tinshed"/>
    <s v="Dhaka"/>
    <n v="1"/>
    <s v="Positive"/>
  </r>
  <r>
    <n v="838"/>
    <x v="1"/>
    <n v="17"/>
    <x v="0"/>
    <n v="1"/>
    <n v="1"/>
    <s v="Ns1(+)ve"/>
    <n v="1"/>
    <s v="IgG (+)ve"/>
    <n v="1"/>
    <s v="IgG (+)ve"/>
    <x v="7"/>
    <s v="Developed"/>
    <s v="Building"/>
    <s v="Dhaka"/>
    <n v="1"/>
    <s v="Positive"/>
  </r>
  <r>
    <n v="841"/>
    <x v="0"/>
    <n v="8"/>
    <x v="0"/>
    <n v="1"/>
    <n v="1"/>
    <s v="Ns1(+)ve"/>
    <n v="1"/>
    <s v="IgG (+)ve"/>
    <n v="0"/>
    <s v="IgM (-)ve"/>
    <x v="24"/>
    <s v="Undeveloped"/>
    <s v="Building"/>
    <s v="Dhaka"/>
    <n v="1"/>
    <s v="Positive"/>
  </r>
  <r>
    <n v="850"/>
    <x v="1"/>
    <n v="15"/>
    <x v="0"/>
    <n v="1"/>
    <n v="0"/>
    <s v="Ns1 (-)ve"/>
    <n v="0"/>
    <s v="IgG (-)ve"/>
    <n v="1"/>
    <s v="IgG (+)ve"/>
    <x v="7"/>
    <s v="Developed"/>
    <s v="Building"/>
    <s v="Dhaka"/>
    <n v="0"/>
    <s v="Negative"/>
  </r>
  <r>
    <n v="855"/>
    <x v="1"/>
    <n v="8"/>
    <x v="0"/>
    <n v="1"/>
    <n v="0"/>
    <s v="Ns1 (-)ve"/>
    <n v="0"/>
    <s v="IgG (-)ve"/>
    <n v="1"/>
    <s v="IgG (+)ve"/>
    <x v="18"/>
    <s v="Undeveloped"/>
    <s v="Tinshed"/>
    <s v="Dhaka"/>
    <n v="0"/>
    <s v="Negative"/>
  </r>
  <r>
    <n v="859"/>
    <x v="0"/>
    <n v="16"/>
    <x v="0"/>
    <n v="1"/>
    <n v="0"/>
    <s v="Ns1 (-)ve"/>
    <n v="0"/>
    <s v="IgG (-)ve"/>
    <n v="1"/>
    <s v="IgG (+)ve"/>
    <x v="16"/>
    <s v="Undeveloped"/>
    <s v="Other"/>
    <s v="Dhaka"/>
    <n v="0"/>
    <s v="Negative"/>
  </r>
  <r>
    <n v="869"/>
    <x v="1"/>
    <n v="8"/>
    <x v="0"/>
    <n v="1"/>
    <n v="0"/>
    <s v="Ns1 (-)ve"/>
    <n v="0"/>
    <s v="IgG (-)ve"/>
    <n v="0"/>
    <s v="IgM (-)ve"/>
    <x v="14"/>
    <s v="Undeveloped"/>
    <s v="Building"/>
    <s v="Dhaka"/>
    <n v="0"/>
    <s v="Negative"/>
  </r>
  <r>
    <n v="871"/>
    <x v="1"/>
    <n v="9"/>
    <x v="0"/>
    <n v="1"/>
    <n v="1"/>
    <s v="Ns1(+)ve"/>
    <n v="1"/>
    <s v="IgG (+)ve"/>
    <n v="0"/>
    <s v="IgM (-)ve"/>
    <x v="10"/>
    <s v="Undeveloped"/>
    <s v="Building"/>
    <s v="Dhaka"/>
    <n v="1"/>
    <s v="Positive"/>
  </r>
  <r>
    <n v="874"/>
    <x v="1"/>
    <n v="16"/>
    <x v="0"/>
    <n v="1"/>
    <n v="1"/>
    <s v="Ns1(+)ve"/>
    <n v="1"/>
    <s v="IgG (+)ve"/>
    <n v="0"/>
    <s v="IgM (-)ve"/>
    <x v="30"/>
    <s v="Developed"/>
    <s v="Tinshed"/>
    <s v="Dhaka"/>
    <n v="1"/>
    <s v="Positive"/>
  </r>
  <r>
    <n v="875"/>
    <x v="1"/>
    <n v="8"/>
    <x v="0"/>
    <n v="1"/>
    <n v="0"/>
    <s v="Ns1 (-)ve"/>
    <n v="0"/>
    <s v="IgG (-)ve"/>
    <n v="0"/>
    <s v="IgM (-)ve"/>
    <x v="29"/>
    <s v="Undeveloped"/>
    <s v="Other"/>
    <s v="Dhaka"/>
    <n v="0"/>
    <s v="Negative"/>
  </r>
  <r>
    <n v="881"/>
    <x v="1"/>
    <n v="13"/>
    <x v="0"/>
    <n v="1"/>
    <n v="1"/>
    <s v="Ns1(+)ve"/>
    <n v="1"/>
    <s v="IgG (+)ve"/>
    <n v="0"/>
    <s v="IgM (-)ve"/>
    <x v="11"/>
    <s v="Undeveloped"/>
    <s v="Other"/>
    <s v="Dhaka"/>
    <n v="1"/>
    <s v="Positive"/>
  </r>
  <r>
    <n v="883"/>
    <x v="1"/>
    <n v="14"/>
    <x v="0"/>
    <n v="1"/>
    <n v="1"/>
    <s v="Ns1(+)ve"/>
    <n v="1"/>
    <s v="IgG (+)ve"/>
    <n v="1"/>
    <s v="IgG (+)ve"/>
    <x v="16"/>
    <s v="Undeveloped"/>
    <s v="Building"/>
    <s v="Dhaka"/>
    <n v="1"/>
    <s v="Positive"/>
  </r>
  <r>
    <n v="893"/>
    <x v="1"/>
    <n v="12"/>
    <x v="0"/>
    <n v="1"/>
    <n v="0"/>
    <s v="Ns1 (-)ve"/>
    <n v="0"/>
    <s v="IgG (-)ve"/>
    <n v="1"/>
    <s v="IgG (+)ve"/>
    <x v="32"/>
    <s v="Undeveloped"/>
    <s v="Building"/>
    <s v="Dhaka"/>
    <n v="0"/>
    <s v="Negative"/>
  </r>
  <r>
    <n v="895"/>
    <x v="0"/>
    <n v="14"/>
    <x v="0"/>
    <n v="1"/>
    <n v="1"/>
    <s v="Ns1(+)ve"/>
    <n v="1"/>
    <s v="IgG (+)ve"/>
    <n v="0"/>
    <s v="IgM (-)ve"/>
    <x v="10"/>
    <s v="Undeveloped"/>
    <s v="Building"/>
    <s v="Dhaka"/>
    <n v="1"/>
    <s v="Positive"/>
  </r>
  <r>
    <n v="896"/>
    <x v="0"/>
    <n v="10"/>
    <x v="0"/>
    <n v="1"/>
    <n v="0"/>
    <s v="Ns1 (-)ve"/>
    <n v="0"/>
    <s v="IgG (-)ve"/>
    <n v="0"/>
    <s v="IgM (-)ve"/>
    <x v="29"/>
    <s v="Developed"/>
    <s v="Building"/>
    <s v="Dhaka"/>
    <n v="0"/>
    <s v="Negative"/>
  </r>
  <r>
    <n v="898"/>
    <x v="0"/>
    <n v="8"/>
    <x v="0"/>
    <n v="1"/>
    <n v="1"/>
    <s v="Ns1(+)ve"/>
    <n v="1"/>
    <s v="IgG (+)ve"/>
    <n v="0"/>
    <s v="IgM (-)ve"/>
    <x v="8"/>
    <s v="Developed"/>
    <s v="Tinshed"/>
    <s v="Dhaka"/>
    <n v="1"/>
    <s v="Positive"/>
  </r>
  <r>
    <n v="900"/>
    <x v="0"/>
    <n v="16"/>
    <x v="0"/>
    <n v="1"/>
    <n v="0"/>
    <s v="Ns1 (-)ve"/>
    <n v="0"/>
    <s v="IgG (-)ve"/>
    <n v="0"/>
    <s v="IgM (-)ve"/>
    <x v="13"/>
    <s v="Developed"/>
    <s v="Building"/>
    <s v="Dhaka"/>
    <n v="0"/>
    <s v="Negative"/>
  </r>
  <r>
    <n v="904"/>
    <x v="1"/>
    <n v="15"/>
    <x v="0"/>
    <n v="1"/>
    <n v="1"/>
    <s v="Ns1(+)ve"/>
    <n v="1"/>
    <s v="IgG (+)ve"/>
    <n v="0"/>
    <s v="IgM (-)ve"/>
    <x v="35"/>
    <s v="Developed"/>
    <s v="Building"/>
    <s v="Dhaka"/>
    <n v="1"/>
    <s v="Positive"/>
  </r>
  <r>
    <n v="905"/>
    <x v="1"/>
    <n v="11"/>
    <x v="0"/>
    <n v="1"/>
    <n v="1"/>
    <s v="Ns1(+)ve"/>
    <n v="1"/>
    <s v="IgG (+)ve"/>
    <n v="0"/>
    <s v="IgM (-)ve"/>
    <x v="8"/>
    <s v="Undeveloped"/>
    <s v="Building"/>
    <s v="Dhaka"/>
    <n v="1"/>
    <s v="Positive"/>
  </r>
  <r>
    <n v="910"/>
    <x v="0"/>
    <n v="10"/>
    <x v="0"/>
    <n v="1"/>
    <n v="1"/>
    <s v="Ns1(+)ve"/>
    <n v="1"/>
    <s v="IgG (+)ve"/>
    <n v="1"/>
    <s v="IgG (+)ve"/>
    <x v="21"/>
    <s v="Developed"/>
    <s v="Other"/>
    <s v="Dhaka"/>
    <n v="1"/>
    <s v="Positive"/>
  </r>
  <r>
    <n v="915"/>
    <x v="0"/>
    <n v="13"/>
    <x v="0"/>
    <n v="1"/>
    <n v="0"/>
    <s v="Ns1 (-)ve"/>
    <n v="0"/>
    <s v="IgG (-)ve"/>
    <n v="1"/>
    <s v="IgG (+)ve"/>
    <x v="14"/>
    <s v="Undeveloped"/>
    <s v="Other"/>
    <s v="Dhaka"/>
    <n v="0"/>
    <s v="Negative"/>
  </r>
  <r>
    <n v="930"/>
    <x v="0"/>
    <n v="8"/>
    <x v="0"/>
    <n v="1"/>
    <n v="0"/>
    <s v="Ns1 (-)ve"/>
    <n v="0"/>
    <s v="IgG (-)ve"/>
    <n v="1"/>
    <s v="IgG (+)ve"/>
    <x v="1"/>
    <s v="Developed"/>
    <s v="Building"/>
    <s v="Dhaka"/>
    <n v="0"/>
    <s v="Negative"/>
  </r>
  <r>
    <n v="941"/>
    <x v="1"/>
    <n v="16"/>
    <x v="0"/>
    <n v="1"/>
    <n v="0"/>
    <s v="Ns1 (-)ve"/>
    <n v="0"/>
    <s v="IgG (-)ve"/>
    <n v="0"/>
    <s v="IgM (-)ve"/>
    <x v="30"/>
    <s v="Undeveloped"/>
    <s v="Tinshed"/>
    <s v="Dhaka"/>
    <n v="0"/>
    <s v="Negative"/>
  </r>
  <r>
    <n v="945"/>
    <x v="1"/>
    <n v="10"/>
    <x v="0"/>
    <n v="1"/>
    <n v="0"/>
    <s v="Ns1 (-)ve"/>
    <n v="0"/>
    <s v="IgG (-)ve"/>
    <n v="0"/>
    <s v="IgM (-)ve"/>
    <x v="26"/>
    <s v="Undeveloped"/>
    <s v="Building"/>
    <s v="Dhaka"/>
    <n v="0"/>
    <s v="Negative"/>
  </r>
  <r>
    <n v="946"/>
    <x v="1"/>
    <n v="15"/>
    <x v="0"/>
    <n v="1"/>
    <n v="0"/>
    <s v="Ns1 (-)ve"/>
    <n v="0"/>
    <s v="IgG (-)ve"/>
    <n v="0"/>
    <s v="IgM (-)ve"/>
    <x v="12"/>
    <s v="Developed"/>
    <s v="Building"/>
    <s v="Dhaka"/>
    <n v="0"/>
    <s v="Negative"/>
  </r>
  <r>
    <n v="947"/>
    <x v="1"/>
    <n v="17"/>
    <x v="0"/>
    <n v="1"/>
    <n v="0"/>
    <s v="Ns1 (-)ve"/>
    <n v="0"/>
    <s v="IgG (-)ve"/>
    <n v="0"/>
    <s v="IgM (-)ve"/>
    <x v="32"/>
    <s v="Undeveloped"/>
    <s v="Tinshed"/>
    <s v="Dhaka"/>
    <n v="0"/>
    <s v="Negative"/>
  </r>
  <r>
    <n v="951"/>
    <x v="1"/>
    <n v="16"/>
    <x v="0"/>
    <n v="1"/>
    <n v="1"/>
    <s v="Ns1(+)ve"/>
    <n v="1"/>
    <s v="IgG (+)ve"/>
    <n v="1"/>
    <s v="IgG (+)ve"/>
    <x v="13"/>
    <s v="Undeveloped"/>
    <s v="Other"/>
    <s v="Dhaka"/>
    <n v="1"/>
    <s v="Positive"/>
  </r>
  <r>
    <n v="957"/>
    <x v="1"/>
    <n v="8"/>
    <x v="0"/>
    <n v="1"/>
    <n v="0"/>
    <s v="Ns1 (-)ve"/>
    <n v="1"/>
    <s v="IgG (+)ve"/>
    <n v="0"/>
    <s v="IgM (-)ve"/>
    <x v="15"/>
    <s v="Developed"/>
    <s v="Other"/>
    <s v="Dhaka"/>
    <n v="1"/>
    <s v="Positive"/>
  </r>
  <r>
    <n v="973"/>
    <x v="1"/>
    <n v="9"/>
    <x v="0"/>
    <n v="1"/>
    <n v="1"/>
    <s v="Ns1(+)ve"/>
    <n v="1"/>
    <s v="IgG (+)ve"/>
    <n v="1"/>
    <s v="IgG (+)ve"/>
    <x v="31"/>
    <s v="Undeveloped"/>
    <s v="Other"/>
    <s v="Dhaka"/>
    <n v="1"/>
    <s v="Positive"/>
  </r>
  <r>
    <n v="981"/>
    <x v="0"/>
    <n v="11"/>
    <x v="0"/>
    <n v="1"/>
    <n v="0"/>
    <s v="Ns1 (-)ve"/>
    <n v="0"/>
    <s v="IgG (-)ve"/>
    <n v="0"/>
    <s v="IgM (-)ve"/>
    <x v="14"/>
    <s v="Undeveloped"/>
    <s v="Other"/>
    <s v="Dhaka"/>
    <n v="0"/>
    <s v="Negative"/>
  </r>
  <r>
    <n v="985"/>
    <x v="0"/>
    <n v="9"/>
    <x v="0"/>
    <n v="1"/>
    <n v="0"/>
    <s v="Ns1 (-)ve"/>
    <n v="0"/>
    <s v="IgG (-)ve"/>
    <n v="1"/>
    <s v="IgG (+)ve"/>
    <x v="6"/>
    <s v="Undeveloped"/>
    <s v="Building"/>
    <s v="Dhaka"/>
    <n v="0"/>
    <s v="Negative"/>
  </r>
  <r>
    <n v="989"/>
    <x v="0"/>
    <n v="11"/>
    <x v="0"/>
    <n v="1"/>
    <n v="0"/>
    <s v="Ns1 (-)ve"/>
    <n v="0"/>
    <s v="IgG (-)ve"/>
    <n v="0"/>
    <s v="IgM (-)ve"/>
    <x v="14"/>
    <s v="Undeveloped"/>
    <s v="Building"/>
    <s v="Dhaka"/>
    <n v="0"/>
    <s v="Negative"/>
  </r>
  <r>
    <n v="994"/>
    <x v="1"/>
    <n v="15"/>
    <x v="0"/>
    <n v="1"/>
    <n v="0"/>
    <s v="Ns1 (-)ve"/>
    <n v="0"/>
    <s v="IgG (-)ve"/>
    <n v="0"/>
    <s v="IgM (-)ve"/>
    <x v="26"/>
    <s v="Developed"/>
    <s v="Other"/>
    <s v="Dhaka"/>
    <n v="0"/>
    <s v="Negative"/>
  </r>
  <r>
    <n v="996"/>
    <x v="1"/>
    <n v="16"/>
    <x v="0"/>
    <n v="1"/>
    <n v="1"/>
    <s v="Ns1(+)ve"/>
    <n v="1"/>
    <s v="IgG (+)ve"/>
    <n v="0"/>
    <s v="IgM (-)ve"/>
    <x v="1"/>
    <s v="Developed"/>
    <s v="Building"/>
    <s v="Dhaka"/>
    <n v="1"/>
    <s v="Positive"/>
  </r>
  <r>
    <n v="5"/>
    <x v="0"/>
    <n v="22"/>
    <x v="1"/>
    <n v="2"/>
    <n v="0"/>
    <s v="Ns1 (-)ve"/>
    <n v="0"/>
    <s v="IgG (-)ve"/>
    <n v="0"/>
    <s v="IgM (-)ve"/>
    <x v="33"/>
    <s v="Undeveloped"/>
    <s v="Building"/>
    <s v="Dhaka"/>
    <n v="0"/>
    <s v="Negative"/>
  </r>
  <r>
    <n v="17"/>
    <x v="0"/>
    <n v="18"/>
    <x v="1"/>
    <n v="2"/>
    <n v="0"/>
    <s v="Ns1 (-)ve"/>
    <n v="0"/>
    <s v="IgG (-)ve"/>
    <n v="1"/>
    <s v="IgG (+)ve"/>
    <x v="28"/>
    <s v="Undeveloped"/>
    <s v="Tinshed"/>
    <s v="Dhaka"/>
    <n v="0"/>
    <s v="Negative"/>
  </r>
  <r>
    <n v="22"/>
    <x v="1"/>
    <n v="23"/>
    <x v="1"/>
    <n v="2"/>
    <n v="0"/>
    <s v="Ns1 (-)ve"/>
    <n v="0"/>
    <s v="IgG (-)ve"/>
    <n v="0"/>
    <s v="IgM (-)ve"/>
    <x v="34"/>
    <s v="Developed"/>
    <s v="Other"/>
    <s v="Dhaka"/>
    <n v="0"/>
    <s v="Negative"/>
  </r>
  <r>
    <n v="56"/>
    <x v="0"/>
    <n v="24"/>
    <x v="1"/>
    <n v="2"/>
    <n v="1"/>
    <s v="Ns1(+)ve"/>
    <n v="1"/>
    <s v="IgG (+)ve"/>
    <n v="1"/>
    <s v="IgG (+)ve"/>
    <x v="27"/>
    <s v="Developed"/>
    <s v="Building"/>
    <s v="Dhaka"/>
    <n v="1"/>
    <s v="Positive"/>
  </r>
  <r>
    <n v="58"/>
    <x v="0"/>
    <n v="25"/>
    <x v="1"/>
    <n v="2"/>
    <n v="0"/>
    <s v="Ns1 (-)ve"/>
    <n v="0"/>
    <s v="IgG (-)ve"/>
    <n v="1"/>
    <s v="IgG (+)ve"/>
    <x v="4"/>
    <s v="Developed"/>
    <s v="Other"/>
    <s v="Dhaka"/>
    <n v="0"/>
    <s v="Negative"/>
  </r>
  <r>
    <n v="78"/>
    <x v="0"/>
    <n v="21"/>
    <x v="1"/>
    <n v="2"/>
    <n v="0"/>
    <s v="Ns1 (-)ve"/>
    <n v="0"/>
    <s v="IgG (-)ve"/>
    <n v="1"/>
    <s v="IgG (+)ve"/>
    <x v="3"/>
    <s v="Developed"/>
    <s v="Building"/>
    <s v="Dhaka"/>
    <n v="0"/>
    <s v="Negative"/>
  </r>
  <r>
    <n v="80"/>
    <x v="1"/>
    <n v="24"/>
    <x v="1"/>
    <n v="2"/>
    <n v="0"/>
    <s v="Ns1 (-)ve"/>
    <n v="0"/>
    <s v="IgG (-)ve"/>
    <n v="0"/>
    <s v="IgM (-)ve"/>
    <x v="27"/>
    <s v="Developed"/>
    <s v="Tinshed"/>
    <s v="Dhaka"/>
    <n v="0"/>
    <s v="Negative"/>
  </r>
  <r>
    <n v="98"/>
    <x v="1"/>
    <n v="23"/>
    <x v="1"/>
    <n v="2"/>
    <n v="1"/>
    <s v="Ns1(+)ve"/>
    <n v="1"/>
    <s v="IgG (+)ve"/>
    <n v="0"/>
    <s v="IgM (-)ve"/>
    <x v="25"/>
    <s v="Developed"/>
    <s v="Tinshed"/>
    <s v="Dhaka"/>
    <n v="1"/>
    <s v="Positive"/>
  </r>
  <r>
    <n v="114"/>
    <x v="0"/>
    <n v="24"/>
    <x v="1"/>
    <n v="2"/>
    <n v="0"/>
    <s v="Ns1 (-)ve"/>
    <n v="0"/>
    <s v="IgG (-)ve"/>
    <n v="0"/>
    <s v="IgM (-)ve"/>
    <x v="33"/>
    <s v="Developed"/>
    <s v="Other"/>
    <s v="Dhaka"/>
    <n v="0"/>
    <s v="Negative"/>
  </r>
  <r>
    <n v="127"/>
    <x v="1"/>
    <n v="22"/>
    <x v="1"/>
    <n v="2"/>
    <n v="0"/>
    <s v="Ns1 (-)ve"/>
    <n v="0"/>
    <s v="IgG (-)ve"/>
    <n v="1"/>
    <s v="IgG (+)ve"/>
    <x v="11"/>
    <s v="Undeveloped"/>
    <s v="Other"/>
    <s v="Dhaka"/>
    <n v="0"/>
    <s v="Negative"/>
  </r>
  <r>
    <n v="132"/>
    <x v="0"/>
    <n v="18"/>
    <x v="1"/>
    <n v="2"/>
    <n v="0"/>
    <s v="Ns1 (-)ve"/>
    <n v="0"/>
    <s v="IgG (-)ve"/>
    <n v="1"/>
    <s v="IgG (+)ve"/>
    <x v="19"/>
    <s v="Developed"/>
    <s v="Other"/>
    <s v="Dhaka"/>
    <n v="0"/>
    <s v="Negative"/>
  </r>
  <r>
    <n v="133"/>
    <x v="1"/>
    <n v="24"/>
    <x v="1"/>
    <n v="2"/>
    <n v="1"/>
    <s v="Ns1(+)ve"/>
    <n v="1"/>
    <s v="IgG (+)ve"/>
    <n v="0"/>
    <s v="IgM (-)ve"/>
    <x v="17"/>
    <s v="Undeveloped"/>
    <s v="Other"/>
    <s v="Dhaka"/>
    <n v="1"/>
    <s v="Positive"/>
  </r>
  <r>
    <n v="136"/>
    <x v="1"/>
    <n v="19"/>
    <x v="1"/>
    <n v="2"/>
    <n v="1"/>
    <s v="Ns1(+)ve"/>
    <n v="1"/>
    <s v="IgG (+)ve"/>
    <n v="0"/>
    <s v="IgM (-)ve"/>
    <x v="30"/>
    <s v="Developed"/>
    <s v="Building"/>
    <s v="Dhaka"/>
    <n v="1"/>
    <s v="Positive"/>
  </r>
  <r>
    <n v="164"/>
    <x v="0"/>
    <n v="18"/>
    <x v="1"/>
    <n v="2"/>
    <n v="1"/>
    <s v="Ns1(+)ve"/>
    <n v="1"/>
    <s v="IgG (+)ve"/>
    <n v="0"/>
    <s v="IgM (-)ve"/>
    <x v="28"/>
    <s v="Developed"/>
    <s v="Building"/>
    <s v="Dhaka"/>
    <n v="1"/>
    <s v="Positive"/>
  </r>
  <r>
    <n v="187"/>
    <x v="0"/>
    <n v="25"/>
    <x v="1"/>
    <n v="2"/>
    <n v="0"/>
    <s v="Ns1 (-)ve"/>
    <n v="0"/>
    <s v="IgG (-)ve"/>
    <n v="1"/>
    <s v="IgG (+)ve"/>
    <x v="30"/>
    <s v="Undeveloped"/>
    <s v="Tinshed"/>
    <s v="Dhaka"/>
    <n v="0"/>
    <s v="Negative"/>
  </r>
  <r>
    <n v="202"/>
    <x v="0"/>
    <n v="25"/>
    <x v="1"/>
    <n v="2"/>
    <n v="1"/>
    <s v="Ns1(+)ve"/>
    <n v="1"/>
    <s v="IgG (+)ve"/>
    <n v="0"/>
    <s v="IgM (-)ve"/>
    <x v="22"/>
    <s v="Developed"/>
    <s v="Tinshed"/>
    <s v="Dhaka"/>
    <n v="1"/>
    <s v="Positive"/>
  </r>
  <r>
    <n v="213"/>
    <x v="1"/>
    <n v="18"/>
    <x v="1"/>
    <n v="2"/>
    <n v="0"/>
    <s v="Ns1 (-)ve"/>
    <n v="1"/>
    <s v="IgG (+)ve"/>
    <n v="1"/>
    <s v="IgG (+)ve"/>
    <x v="26"/>
    <s v="Undeveloped"/>
    <s v="Tinshed"/>
    <s v="Dhaka"/>
    <n v="1"/>
    <s v="Positive"/>
  </r>
  <r>
    <n v="219"/>
    <x v="0"/>
    <n v="25"/>
    <x v="1"/>
    <n v="2"/>
    <n v="0"/>
    <s v="Ns1 (-)ve"/>
    <n v="0"/>
    <s v="IgG (-)ve"/>
    <n v="1"/>
    <s v="IgG (+)ve"/>
    <x v="6"/>
    <s v="Undeveloped"/>
    <s v="Tinshed"/>
    <s v="Dhaka"/>
    <n v="0"/>
    <s v="Negative"/>
  </r>
  <r>
    <n v="229"/>
    <x v="0"/>
    <n v="25"/>
    <x v="1"/>
    <n v="2"/>
    <n v="0"/>
    <s v="Ns1 (-)ve"/>
    <n v="0"/>
    <s v="IgG (-)ve"/>
    <n v="1"/>
    <s v="IgG (+)ve"/>
    <x v="27"/>
    <s v="Undeveloped"/>
    <s v="Other"/>
    <s v="Dhaka"/>
    <n v="0"/>
    <s v="Negative"/>
  </r>
  <r>
    <n v="238"/>
    <x v="1"/>
    <n v="18"/>
    <x v="1"/>
    <n v="2"/>
    <n v="1"/>
    <s v="Ns1(+)ve"/>
    <n v="1"/>
    <s v="IgG (+)ve"/>
    <n v="0"/>
    <s v="IgM (-)ve"/>
    <x v="26"/>
    <s v="Developed"/>
    <s v="Tinshed"/>
    <s v="Dhaka"/>
    <n v="1"/>
    <s v="Positive"/>
  </r>
  <r>
    <n v="240"/>
    <x v="1"/>
    <n v="21"/>
    <x v="1"/>
    <n v="2"/>
    <n v="1"/>
    <s v="Ns1(+)ve"/>
    <n v="1"/>
    <s v="IgG (+)ve"/>
    <n v="1"/>
    <s v="IgG (+)ve"/>
    <x v="31"/>
    <s v="Developed"/>
    <s v="Tinshed"/>
    <s v="Dhaka"/>
    <n v="1"/>
    <s v="Positive"/>
  </r>
  <r>
    <n v="249"/>
    <x v="0"/>
    <n v="19"/>
    <x v="1"/>
    <n v="2"/>
    <n v="1"/>
    <s v="Ns1(+)ve"/>
    <n v="1"/>
    <s v="IgG (+)ve"/>
    <n v="0"/>
    <s v="IgM (-)ve"/>
    <x v="26"/>
    <s v="Undeveloped"/>
    <s v="Building"/>
    <s v="Dhaka"/>
    <n v="1"/>
    <s v="Positive"/>
  </r>
  <r>
    <n v="250"/>
    <x v="1"/>
    <n v="19"/>
    <x v="1"/>
    <n v="2"/>
    <n v="1"/>
    <s v="Ns1(+)ve"/>
    <n v="1"/>
    <s v="IgG (+)ve"/>
    <n v="1"/>
    <s v="IgG (+)ve"/>
    <x v="18"/>
    <s v="Developed"/>
    <s v="Other"/>
    <s v="Dhaka"/>
    <n v="1"/>
    <s v="Positive"/>
  </r>
  <r>
    <n v="253"/>
    <x v="1"/>
    <n v="20"/>
    <x v="1"/>
    <n v="2"/>
    <n v="0"/>
    <s v="Ns1 (-)ve"/>
    <n v="0"/>
    <s v="IgG (-)ve"/>
    <n v="0"/>
    <s v="IgM (-)ve"/>
    <x v="1"/>
    <s v="Undeveloped"/>
    <s v="Tinshed"/>
    <s v="Dhaka"/>
    <n v="0"/>
    <s v="Negative"/>
  </r>
  <r>
    <n v="262"/>
    <x v="1"/>
    <n v="25"/>
    <x v="1"/>
    <n v="2"/>
    <n v="1"/>
    <s v="Ns1(+)ve"/>
    <n v="1"/>
    <s v="IgG (+)ve"/>
    <n v="1"/>
    <s v="IgG (+)ve"/>
    <x v="14"/>
    <s v="Developed"/>
    <s v="Tinshed"/>
    <s v="Dhaka"/>
    <n v="1"/>
    <s v="Positive"/>
  </r>
  <r>
    <n v="266"/>
    <x v="0"/>
    <n v="20"/>
    <x v="1"/>
    <n v="2"/>
    <n v="1"/>
    <s v="Ns1(+)ve"/>
    <n v="1"/>
    <s v="IgG (+)ve"/>
    <n v="1"/>
    <s v="IgG (+)ve"/>
    <x v="10"/>
    <s v="Developed"/>
    <s v="Building"/>
    <s v="Dhaka"/>
    <n v="1"/>
    <s v="Positive"/>
  </r>
  <r>
    <n v="279"/>
    <x v="0"/>
    <n v="19"/>
    <x v="1"/>
    <n v="2"/>
    <n v="1"/>
    <s v="Ns1(+)ve"/>
    <n v="1"/>
    <s v="IgG (+)ve"/>
    <n v="1"/>
    <s v="IgG (+)ve"/>
    <x v="25"/>
    <s v="Undeveloped"/>
    <s v="Other"/>
    <s v="Dhaka"/>
    <n v="1"/>
    <s v="Positive"/>
  </r>
  <r>
    <n v="280"/>
    <x v="0"/>
    <n v="18"/>
    <x v="1"/>
    <n v="2"/>
    <n v="1"/>
    <s v="Ns1(+)ve"/>
    <n v="1"/>
    <s v="IgG (+)ve"/>
    <n v="1"/>
    <s v="IgG (+)ve"/>
    <x v="32"/>
    <s v="Developed"/>
    <s v="Other"/>
    <s v="Dhaka"/>
    <n v="1"/>
    <s v="Positive"/>
  </r>
  <r>
    <n v="285"/>
    <x v="1"/>
    <n v="20"/>
    <x v="1"/>
    <n v="2"/>
    <n v="0"/>
    <s v="Ns1 (-)ve"/>
    <n v="0"/>
    <s v="IgG (-)ve"/>
    <n v="0"/>
    <s v="IgM (-)ve"/>
    <x v="25"/>
    <s v="Undeveloped"/>
    <s v="Building"/>
    <s v="Dhaka"/>
    <n v="0"/>
    <s v="Negative"/>
  </r>
  <r>
    <n v="287"/>
    <x v="0"/>
    <n v="23"/>
    <x v="1"/>
    <n v="2"/>
    <n v="1"/>
    <s v="Ns1(+)ve"/>
    <n v="1"/>
    <s v="IgG (+)ve"/>
    <n v="0"/>
    <s v="IgM (-)ve"/>
    <x v="25"/>
    <s v="Undeveloped"/>
    <s v="Building"/>
    <s v="Dhaka"/>
    <n v="1"/>
    <s v="Positive"/>
  </r>
  <r>
    <n v="294"/>
    <x v="0"/>
    <n v="22"/>
    <x v="1"/>
    <n v="2"/>
    <n v="0"/>
    <s v="Ns1 (-)ve"/>
    <n v="0"/>
    <s v="IgG (-)ve"/>
    <n v="0"/>
    <s v="IgM (-)ve"/>
    <x v="33"/>
    <s v="Developed"/>
    <s v="Building"/>
    <s v="Dhaka"/>
    <n v="0"/>
    <s v="Negative"/>
  </r>
  <r>
    <n v="295"/>
    <x v="0"/>
    <n v="23"/>
    <x v="1"/>
    <n v="2"/>
    <n v="0"/>
    <s v="Ns1 (-)ve"/>
    <n v="0"/>
    <s v="IgG (-)ve"/>
    <n v="1"/>
    <s v="IgG (+)ve"/>
    <x v="16"/>
    <s v="Undeveloped"/>
    <s v="Other"/>
    <s v="Dhaka"/>
    <n v="0"/>
    <s v="Negative"/>
  </r>
  <r>
    <n v="318"/>
    <x v="0"/>
    <n v="19"/>
    <x v="1"/>
    <n v="2"/>
    <n v="1"/>
    <s v="Ns1(+)ve"/>
    <n v="1"/>
    <s v="IgG (+)ve"/>
    <n v="0"/>
    <s v="IgM (-)ve"/>
    <x v="23"/>
    <s v="Developed"/>
    <s v="Building"/>
    <s v="Dhaka"/>
    <n v="1"/>
    <s v="Positive"/>
  </r>
  <r>
    <n v="322"/>
    <x v="0"/>
    <n v="24"/>
    <x v="1"/>
    <n v="2"/>
    <n v="0"/>
    <s v="Ns1 (-)ve"/>
    <n v="0"/>
    <s v="IgG (-)ve"/>
    <n v="0"/>
    <s v="IgM (-)ve"/>
    <x v="33"/>
    <s v="Developed"/>
    <s v="Tinshed"/>
    <s v="Dhaka"/>
    <n v="0"/>
    <s v="Negative"/>
  </r>
  <r>
    <n v="329"/>
    <x v="1"/>
    <n v="22"/>
    <x v="1"/>
    <n v="2"/>
    <n v="1"/>
    <s v="Ns1(+)ve"/>
    <n v="1"/>
    <s v="IgG (+)ve"/>
    <n v="1"/>
    <s v="IgG (+)ve"/>
    <x v="17"/>
    <s v="Undeveloped"/>
    <s v="Tinshed"/>
    <s v="Dhaka"/>
    <n v="1"/>
    <s v="Positive"/>
  </r>
  <r>
    <n v="331"/>
    <x v="1"/>
    <n v="22"/>
    <x v="1"/>
    <n v="2"/>
    <n v="1"/>
    <s v="Ns1(+)ve"/>
    <n v="1"/>
    <s v="IgG (+)ve"/>
    <n v="0"/>
    <s v="IgM (-)ve"/>
    <x v="18"/>
    <s v="Undeveloped"/>
    <s v="Building"/>
    <s v="Dhaka"/>
    <n v="1"/>
    <s v="Positive"/>
  </r>
  <r>
    <n v="337"/>
    <x v="1"/>
    <n v="21"/>
    <x v="1"/>
    <n v="2"/>
    <n v="1"/>
    <s v="Ns1(+)ve"/>
    <n v="1"/>
    <s v="IgG (+)ve"/>
    <n v="0"/>
    <s v="IgM (-)ve"/>
    <x v="6"/>
    <s v="Undeveloped"/>
    <s v="Building"/>
    <s v="Dhaka"/>
    <n v="1"/>
    <s v="Positive"/>
  </r>
  <r>
    <n v="338"/>
    <x v="1"/>
    <n v="25"/>
    <x v="1"/>
    <n v="2"/>
    <n v="1"/>
    <s v="Ns1(+)ve"/>
    <n v="1"/>
    <s v="IgG (+)ve"/>
    <n v="1"/>
    <s v="IgG (+)ve"/>
    <x v="23"/>
    <s v="Developed"/>
    <s v="Tinshed"/>
    <s v="Dhaka"/>
    <n v="1"/>
    <s v="Positive"/>
  </r>
  <r>
    <n v="340"/>
    <x v="0"/>
    <n v="22"/>
    <x v="1"/>
    <n v="2"/>
    <n v="1"/>
    <s v="Ns1(+)ve"/>
    <n v="1"/>
    <s v="IgG (+)ve"/>
    <n v="1"/>
    <s v="IgG (+)ve"/>
    <x v="3"/>
    <s v="Developed"/>
    <s v="Building"/>
    <s v="Dhaka"/>
    <n v="1"/>
    <s v="Positive"/>
  </r>
  <r>
    <n v="352"/>
    <x v="1"/>
    <n v="19"/>
    <x v="1"/>
    <n v="2"/>
    <n v="1"/>
    <s v="Ns1(+)ve"/>
    <n v="1"/>
    <s v="IgG (+)ve"/>
    <n v="1"/>
    <s v="IgG (+)ve"/>
    <x v="20"/>
    <s v="Developed"/>
    <s v="Other"/>
    <s v="Dhaka"/>
    <n v="1"/>
    <s v="Positive"/>
  </r>
  <r>
    <n v="357"/>
    <x v="1"/>
    <n v="18"/>
    <x v="1"/>
    <n v="2"/>
    <n v="0"/>
    <s v="Ns1 (-)ve"/>
    <n v="0"/>
    <s v="IgG (-)ve"/>
    <n v="0"/>
    <s v="IgM (-)ve"/>
    <x v="30"/>
    <s v="Undeveloped"/>
    <s v="Building"/>
    <s v="Dhaka"/>
    <n v="0"/>
    <s v="Negative"/>
  </r>
  <r>
    <n v="359"/>
    <x v="1"/>
    <n v="20"/>
    <x v="1"/>
    <n v="2"/>
    <n v="1"/>
    <s v="Ns1(+)ve"/>
    <n v="1"/>
    <s v="IgG (+)ve"/>
    <n v="1"/>
    <s v="IgG (+)ve"/>
    <x v="29"/>
    <s v="Undeveloped"/>
    <s v="Building"/>
    <s v="Dhaka"/>
    <n v="1"/>
    <s v="Positive"/>
  </r>
  <r>
    <n v="371"/>
    <x v="1"/>
    <n v="20"/>
    <x v="1"/>
    <n v="2"/>
    <n v="0"/>
    <s v="Ns1 (-)ve"/>
    <n v="0"/>
    <s v="IgG (-)ve"/>
    <n v="1"/>
    <s v="IgG (+)ve"/>
    <x v="35"/>
    <s v="Undeveloped"/>
    <s v="Building"/>
    <s v="Dhaka"/>
    <n v="0"/>
    <s v="Negative"/>
  </r>
  <r>
    <n v="389"/>
    <x v="1"/>
    <n v="25"/>
    <x v="1"/>
    <n v="2"/>
    <n v="0"/>
    <s v="Ns1 (-)ve"/>
    <n v="0"/>
    <s v="IgG (-)ve"/>
    <n v="1"/>
    <s v="IgG (+)ve"/>
    <x v="21"/>
    <s v="Undeveloped"/>
    <s v="Other"/>
    <s v="Dhaka"/>
    <n v="0"/>
    <s v="Negative"/>
  </r>
  <r>
    <n v="395"/>
    <x v="1"/>
    <n v="22"/>
    <x v="1"/>
    <n v="2"/>
    <n v="0"/>
    <s v="Ns1 (-)ve"/>
    <n v="0"/>
    <s v="IgG (-)ve"/>
    <n v="1"/>
    <s v="IgG (+)ve"/>
    <x v="12"/>
    <s v="Undeveloped"/>
    <s v="Tinshed"/>
    <s v="Dhaka"/>
    <n v="0"/>
    <s v="Negative"/>
  </r>
  <r>
    <n v="396"/>
    <x v="1"/>
    <n v="18"/>
    <x v="1"/>
    <n v="2"/>
    <n v="1"/>
    <s v="Ns1(+)ve"/>
    <n v="1"/>
    <s v="IgG (+)ve"/>
    <n v="0"/>
    <s v="IgM (-)ve"/>
    <x v="3"/>
    <s v="Developed"/>
    <s v="Other"/>
    <s v="Dhaka"/>
    <n v="1"/>
    <s v="Positive"/>
  </r>
  <r>
    <n v="405"/>
    <x v="0"/>
    <n v="24"/>
    <x v="1"/>
    <n v="2"/>
    <n v="0"/>
    <s v="Ns1 (-)ve"/>
    <n v="0"/>
    <s v="IgG (-)ve"/>
    <n v="1"/>
    <s v="IgG (+)ve"/>
    <x v="2"/>
    <s v="Undeveloped"/>
    <s v="Tinshed"/>
    <s v="Dhaka"/>
    <n v="0"/>
    <s v="Negative"/>
  </r>
  <r>
    <n v="406"/>
    <x v="0"/>
    <n v="21"/>
    <x v="1"/>
    <n v="2"/>
    <n v="0"/>
    <s v="Ns1 (-)ve"/>
    <n v="0"/>
    <s v="IgG (-)ve"/>
    <n v="1"/>
    <s v="IgG (+)ve"/>
    <x v="17"/>
    <s v="Developed"/>
    <s v="Other"/>
    <s v="Dhaka"/>
    <n v="0"/>
    <s v="Negative"/>
  </r>
  <r>
    <n v="412"/>
    <x v="0"/>
    <n v="24"/>
    <x v="1"/>
    <n v="2"/>
    <n v="0"/>
    <s v="Ns1 (-)ve"/>
    <n v="0"/>
    <s v="IgG (-)ve"/>
    <n v="1"/>
    <s v="IgG (+)ve"/>
    <x v="10"/>
    <s v="Developed"/>
    <s v="Other"/>
    <s v="Dhaka"/>
    <n v="0"/>
    <s v="Negative"/>
  </r>
  <r>
    <n v="415"/>
    <x v="1"/>
    <n v="20"/>
    <x v="1"/>
    <n v="2"/>
    <n v="0"/>
    <s v="Ns1 (-)ve"/>
    <n v="0"/>
    <s v="IgG (-)ve"/>
    <n v="1"/>
    <s v="IgG (+)ve"/>
    <x v="35"/>
    <s v="Undeveloped"/>
    <s v="Tinshed"/>
    <s v="Dhaka"/>
    <n v="0"/>
    <s v="Negative"/>
  </r>
  <r>
    <n v="419"/>
    <x v="1"/>
    <n v="22"/>
    <x v="1"/>
    <n v="2"/>
    <n v="1"/>
    <s v="Ns1(+)ve"/>
    <n v="1"/>
    <s v="IgG (+)ve"/>
    <n v="1"/>
    <s v="IgG (+)ve"/>
    <x v="6"/>
    <s v="Undeveloped"/>
    <s v="Other"/>
    <s v="Dhaka"/>
    <n v="1"/>
    <s v="Positive"/>
  </r>
  <r>
    <n v="423"/>
    <x v="1"/>
    <n v="21"/>
    <x v="1"/>
    <n v="2"/>
    <n v="0"/>
    <s v="Ns1 (-)ve"/>
    <n v="0"/>
    <s v="IgG (-)ve"/>
    <n v="1"/>
    <s v="IgG (+)ve"/>
    <x v="1"/>
    <s v="Undeveloped"/>
    <s v="Tinshed"/>
    <s v="Dhaka"/>
    <n v="0"/>
    <s v="Negative"/>
  </r>
  <r>
    <n v="425"/>
    <x v="0"/>
    <n v="23"/>
    <x v="1"/>
    <n v="2"/>
    <n v="1"/>
    <s v="Ns1(+)ve"/>
    <n v="1"/>
    <s v="IgG (+)ve"/>
    <n v="1"/>
    <s v="IgG (+)ve"/>
    <x v="26"/>
    <s v="Undeveloped"/>
    <s v="Building"/>
    <s v="Dhaka"/>
    <n v="1"/>
    <s v="Positive"/>
  </r>
  <r>
    <n v="427"/>
    <x v="1"/>
    <n v="21"/>
    <x v="1"/>
    <n v="2"/>
    <n v="0"/>
    <s v="Ns1 (-)ve"/>
    <n v="0"/>
    <s v="IgG (-)ve"/>
    <n v="0"/>
    <s v="IgM (-)ve"/>
    <x v="27"/>
    <s v="Undeveloped"/>
    <s v="Other"/>
    <s v="Dhaka"/>
    <n v="0"/>
    <s v="Negative"/>
  </r>
  <r>
    <n v="436"/>
    <x v="1"/>
    <n v="18"/>
    <x v="1"/>
    <n v="2"/>
    <n v="1"/>
    <s v="Ns1(+)ve"/>
    <n v="1"/>
    <s v="IgG (+)ve"/>
    <n v="0"/>
    <s v="IgM (-)ve"/>
    <x v="21"/>
    <s v="Developed"/>
    <s v="Building"/>
    <s v="Dhaka"/>
    <n v="1"/>
    <s v="Positive"/>
  </r>
  <r>
    <n v="438"/>
    <x v="0"/>
    <n v="22"/>
    <x v="1"/>
    <n v="2"/>
    <n v="1"/>
    <s v="Ns1(+)ve"/>
    <n v="1"/>
    <s v="IgG (+)ve"/>
    <n v="0"/>
    <s v="IgM (-)ve"/>
    <x v="35"/>
    <s v="Developed"/>
    <s v="Building"/>
    <s v="Dhaka"/>
    <n v="1"/>
    <s v="Positive"/>
  </r>
  <r>
    <n v="443"/>
    <x v="1"/>
    <n v="20"/>
    <x v="1"/>
    <n v="2"/>
    <n v="0"/>
    <s v="Ns1 (-)ve"/>
    <n v="0"/>
    <s v="IgG (-)ve"/>
    <n v="1"/>
    <s v="IgG (+)ve"/>
    <x v="10"/>
    <s v="Undeveloped"/>
    <s v="Building"/>
    <s v="Dhaka"/>
    <n v="0"/>
    <s v="Negative"/>
  </r>
  <r>
    <n v="465"/>
    <x v="1"/>
    <n v="23"/>
    <x v="1"/>
    <n v="2"/>
    <n v="1"/>
    <s v="Ns1(+)ve"/>
    <n v="1"/>
    <s v="IgG (+)ve"/>
    <n v="0"/>
    <s v="IgM (-)ve"/>
    <x v="28"/>
    <s v="Undeveloped"/>
    <s v="Tinshed"/>
    <s v="Dhaka"/>
    <n v="1"/>
    <s v="Positive"/>
  </r>
  <r>
    <n v="474"/>
    <x v="0"/>
    <n v="19"/>
    <x v="1"/>
    <n v="2"/>
    <n v="0"/>
    <s v="Ns1 (-)ve"/>
    <n v="0"/>
    <s v="IgG (-)ve"/>
    <n v="0"/>
    <s v="IgM (-)ve"/>
    <x v="20"/>
    <s v="Developed"/>
    <s v="Building"/>
    <s v="Dhaka"/>
    <n v="0"/>
    <s v="Negative"/>
  </r>
  <r>
    <n v="475"/>
    <x v="0"/>
    <n v="24"/>
    <x v="1"/>
    <n v="2"/>
    <n v="1"/>
    <s v="Ns1(+)ve"/>
    <n v="1"/>
    <s v="IgG (+)ve"/>
    <n v="0"/>
    <s v="IgM (-)ve"/>
    <x v="21"/>
    <s v="Undeveloped"/>
    <s v="Tinshed"/>
    <s v="Dhaka"/>
    <n v="1"/>
    <s v="Positive"/>
  </r>
  <r>
    <n v="484"/>
    <x v="1"/>
    <n v="23"/>
    <x v="1"/>
    <n v="2"/>
    <n v="0"/>
    <s v="Ns1 (-)ve"/>
    <n v="0"/>
    <s v="IgG (-)ve"/>
    <n v="1"/>
    <s v="IgG (+)ve"/>
    <x v="29"/>
    <s v="Developed"/>
    <s v="Other"/>
    <s v="Dhaka"/>
    <n v="0"/>
    <s v="Negative"/>
  </r>
  <r>
    <n v="495"/>
    <x v="0"/>
    <n v="22"/>
    <x v="1"/>
    <n v="2"/>
    <n v="1"/>
    <s v="Ns1(+)ve"/>
    <n v="1"/>
    <s v="IgG (+)ve"/>
    <n v="0"/>
    <s v="IgM (-)ve"/>
    <x v="17"/>
    <s v="Undeveloped"/>
    <s v="Tinshed"/>
    <s v="Dhaka"/>
    <n v="1"/>
    <s v="Positive"/>
  </r>
  <r>
    <n v="496"/>
    <x v="1"/>
    <n v="21"/>
    <x v="1"/>
    <n v="2"/>
    <n v="1"/>
    <s v="Ns1(+)ve"/>
    <n v="1"/>
    <s v="IgG (+)ve"/>
    <n v="0"/>
    <s v="IgM (-)ve"/>
    <x v="16"/>
    <s v="Developed"/>
    <s v="Other"/>
    <s v="Dhaka"/>
    <n v="1"/>
    <s v="Positive"/>
  </r>
  <r>
    <n v="504"/>
    <x v="1"/>
    <n v="18"/>
    <x v="1"/>
    <n v="2"/>
    <n v="0"/>
    <s v="Ns1 (-)ve"/>
    <n v="0"/>
    <s v="IgG (-)ve"/>
    <n v="1"/>
    <s v="IgG (+)ve"/>
    <x v="32"/>
    <s v="Developed"/>
    <s v="Other"/>
    <s v="Dhaka"/>
    <n v="0"/>
    <s v="Negative"/>
  </r>
  <r>
    <n v="507"/>
    <x v="1"/>
    <n v="19"/>
    <x v="1"/>
    <n v="2"/>
    <n v="1"/>
    <s v="Ns1(+)ve"/>
    <n v="1"/>
    <s v="IgG (+)ve"/>
    <n v="0"/>
    <s v="IgM (-)ve"/>
    <x v="31"/>
    <s v="Undeveloped"/>
    <s v="Tinshed"/>
    <s v="Dhaka"/>
    <n v="1"/>
    <s v="Positive"/>
  </r>
  <r>
    <n v="517"/>
    <x v="1"/>
    <n v="23"/>
    <x v="1"/>
    <n v="2"/>
    <n v="0"/>
    <s v="Ns1 (-)ve"/>
    <n v="0"/>
    <s v="IgG (-)ve"/>
    <n v="1"/>
    <s v="IgG (+)ve"/>
    <x v="31"/>
    <s v="Undeveloped"/>
    <s v="Other"/>
    <s v="Dhaka"/>
    <n v="0"/>
    <s v="Negative"/>
  </r>
  <r>
    <n v="521"/>
    <x v="0"/>
    <n v="22"/>
    <x v="1"/>
    <n v="2"/>
    <n v="1"/>
    <s v="Ns1(+)ve"/>
    <n v="1"/>
    <s v="IgG (+)ve"/>
    <n v="0"/>
    <s v="IgM (-)ve"/>
    <x v="2"/>
    <s v="Undeveloped"/>
    <s v="Building"/>
    <s v="Dhaka"/>
    <n v="1"/>
    <s v="Positive"/>
  </r>
  <r>
    <n v="522"/>
    <x v="0"/>
    <n v="23"/>
    <x v="1"/>
    <n v="2"/>
    <n v="1"/>
    <s v="Ns1(+)ve"/>
    <n v="1"/>
    <s v="IgG (+)ve"/>
    <n v="0"/>
    <s v="IgM (-)ve"/>
    <x v="23"/>
    <s v="Developed"/>
    <s v="Tinshed"/>
    <s v="Dhaka"/>
    <n v="1"/>
    <s v="Positive"/>
  </r>
  <r>
    <n v="524"/>
    <x v="1"/>
    <n v="22"/>
    <x v="1"/>
    <n v="2"/>
    <n v="0"/>
    <s v="Ns1 (-)ve"/>
    <n v="0"/>
    <s v="IgG (-)ve"/>
    <n v="0"/>
    <s v="IgM (-)ve"/>
    <x v="18"/>
    <s v="Developed"/>
    <s v="Building"/>
    <s v="Dhaka"/>
    <n v="0"/>
    <s v="Negative"/>
  </r>
  <r>
    <n v="540"/>
    <x v="1"/>
    <n v="19"/>
    <x v="1"/>
    <n v="2"/>
    <n v="1"/>
    <s v="Ns1(+)ve"/>
    <n v="1"/>
    <s v="IgG (+)ve"/>
    <n v="1"/>
    <s v="IgG (+)ve"/>
    <x v="8"/>
    <s v="Developed"/>
    <s v="Building"/>
    <s v="Dhaka"/>
    <n v="1"/>
    <s v="Positive"/>
  </r>
  <r>
    <n v="550"/>
    <x v="0"/>
    <n v="22"/>
    <x v="1"/>
    <n v="2"/>
    <n v="0"/>
    <s v="Ns1 (-)ve"/>
    <n v="0"/>
    <s v="IgG (-)ve"/>
    <n v="1"/>
    <s v="IgG (+)ve"/>
    <x v="11"/>
    <s v="Developed"/>
    <s v="Building"/>
    <s v="Dhaka"/>
    <n v="0"/>
    <s v="Negative"/>
  </r>
  <r>
    <n v="554"/>
    <x v="0"/>
    <n v="25"/>
    <x v="1"/>
    <n v="2"/>
    <n v="0"/>
    <s v="Ns1 (-)ve"/>
    <n v="0"/>
    <s v="IgG (-)ve"/>
    <n v="0"/>
    <s v="IgM (-)ve"/>
    <x v="32"/>
    <s v="Developed"/>
    <s v="Tinshed"/>
    <s v="Dhaka"/>
    <n v="0"/>
    <s v="Negative"/>
  </r>
  <r>
    <n v="559"/>
    <x v="1"/>
    <n v="18"/>
    <x v="1"/>
    <n v="2"/>
    <n v="1"/>
    <s v="Ns1(+)ve"/>
    <n v="1"/>
    <s v="IgG (+)ve"/>
    <n v="0"/>
    <s v="IgM (-)ve"/>
    <x v="16"/>
    <s v="Undeveloped"/>
    <s v="Other"/>
    <s v="Dhaka"/>
    <n v="1"/>
    <s v="Positive"/>
  </r>
  <r>
    <n v="561"/>
    <x v="1"/>
    <n v="19"/>
    <x v="1"/>
    <n v="2"/>
    <n v="0"/>
    <s v="Ns1 (-)ve"/>
    <n v="0"/>
    <s v="IgG (-)ve"/>
    <n v="0"/>
    <s v="IgM (-)ve"/>
    <x v="9"/>
    <s v="Undeveloped"/>
    <s v="Other"/>
    <s v="Dhaka"/>
    <n v="0"/>
    <s v="Negative"/>
  </r>
  <r>
    <n v="566"/>
    <x v="0"/>
    <n v="23"/>
    <x v="1"/>
    <n v="2"/>
    <n v="0"/>
    <s v="Ns1 (-)ve"/>
    <n v="0"/>
    <s v="IgG (-)ve"/>
    <n v="1"/>
    <s v="IgG (+)ve"/>
    <x v="30"/>
    <s v="Developed"/>
    <s v="Building"/>
    <s v="Dhaka"/>
    <n v="0"/>
    <s v="Negative"/>
  </r>
  <r>
    <n v="574"/>
    <x v="1"/>
    <n v="24"/>
    <x v="1"/>
    <n v="2"/>
    <n v="0"/>
    <s v="Ns1 (-)ve"/>
    <n v="0"/>
    <s v="IgG (-)ve"/>
    <n v="0"/>
    <s v="IgM (-)ve"/>
    <x v="18"/>
    <s v="Developed"/>
    <s v="Tinshed"/>
    <s v="Dhaka"/>
    <n v="0"/>
    <s v="Negative"/>
  </r>
  <r>
    <n v="575"/>
    <x v="0"/>
    <n v="19"/>
    <x v="1"/>
    <n v="2"/>
    <n v="0"/>
    <s v="Ns1 (-)ve"/>
    <n v="0"/>
    <s v="IgG (-)ve"/>
    <n v="1"/>
    <s v="IgG (+)ve"/>
    <x v="12"/>
    <s v="Undeveloped"/>
    <s v="Building"/>
    <s v="Dhaka"/>
    <n v="0"/>
    <s v="Negative"/>
  </r>
  <r>
    <n v="585"/>
    <x v="0"/>
    <n v="25"/>
    <x v="1"/>
    <n v="2"/>
    <n v="1"/>
    <s v="Ns1(+)ve"/>
    <n v="1"/>
    <s v="IgG (+)ve"/>
    <n v="1"/>
    <s v="IgG (+)ve"/>
    <x v="17"/>
    <s v="Undeveloped"/>
    <s v="Building"/>
    <s v="Dhaka"/>
    <n v="1"/>
    <s v="Positive"/>
  </r>
  <r>
    <n v="588"/>
    <x v="0"/>
    <n v="25"/>
    <x v="1"/>
    <n v="2"/>
    <n v="0"/>
    <s v="Ns1 (-)ve"/>
    <n v="0"/>
    <s v="IgG (-)ve"/>
    <n v="1"/>
    <s v="IgG (+)ve"/>
    <x v="29"/>
    <s v="Developed"/>
    <s v="Building"/>
    <s v="Dhaka"/>
    <n v="0"/>
    <s v="Negative"/>
  </r>
  <r>
    <n v="592"/>
    <x v="1"/>
    <n v="20"/>
    <x v="1"/>
    <n v="2"/>
    <n v="0"/>
    <s v="Ns1 (-)ve"/>
    <n v="0"/>
    <s v="IgG (-)ve"/>
    <n v="0"/>
    <s v="IgM (-)ve"/>
    <x v="0"/>
    <s v="Developed"/>
    <s v="Building"/>
    <s v="Dhaka"/>
    <n v="0"/>
    <s v="Negative"/>
  </r>
  <r>
    <n v="595"/>
    <x v="0"/>
    <n v="19"/>
    <x v="1"/>
    <n v="2"/>
    <n v="1"/>
    <s v="Ns1(+)ve"/>
    <n v="1"/>
    <s v="IgG (+)ve"/>
    <n v="1"/>
    <s v="IgG (+)ve"/>
    <x v="34"/>
    <s v="Undeveloped"/>
    <s v="Other"/>
    <s v="Dhaka"/>
    <n v="1"/>
    <s v="Positive"/>
  </r>
  <r>
    <n v="623"/>
    <x v="0"/>
    <n v="20"/>
    <x v="1"/>
    <n v="2"/>
    <n v="1"/>
    <s v="Ns1(+)ve"/>
    <n v="1"/>
    <s v="IgG (+)ve"/>
    <n v="1"/>
    <s v="IgG (+)ve"/>
    <x v="6"/>
    <s v="Undeveloped"/>
    <s v="Tinshed"/>
    <s v="Dhaka"/>
    <n v="1"/>
    <s v="Positive"/>
  </r>
  <r>
    <n v="628"/>
    <x v="0"/>
    <n v="20"/>
    <x v="1"/>
    <n v="2"/>
    <n v="1"/>
    <s v="Ns1(+)ve"/>
    <n v="1"/>
    <s v="IgG (+)ve"/>
    <n v="1"/>
    <s v="IgG (+)ve"/>
    <x v="19"/>
    <s v="Developed"/>
    <s v="Tinshed"/>
    <s v="Dhaka"/>
    <n v="1"/>
    <s v="Positive"/>
  </r>
  <r>
    <n v="637"/>
    <x v="1"/>
    <n v="20"/>
    <x v="1"/>
    <n v="2"/>
    <n v="0"/>
    <s v="Ns1 (-)ve"/>
    <n v="0"/>
    <s v="IgG (-)ve"/>
    <n v="1"/>
    <s v="IgG (+)ve"/>
    <x v="32"/>
    <s v="Undeveloped"/>
    <s v="Tinshed"/>
    <s v="Dhaka"/>
    <n v="0"/>
    <s v="Negative"/>
  </r>
  <r>
    <n v="640"/>
    <x v="1"/>
    <n v="21"/>
    <x v="1"/>
    <n v="2"/>
    <n v="1"/>
    <s v="Ns1(+)ve"/>
    <n v="1"/>
    <s v="IgG (+)ve"/>
    <n v="1"/>
    <s v="IgG (+)ve"/>
    <x v="29"/>
    <s v="Developed"/>
    <s v="Building"/>
    <s v="Dhaka"/>
    <n v="1"/>
    <s v="Positive"/>
  </r>
  <r>
    <n v="643"/>
    <x v="0"/>
    <n v="23"/>
    <x v="1"/>
    <n v="2"/>
    <n v="1"/>
    <s v="Ns1(+)ve"/>
    <n v="1"/>
    <s v="IgG (+)ve"/>
    <n v="0"/>
    <s v="IgM (-)ve"/>
    <x v="21"/>
    <s v="Undeveloped"/>
    <s v="Building"/>
    <s v="Dhaka"/>
    <n v="1"/>
    <s v="Positive"/>
  </r>
  <r>
    <n v="646"/>
    <x v="0"/>
    <n v="19"/>
    <x v="1"/>
    <n v="2"/>
    <n v="0"/>
    <s v="Ns1 (-)ve"/>
    <n v="0"/>
    <s v="IgG (-)ve"/>
    <n v="0"/>
    <s v="IgM (-)ve"/>
    <x v="28"/>
    <s v="Developed"/>
    <s v="Other"/>
    <s v="Dhaka"/>
    <n v="0"/>
    <s v="Negative"/>
  </r>
  <r>
    <n v="656"/>
    <x v="0"/>
    <n v="24"/>
    <x v="1"/>
    <n v="2"/>
    <n v="1"/>
    <s v="Ns1(+)ve"/>
    <n v="1"/>
    <s v="IgG (+)ve"/>
    <n v="1"/>
    <s v="IgG (+)ve"/>
    <x v="34"/>
    <s v="Developed"/>
    <s v="Tinshed"/>
    <s v="Dhaka"/>
    <n v="1"/>
    <s v="Positive"/>
  </r>
  <r>
    <n v="661"/>
    <x v="0"/>
    <n v="18"/>
    <x v="1"/>
    <n v="2"/>
    <n v="0"/>
    <s v="Ns1 (-)ve"/>
    <n v="0"/>
    <s v="IgG (-)ve"/>
    <n v="0"/>
    <s v="IgM (-)ve"/>
    <x v="1"/>
    <s v="Undeveloped"/>
    <s v="Building"/>
    <s v="Dhaka"/>
    <n v="0"/>
    <s v="Negative"/>
  </r>
  <r>
    <n v="679"/>
    <x v="1"/>
    <n v="25"/>
    <x v="1"/>
    <n v="2"/>
    <n v="0"/>
    <s v="Ns1 (-)ve"/>
    <n v="0"/>
    <s v="IgG (-)ve"/>
    <n v="0"/>
    <s v="IgM (-)ve"/>
    <x v="34"/>
    <s v="Undeveloped"/>
    <s v="Other"/>
    <s v="Dhaka"/>
    <n v="0"/>
    <s v="Negative"/>
  </r>
  <r>
    <n v="680"/>
    <x v="0"/>
    <n v="24"/>
    <x v="1"/>
    <n v="2"/>
    <n v="0"/>
    <s v="Ns1 (-)ve"/>
    <n v="0"/>
    <s v="IgG (-)ve"/>
    <n v="0"/>
    <s v="IgM (-)ve"/>
    <x v="15"/>
    <s v="Developed"/>
    <s v="Building"/>
    <s v="Dhaka"/>
    <n v="0"/>
    <s v="Negative"/>
  </r>
  <r>
    <n v="681"/>
    <x v="0"/>
    <n v="22"/>
    <x v="1"/>
    <n v="2"/>
    <n v="0"/>
    <s v="Ns1 (-)ve"/>
    <n v="0"/>
    <s v="IgG (-)ve"/>
    <n v="0"/>
    <s v="IgM (-)ve"/>
    <x v="26"/>
    <s v="Undeveloped"/>
    <s v="Building"/>
    <s v="Dhaka"/>
    <n v="0"/>
    <s v="Negative"/>
  </r>
  <r>
    <n v="684"/>
    <x v="1"/>
    <n v="19"/>
    <x v="1"/>
    <n v="2"/>
    <n v="0"/>
    <s v="Ns1 (-)ve"/>
    <n v="0"/>
    <s v="IgG (-)ve"/>
    <n v="0"/>
    <s v="IgM (-)ve"/>
    <x v="3"/>
    <s v="Developed"/>
    <s v="Building"/>
    <s v="Dhaka"/>
    <n v="0"/>
    <s v="Negative"/>
  </r>
  <r>
    <n v="694"/>
    <x v="0"/>
    <n v="22"/>
    <x v="1"/>
    <n v="2"/>
    <n v="0"/>
    <s v="Ns1 (-)ve"/>
    <n v="0"/>
    <s v="IgG (-)ve"/>
    <n v="0"/>
    <s v="IgM (-)ve"/>
    <x v="10"/>
    <s v="Developed"/>
    <s v="Tinshed"/>
    <s v="Dhaka"/>
    <n v="0"/>
    <s v="Negative"/>
  </r>
  <r>
    <n v="698"/>
    <x v="0"/>
    <n v="18"/>
    <x v="1"/>
    <n v="2"/>
    <n v="1"/>
    <s v="Ns1(+)ve"/>
    <n v="1"/>
    <s v="IgG (+)ve"/>
    <n v="0"/>
    <s v="IgM (-)ve"/>
    <x v="17"/>
    <s v="Developed"/>
    <s v="Other"/>
    <s v="Dhaka"/>
    <n v="1"/>
    <s v="Positive"/>
  </r>
  <r>
    <n v="702"/>
    <x v="1"/>
    <n v="25"/>
    <x v="1"/>
    <n v="2"/>
    <n v="0"/>
    <s v="Ns1 (-)ve"/>
    <n v="0"/>
    <s v="IgG (-)ve"/>
    <n v="1"/>
    <s v="IgG (+)ve"/>
    <x v="18"/>
    <s v="Developed"/>
    <s v="Other"/>
    <s v="Dhaka"/>
    <n v="0"/>
    <s v="Negative"/>
  </r>
  <r>
    <n v="707"/>
    <x v="0"/>
    <n v="24"/>
    <x v="1"/>
    <n v="2"/>
    <n v="0"/>
    <s v="Ns1 (-)ve"/>
    <n v="0"/>
    <s v="IgG (-)ve"/>
    <n v="0"/>
    <s v="IgM (-)ve"/>
    <x v="9"/>
    <s v="Undeveloped"/>
    <s v="Tinshed"/>
    <s v="Dhaka"/>
    <n v="0"/>
    <s v="Negative"/>
  </r>
  <r>
    <n v="709"/>
    <x v="0"/>
    <n v="20"/>
    <x v="1"/>
    <n v="2"/>
    <n v="1"/>
    <s v="Ns1(+)ve"/>
    <n v="1"/>
    <s v="IgG (+)ve"/>
    <n v="1"/>
    <s v="IgG (+)ve"/>
    <x v="4"/>
    <s v="Undeveloped"/>
    <s v="Building"/>
    <s v="Dhaka"/>
    <n v="1"/>
    <s v="Positive"/>
  </r>
  <r>
    <n v="713"/>
    <x v="0"/>
    <n v="19"/>
    <x v="1"/>
    <n v="2"/>
    <n v="1"/>
    <s v="Ns1(+)ve"/>
    <n v="1"/>
    <s v="IgG (+)ve"/>
    <n v="1"/>
    <s v="IgG (+)ve"/>
    <x v="4"/>
    <s v="Undeveloped"/>
    <s v="Other"/>
    <s v="Dhaka"/>
    <n v="1"/>
    <s v="Positive"/>
  </r>
  <r>
    <n v="722"/>
    <x v="1"/>
    <n v="24"/>
    <x v="1"/>
    <n v="2"/>
    <n v="1"/>
    <s v="Ns1(+)ve"/>
    <n v="1"/>
    <s v="IgG (+)ve"/>
    <n v="1"/>
    <s v="IgG (+)ve"/>
    <x v="10"/>
    <s v="Developed"/>
    <s v="Other"/>
    <s v="Dhaka"/>
    <n v="1"/>
    <s v="Positive"/>
  </r>
  <r>
    <n v="745"/>
    <x v="0"/>
    <n v="21"/>
    <x v="1"/>
    <n v="2"/>
    <n v="0"/>
    <s v="Ns1 (-)ve"/>
    <n v="0"/>
    <s v="IgG (-)ve"/>
    <n v="0"/>
    <s v="IgM (-)ve"/>
    <x v="10"/>
    <s v="Undeveloped"/>
    <s v="Tinshed"/>
    <s v="Dhaka"/>
    <n v="0"/>
    <s v="Negative"/>
  </r>
  <r>
    <n v="748"/>
    <x v="0"/>
    <n v="21"/>
    <x v="1"/>
    <n v="2"/>
    <n v="1"/>
    <s v="Ns1(+)ve"/>
    <n v="1"/>
    <s v="IgG (+)ve"/>
    <n v="0"/>
    <s v="IgM (-)ve"/>
    <x v="32"/>
    <s v="Developed"/>
    <s v="Other"/>
    <s v="Dhaka"/>
    <n v="1"/>
    <s v="Positive"/>
  </r>
  <r>
    <n v="758"/>
    <x v="0"/>
    <n v="20"/>
    <x v="1"/>
    <n v="2"/>
    <n v="0"/>
    <s v="Ns1 (-)ve"/>
    <n v="0"/>
    <s v="IgG (-)ve"/>
    <n v="0"/>
    <s v="IgM (-)ve"/>
    <x v="4"/>
    <s v="Developed"/>
    <s v="Building"/>
    <s v="Dhaka"/>
    <n v="0"/>
    <s v="Negative"/>
  </r>
  <r>
    <n v="761"/>
    <x v="0"/>
    <n v="24"/>
    <x v="1"/>
    <n v="2"/>
    <n v="0"/>
    <s v="Ns1 (-)ve"/>
    <n v="0"/>
    <s v="IgG (-)ve"/>
    <n v="1"/>
    <s v="IgG (+)ve"/>
    <x v="4"/>
    <s v="Undeveloped"/>
    <s v="Building"/>
    <s v="Dhaka"/>
    <n v="0"/>
    <s v="Negative"/>
  </r>
  <r>
    <n v="788"/>
    <x v="0"/>
    <n v="22"/>
    <x v="1"/>
    <n v="2"/>
    <n v="1"/>
    <s v="Ns1(+)ve"/>
    <n v="1"/>
    <s v="IgG (+)ve"/>
    <n v="1"/>
    <s v="IgG (+)ve"/>
    <x v="16"/>
    <s v="Developed"/>
    <s v="Other"/>
    <s v="Dhaka"/>
    <n v="1"/>
    <s v="Positive"/>
  </r>
  <r>
    <n v="822"/>
    <x v="0"/>
    <n v="21"/>
    <x v="1"/>
    <n v="2"/>
    <n v="1"/>
    <s v="Ns1(+)ve"/>
    <n v="1"/>
    <s v="IgG (+)ve"/>
    <n v="1"/>
    <s v="IgG (+)ve"/>
    <x v="5"/>
    <s v="Developed"/>
    <s v="Other"/>
    <s v="Dhaka"/>
    <n v="1"/>
    <s v="Positive"/>
  </r>
  <r>
    <n v="826"/>
    <x v="1"/>
    <n v="18"/>
    <x v="1"/>
    <n v="2"/>
    <n v="0"/>
    <s v="Ns1 (-)ve"/>
    <n v="0"/>
    <s v="IgG (-)ve"/>
    <n v="1"/>
    <s v="IgG (+)ve"/>
    <x v="25"/>
    <s v="Developed"/>
    <s v="Building"/>
    <s v="Dhaka"/>
    <n v="0"/>
    <s v="Negative"/>
  </r>
  <r>
    <n v="828"/>
    <x v="0"/>
    <n v="22"/>
    <x v="1"/>
    <n v="2"/>
    <n v="0"/>
    <s v="Ns1 (-)ve"/>
    <n v="0"/>
    <s v="IgG (-)ve"/>
    <n v="0"/>
    <s v="IgM (-)ve"/>
    <x v="23"/>
    <s v="Developed"/>
    <s v="Other"/>
    <s v="Dhaka"/>
    <n v="0"/>
    <s v="Negative"/>
  </r>
  <r>
    <n v="830"/>
    <x v="0"/>
    <n v="21"/>
    <x v="1"/>
    <n v="2"/>
    <n v="0"/>
    <s v="Ns1 (-)ve"/>
    <n v="0"/>
    <s v="IgG (-)ve"/>
    <n v="0"/>
    <s v="IgM (-)ve"/>
    <x v="11"/>
    <s v="Developed"/>
    <s v="Tinshed"/>
    <s v="Dhaka"/>
    <n v="0"/>
    <s v="Negative"/>
  </r>
  <r>
    <n v="833"/>
    <x v="1"/>
    <n v="21"/>
    <x v="1"/>
    <n v="2"/>
    <n v="1"/>
    <s v="Ns1(+)ve"/>
    <n v="1"/>
    <s v="IgG (+)ve"/>
    <n v="1"/>
    <s v="IgG (+)ve"/>
    <x v="19"/>
    <s v="Undeveloped"/>
    <s v="Building"/>
    <s v="Dhaka"/>
    <n v="1"/>
    <s v="Positive"/>
  </r>
  <r>
    <n v="849"/>
    <x v="1"/>
    <n v="24"/>
    <x v="1"/>
    <n v="2"/>
    <n v="0"/>
    <s v="Ns1 (-)ve"/>
    <n v="0"/>
    <s v="IgG (-)ve"/>
    <n v="0"/>
    <s v="IgM (-)ve"/>
    <x v="6"/>
    <s v="Undeveloped"/>
    <s v="Building"/>
    <s v="Dhaka"/>
    <n v="0"/>
    <s v="Negative"/>
  </r>
  <r>
    <n v="862"/>
    <x v="0"/>
    <n v="18"/>
    <x v="1"/>
    <n v="2"/>
    <n v="1"/>
    <s v="Ns1(+)ve"/>
    <n v="1"/>
    <s v="IgG (+)ve"/>
    <n v="1"/>
    <s v="IgG (+)ve"/>
    <x v="6"/>
    <s v="Developed"/>
    <s v="Building"/>
    <s v="Dhaka"/>
    <n v="1"/>
    <s v="Positive"/>
  </r>
  <r>
    <n v="863"/>
    <x v="1"/>
    <n v="19"/>
    <x v="1"/>
    <n v="2"/>
    <n v="1"/>
    <s v="Ns1(+)ve"/>
    <n v="1"/>
    <s v="IgG (+)ve"/>
    <n v="1"/>
    <s v="IgG (+)ve"/>
    <x v="13"/>
    <s v="Undeveloped"/>
    <s v="Tinshed"/>
    <s v="Dhaka"/>
    <n v="1"/>
    <s v="Positive"/>
  </r>
  <r>
    <n v="866"/>
    <x v="0"/>
    <n v="20"/>
    <x v="1"/>
    <n v="2"/>
    <n v="0"/>
    <s v="Ns1 (-)ve"/>
    <n v="0"/>
    <s v="IgG (-)ve"/>
    <n v="0"/>
    <s v="IgM (-)ve"/>
    <x v="25"/>
    <s v="Developed"/>
    <s v="Building"/>
    <s v="Dhaka"/>
    <n v="0"/>
    <s v="Negative"/>
  </r>
  <r>
    <n v="880"/>
    <x v="1"/>
    <n v="18"/>
    <x v="1"/>
    <n v="2"/>
    <n v="1"/>
    <s v="Ns1(+)ve"/>
    <n v="1"/>
    <s v="IgG (+)ve"/>
    <n v="0"/>
    <s v="IgM (-)ve"/>
    <x v="21"/>
    <s v="Developed"/>
    <s v="Tinshed"/>
    <s v="Dhaka"/>
    <n v="1"/>
    <s v="Positive"/>
  </r>
  <r>
    <n v="882"/>
    <x v="0"/>
    <n v="23"/>
    <x v="1"/>
    <n v="2"/>
    <n v="0"/>
    <s v="Ns1 (-)ve"/>
    <n v="1"/>
    <s v="IgG (+)ve"/>
    <n v="0"/>
    <s v="IgM (-)ve"/>
    <x v="7"/>
    <s v="Developed"/>
    <s v="Building"/>
    <s v="Dhaka"/>
    <n v="1"/>
    <s v="Positive"/>
  </r>
  <r>
    <n v="884"/>
    <x v="1"/>
    <n v="21"/>
    <x v="1"/>
    <n v="2"/>
    <n v="1"/>
    <s v="Ns1(+)ve"/>
    <n v="1"/>
    <s v="IgG (+)ve"/>
    <n v="0"/>
    <s v="IgM (-)ve"/>
    <x v="28"/>
    <s v="Developed"/>
    <s v="Other"/>
    <s v="Dhaka"/>
    <n v="1"/>
    <s v="Positive"/>
  </r>
  <r>
    <n v="907"/>
    <x v="0"/>
    <n v="20"/>
    <x v="1"/>
    <n v="2"/>
    <n v="0"/>
    <s v="Ns1 (-)ve"/>
    <n v="0"/>
    <s v="IgG (-)ve"/>
    <n v="0"/>
    <s v="IgM (-)ve"/>
    <x v="35"/>
    <s v="Undeveloped"/>
    <s v="Other"/>
    <s v="Dhaka"/>
    <n v="0"/>
    <s v="Negative"/>
  </r>
  <r>
    <n v="937"/>
    <x v="1"/>
    <n v="20"/>
    <x v="1"/>
    <n v="2"/>
    <n v="0"/>
    <s v="Ns1 (-)ve"/>
    <n v="0"/>
    <s v="IgG (-)ve"/>
    <n v="0"/>
    <s v="IgM (-)ve"/>
    <x v="29"/>
    <s v="Undeveloped"/>
    <s v="Other"/>
    <s v="Dhaka"/>
    <n v="0"/>
    <s v="Negative"/>
  </r>
  <r>
    <n v="938"/>
    <x v="0"/>
    <n v="20"/>
    <x v="1"/>
    <n v="2"/>
    <n v="0"/>
    <s v="Ns1 (-)ve"/>
    <n v="0"/>
    <s v="IgG (-)ve"/>
    <n v="0"/>
    <s v="IgM (-)ve"/>
    <x v="15"/>
    <s v="Developed"/>
    <s v="Other"/>
    <s v="Dhaka"/>
    <n v="0"/>
    <s v="Negative"/>
  </r>
  <r>
    <n v="940"/>
    <x v="0"/>
    <n v="22"/>
    <x v="1"/>
    <n v="2"/>
    <n v="1"/>
    <s v="Ns1(+)ve"/>
    <n v="1"/>
    <s v="IgG (+)ve"/>
    <n v="1"/>
    <s v="IgG (+)ve"/>
    <x v="14"/>
    <s v="Developed"/>
    <s v="Tinshed"/>
    <s v="Dhaka"/>
    <n v="1"/>
    <s v="Positive"/>
  </r>
  <r>
    <n v="954"/>
    <x v="1"/>
    <n v="23"/>
    <x v="1"/>
    <n v="2"/>
    <n v="1"/>
    <s v="Ns1(+)ve"/>
    <n v="1"/>
    <s v="IgG (+)ve"/>
    <n v="1"/>
    <s v="IgG (+)ve"/>
    <x v="18"/>
    <s v="Developed"/>
    <s v="Tinshed"/>
    <s v="Dhaka"/>
    <n v="1"/>
    <s v="Positive"/>
  </r>
  <r>
    <n v="962"/>
    <x v="1"/>
    <n v="24"/>
    <x v="1"/>
    <n v="2"/>
    <n v="0"/>
    <s v="Ns1 (-)ve"/>
    <n v="0"/>
    <s v="IgG (-)ve"/>
    <n v="0"/>
    <s v="IgM (-)ve"/>
    <x v="14"/>
    <s v="Developed"/>
    <s v="Other"/>
    <s v="Dhaka"/>
    <n v="0"/>
    <s v="Negative"/>
  </r>
  <r>
    <n v="984"/>
    <x v="1"/>
    <n v="25"/>
    <x v="1"/>
    <n v="2"/>
    <n v="1"/>
    <s v="Ns1(+)ve"/>
    <n v="1"/>
    <s v="IgG (+)ve"/>
    <n v="0"/>
    <s v="IgM (-)ve"/>
    <x v="29"/>
    <s v="Developed"/>
    <s v="Tinshed"/>
    <s v="Dhaka"/>
    <n v="1"/>
    <s v="Positive"/>
  </r>
  <r>
    <n v="987"/>
    <x v="1"/>
    <n v="18"/>
    <x v="1"/>
    <n v="2"/>
    <n v="0"/>
    <s v="Ns1 (-)ve"/>
    <n v="0"/>
    <s v="IgG (-)ve"/>
    <n v="1"/>
    <s v="IgG (+)ve"/>
    <x v="31"/>
    <s v="Undeveloped"/>
    <s v="Building"/>
    <s v="Dhaka"/>
    <n v="0"/>
    <s v="Negative"/>
  </r>
  <r>
    <n v="990"/>
    <x v="0"/>
    <n v="23"/>
    <x v="1"/>
    <n v="2"/>
    <n v="1"/>
    <s v="Ns1(+)ve"/>
    <n v="1"/>
    <s v="IgG (+)ve"/>
    <n v="0"/>
    <s v="IgM (-)ve"/>
    <x v="13"/>
    <s v="Developed"/>
    <s v="Building"/>
    <s v="Dhaka"/>
    <n v="1"/>
    <s v="Positive"/>
  </r>
  <r>
    <n v="993"/>
    <x v="0"/>
    <n v="18"/>
    <x v="1"/>
    <n v="2"/>
    <n v="1"/>
    <s v="Ns1(+)ve"/>
    <n v="1"/>
    <s v="IgG (+)ve"/>
    <n v="0"/>
    <s v="IgM (-)ve"/>
    <x v="18"/>
    <s v="Undeveloped"/>
    <s v="Building"/>
    <s v="Dhaka"/>
    <n v="1"/>
    <s v="Positive"/>
  </r>
  <r>
    <n v="999"/>
    <x v="1"/>
    <n v="19"/>
    <x v="1"/>
    <n v="2"/>
    <n v="1"/>
    <s v="Ns1(+)ve"/>
    <n v="1"/>
    <s v="IgG (+)ve"/>
    <n v="1"/>
    <s v="IgG (+)ve"/>
    <x v="30"/>
    <s v="Undeveloped"/>
    <s v="Building"/>
    <s v="Dhaka"/>
    <n v="1"/>
    <s v="Positive"/>
  </r>
  <r>
    <n v="3"/>
    <x v="1"/>
    <n v="29"/>
    <x v="2"/>
    <n v="3"/>
    <n v="0"/>
    <s v="Ns1 (-)ve"/>
    <n v="0"/>
    <s v="IgG (-)ve"/>
    <n v="0"/>
    <s v="IgM (-)ve"/>
    <x v="30"/>
    <s v="Undeveloped"/>
    <s v="Other"/>
    <s v="Dhaka"/>
    <n v="0"/>
    <s v="Negative"/>
  </r>
  <r>
    <n v="8"/>
    <x v="0"/>
    <n v="26"/>
    <x v="2"/>
    <n v="3"/>
    <n v="0"/>
    <s v="Ns1 (-)ve"/>
    <n v="0"/>
    <s v="IgG (-)ve"/>
    <n v="0"/>
    <s v="IgM (-)ve"/>
    <x v="1"/>
    <s v="Developed"/>
    <s v="Other"/>
    <s v="Dhaka"/>
    <n v="0"/>
    <s v="Negative"/>
  </r>
  <r>
    <n v="9"/>
    <x v="1"/>
    <n v="31"/>
    <x v="2"/>
    <n v="3"/>
    <n v="0"/>
    <s v="Ns1 (-)ve"/>
    <n v="0"/>
    <s v="IgG (-)ve"/>
    <n v="1"/>
    <s v="IgG (+)ve"/>
    <x v="3"/>
    <s v="Undeveloped"/>
    <s v="Tinshed"/>
    <s v="Dhaka"/>
    <n v="0"/>
    <s v="Negative"/>
  </r>
  <r>
    <n v="11"/>
    <x v="1"/>
    <n v="31"/>
    <x v="2"/>
    <n v="3"/>
    <n v="1"/>
    <s v="Ns1(+)ve"/>
    <n v="1"/>
    <s v="IgG (+)ve"/>
    <n v="0"/>
    <s v="IgM (-)ve"/>
    <x v="18"/>
    <s v="Undeveloped"/>
    <s v="Building"/>
    <s v="Dhaka"/>
    <n v="1"/>
    <s v="Positive"/>
  </r>
  <r>
    <n v="20"/>
    <x v="0"/>
    <n v="27"/>
    <x v="2"/>
    <n v="3"/>
    <n v="1"/>
    <s v="Ns1(+)ve"/>
    <n v="1"/>
    <s v="IgG (+)ve"/>
    <n v="0"/>
    <s v="IgM (-)ve"/>
    <x v="6"/>
    <s v="Developed"/>
    <s v="Tinshed"/>
    <s v="Dhaka"/>
    <n v="1"/>
    <s v="Positive"/>
  </r>
  <r>
    <n v="21"/>
    <x v="1"/>
    <n v="31"/>
    <x v="2"/>
    <n v="3"/>
    <n v="0"/>
    <s v="Ns1 (-)ve"/>
    <n v="1"/>
    <s v="IgG (+)ve"/>
    <n v="0"/>
    <s v="IgM (-)ve"/>
    <x v="8"/>
    <s v="Undeveloped"/>
    <s v="Tinshed"/>
    <s v="Dhaka"/>
    <n v="1"/>
    <s v="Positive"/>
  </r>
  <r>
    <n v="31"/>
    <x v="1"/>
    <n v="35"/>
    <x v="2"/>
    <n v="3"/>
    <n v="0"/>
    <s v="Ns1 (-)ve"/>
    <n v="0"/>
    <s v="IgG (-)ve"/>
    <n v="0"/>
    <s v="IgM (-)ve"/>
    <x v="12"/>
    <s v="Undeveloped"/>
    <s v="Building"/>
    <s v="Dhaka"/>
    <n v="0"/>
    <s v="Negative"/>
  </r>
  <r>
    <n v="34"/>
    <x v="1"/>
    <n v="27"/>
    <x v="2"/>
    <n v="3"/>
    <n v="0"/>
    <s v="Ns1 (-)ve"/>
    <n v="0"/>
    <s v="IgG (-)ve"/>
    <n v="1"/>
    <s v="IgG (+)ve"/>
    <x v="17"/>
    <s v="Developed"/>
    <s v="Other"/>
    <s v="Dhaka"/>
    <n v="0"/>
    <s v="Negative"/>
  </r>
  <r>
    <n v="40"/>
    <x v="0"/>
    <n v="34"/>
    <x v="2"/>
    <n v="3"/>
    <n v="1"/>
    <s v="Ns1(+)ve"/>
    <n v="1"/>
    <s v="IgG (+)ve"/>
    <n v="0"/>
    <s v="IgM (-)ve"/>
    <x v="6"/>
    <s v="Developed"/>
    <s v="Other"/>
    <s v="Dhaka"/>
    <n v="1"/>
    <s v="Positive"/>
  </r>
  <r>
    <n v="49"/>
    <x v="1"/>
    <n v="35"/>
    <x v="2"/>
    <n v="3"/>
    <n v="0"/>
    <s v="Ns1 (-)ve"/>
    <n v="0"/>
    <s v="IgG (-)ve"/>
    <n v="1"/>
    <s v="IgG (+)ve"/>
    <x v="27"/>
    <s v="Undeveloped"/>
    <s v="Tinshed"/>
    <s v="Dhaka"/>
    <n v="0"/>
    <s v="Negative"/>
  </r>
  <r>
    <n v="57"/>
    <x v="0"/>
    <n v="28"/>
    <x v="2"/>
    <n v="3"/>
    <n v="0"/>
    <s v="Ns1 (-)ve"/>
    <n v="0"/>
    <s v="IgG (-)ve"/>
    <n v="0"/>
    <s v="IgM (-)ve"/>
    <x v="33"/>
    <s v="Undeveloped"/>
    <s v="Other"/>
    <s v="Dhaka"/>
    <n v="0"/>
    <s v="Negative"/>
  </r>
  <r>
    <n v="67"/>
    <x v="1"/>
    <n v="28"/>
    <x v="2"/>
    <n v="3"/>
    <n v="1"/>
    <s v="Ns1(+)ve"/>
    <n v="1"/>
    <s v="IgG (+)ve"/>
    <n v="1"/>
    <s v="IgG (+)ve"/>
    <x v="17"/>
    <s v="Undeveloped"/>
    <s v="Other"/>
    <s v="Dhaka"/>
    <n v="1"/>
    <s v="Positive"/>
  </r>
  <r>
    <n v="85"/>
    <x v="1"/>
    <n v="29"/>
    <x v="2"/>
    <n v="3"/>
    <n v="1"/>
    <s v="Ns1(+)ve"/>
    <n v="1"/>
    <s v="IgG (+)ve"/>
    <n v="1"/>
    <s v="IgG (+)ve"/>
    <x v="28"/>
    <s v="Undeveloped"/>
    <s v="Tinshed"/>
    <s v="Dhaka"/>
    <n v="1"/>
    <s v="Positive"/>
  </r>
  <r>
    <n v="95"/>
    <x v="0"/>
    <n v="32"/>
    <x v="2"/>
    <n v="3"/>
    <n v="0"/>
    <s v="Ns1 (-)ve"/>
    <n v="0"/>
    <s v="IgG (-)ve"/>
    <n v="0"/>
    <s v="IgM (-)ve"/>
    <x v="14"/>
    <s v="Undeveloped"/>
    <s v="Other"/>
    <s v="Dhaka"/>
    <n v="0"/>
    <s v="Negative"/>
  </r>
  <r>
    <n v="96"/>
    <x v="1"/>
    <n v="26"/>
    <x v="2"/>
    <n v="3"/>
    <n v="0"/>
    <s v="Ns1 (-)ve"/>
    <n v="0"/>
    <s v="IgG (-)ve"/>
    <n v="0"/>
    <s v="IgM (-)ve"/>
    <x v="9"/>
    <s v="Developed"/>
    <s v="Building"/>
    <s v="Dhaka"/>
    <n v="0"/>
    <s v="Negative"/>
  </r>
  <r>
    <n v="99"/>
    <x v="0"/>
    <n v="30"/>
    <x v="2"/>
    <n v="3"/>
    <n v="0"/>
    <s v="Ns1 (-)ve"/>
    <n v="0"/>
    <s v="IgG (-)ve"/>
    <n v="1"/>
    <s v="IgG (+)ve"/>
    <x v="35"/>
    <s v="Undeveloped"/>
    <s v="Tinshed"/>
    <s v="Dhaka"/>
    <n v="0"/>
    <s v="Negative"/>
  </r>
  <r>
    <n v="101"/>
    <x v="1"/>
    <n v="34"/>
    <x v="2"/>
    <n v="3"/>
    <n v="0"/>
    <s v="Ns1 (-)ve"/>
    <n v="0"/>
    <s v="IgG (-)ve"/>
    <n v="0"/>
    <s v="IgM (-)ve"/>
    <x v="11"/>
    <s v="Undeveloped"/>
    <s v="Other"/>
    <s v="Dhaka"/>
    <n v="0"/>
    <s v="Negative"/>
  </r>
  <r>
    <n v="108"/>
    <x v="0"/>
    <n v="27"/>
    <x v="2"/>
    <n v="3"/>
    <n v="1"/>
    <s v="Ns1(+)ve"/>
    <n v="1"/>
    <s v="IgG (+)ve"/>
    <n v="1"/>
    <s v="IgG (+)ve"/>
    <x v="18"/>
    <s v="Developed"/>
    <s v="Other"/>
    <s v="Dhaka"/>
    <n v="1"/>
    <s v="Positive"/>
  </r>
  <r>
    <n v="109"/>
    <x v="1"/>
    <n v="31"/>
    <x v="2"/>
    <n v="3"/>
    <n v="1"/>
    <s v="Ns1(+)ve"/>
    <n v="1"/>
    <s v="IgG (+)ve"/>
    <n v="1"/>
    <s v="IgG (+)ve"/>
    <x v="24"/>
    <s v="Undeveloped"/>
    <s v="Building"/>
    <s v="Dhaka"/>
    <n v="1"/>
    <s v="Positive"/>
  </r>
  <r>
    <n v="120"/>
    <x v="0"/>
    <n v="31"/>
    <x v="2"/>
    <n v="3"/>
    <n v="1"/>
    <s v="Ns1(+)ve"/>
    <n v="1"/>
    <s v="IgG (+)ve"/>
    <n v="0"/>
    <s v="IgM (-)ve"/>
    <x v="34"/>
    <s v="Developed"/>
    <s v="Building"/>
    <s v="Dhaka"/>
    <n v="1"/>
    <s v="Positive"/>
  </r>
  <r>
    <n v="122"/>
    <x v="1"/>
    <n v="30"/>
    <x v="2"/>
    <n v="3"/>
    <n v="0"/>
    <s v="Ns1 (-)ve"/>
    <n v="0"/>
    <s v="IgG (-)ve"/>
    <n v="1"/>
    <s v="IgG (+)ve"/>
    <x v="15"/>
    <s v="Developed"/>
    <s v="Building"/>
    <s v="Dhaka"/>
    <n v="0"/>
    <s v="Negative"/>
  </r>
  <r>
    <n v="139"/>
    <x v="0"/>
    <n v="32"/>
    <x v="2"/>
    <n v="3"/>
    <n v="0"/>
    <s v="Ns1 (-)ve"/>
    <n v="1"/>
    <s v="IgG (+)ve"/>
    <n v="0"/>
    <s v="IgM (-)ve"/>
    <x v="22"/>
    <s v="Undeveloped"/>
    <s v="Tinshed"/>
    <s v="Dhaka"/>
    <n v="1"/>
    <s v="Positive"/>
  </r>
  <r>
    <n v="142"/>
    <x v="0"/>
    <n v="28"/>
    <x v="2"/>
    <n v="3"/>
    <n v="0"/>
    <s v="Ns1 (-)ve"/>
    <n v="0"/>
    <s v="IgG (-)ve"/>
    <n v="1"/>
    <s v="IgG (+)ve"/>
    <x v="15"/>
    <s v="Developed"/>
    <s v="Other"/>
    <s v="Dhaka"/>
    <n v="0"/>
    <s v="Negative"/>
  </r>
  <r>
    <n v="144"/>
    <x v="0"/>
    <n v="29"/>
    <x v="2"/>
    <n v="3"/>
    <n v="0"/>
    <s v="Ns1 (-)ve"/>
    <n v="0"/>
    <s v="IgG (-)ve"/>
    <n v="0"/>
    <s v="IgM (-)ve"/>
    <x v="22"/>
    <s v="Developed"/>
    <s v="Building"/>
    <s v="Dhaka"/>
    <n v="0"/>
    <s v="Negative"/>
  </r>
  <r>
    <n v="149"/>
    <x v="1"/>
    <n v="29"/>
    <x v="2"/>
    <n v="3"/>
    <n v="1"/>
    <s v="Ns1(+)ve"/>
    <n v="1"/>
    <s v="IgG (+)ve"/>
    <n v="1"/>
    <s v="IgG (+)ve"/>
    <x v="0"/>
    <s v="Undeveloped"/>
    <s v="Tinshed"/>
    <s v="Dhaka"/>
    <n v="1"/>
    <s v="Positive"/>
  </r>
  <r>
    <n v="153"/>
    <x v="1"/>
    <n v="29"/>
    <x v="2"/>
    <n v="3"/>
    <n v="1"/>
    <s v="Ns1(+)ve"/>
    <n v="1"/>
    <s v="IgG (+)ve"/>
    <n v="0"/>
    <s v="IgM (-)ve"/>
    <x v="28"/>
    <s v="Undeveloped"/>
    <s v="Tinshed"/>
    <s v="Dhaka"/>
    <n v="1"/>
    <s v="Positive"/>
  </r>
  <r>
    <n v="169"/>
    <x v="0"/>
    <n v="30"/>
    <x v="2"/>
    <n v="3"/>
    <n v="0"/>
    <s v="Ns1 (-)ve"/>
    <n v="0"/>
    <s v="IgG (-)ve"/>
    <n v="0"/>
    <s v="IgM (-)ve"/>
    <x v="30"/>
    <s v="Undeveloped"/>
    <s v="Other"/>
    <s v="Dhaka"/>
    <n v="0"/>
    <s v="Negative"/>
  </r>
  <r>
    <n v="179"/>
    <x v="1"/>
    <n v="27"/>
    <x v="2"/>
    <n v="3"/>
    <n v="1"/>
    <s v="Ns1(+)ve"/>
    <n v="1"/>
    <s v="IgG (+)ve"/>
    <n v="1"/>
    <s v="IgG (+)ve"/>
    <x v="22"/>
    <s v="Undeveloped"/>
    <s v="Other"/>
    <s v="Dhaka"/>
    <n v="1"/>
    <s v="Positive"/>
  </r>
  <r>
    <n v="182"/>
    <x v="0"/>
    <n v="28"/>
    <x v="2"/>
    <n v="3"/>
    <n v="0"/>
    <s v="Ns1 (-)ve"/>
    <n v="0"/>
    <s v="IgG (-)ve"/>
    <n v="1"/>
    <s v="IgG (+)ve"/>
    <x v="26"/>
    <s v="Developed"/>
    <s v="Tinshed"/>
    <s v="Dhaka"/>
    <n v="0"/>
    <s v="Negative"/>
  </r>
  <r>
    <n v="183"/>
    <x v="0"/>
    <n v="35"/>
    <x v="2"/>
    <n v="3"/>
    <n v="1"/>
    <s v="Ns1(+)ve"/>
    <n v="1"/>
    <s v="IgG (+)ve"/>
    <n v="1"/>
    <s v="IgG (+)ve"/>
    <x v="22"/>
    <s v="Undeveloped"/>
    <s v="Building"/>
    <s v="Dhaka"/>
    <n v="1"/>
    <s v="Positive"/>
  </r>
  <r>
    <n v="200"/>
    <x v="1"/>
    <n v="28"/>
    <x v="2"/>
    <n v="3"/>
    <n v="0"/>
    <s v="Ns1 (-)ve"/>
    <n v="0"/>
    <s v="IgG (-)ve"/>
    <n v="1"/>
    <s v="IgG (+)ve"/>
    <x v="26"/>
    <s v="Developed"/>
    <s v="Building"/>
    <s v="Dhaka"/>
    <n v="0"/>
    <s v="Negative"/>
  </r>
  <r>
    <n v="206"/>
    <x v="1"/>
    <n v="35"/>
    <x v="2"/>
    <n v="3"/>
    <n v="1"/>
    <s v="Ns1(+)ve"/>
    <n v="1"/>
    <s v="IgG (+)ve"/>
    <n v="0"/>
    <s v="IgM (-)ve"/>
    <x v="32"/>
    <s v="Developed"/>
    <s v="Building"/>
    <s v="Dhaka"/>
    <n v="1"/>
    <s v="Positive"/>
  </r>
  <r>
    <n v="208"/>
    <x v="0"/>
    <n v="31"/>
    <x v="2"/>
    <n v="3"/>
    <n v="1"/>
    <s v="Ns1(+)ve"/>
    <n v="1"/>
    <s v="IgG (+)ve"/>
    <n v="1"/>
    <s v="IgG (+)ve"/>
    <x v="30"/>
    <s v="Developed"/>
    <s v="Other"/>
    <s v="Dhaka"/>
    <n v="1"/>
    <s v="Positive"/>
  </r>
  <r>
    <n v="209"/>
    <x v="0"/>
    <n v="33"/>
    <x v="2"/>
    <n v="3"/>
    <n v="1"/>
    <s v="Ns1(+)ve"/>
    <n v="1"/>
    <s v="IgG (+)ve"/>
    <n v="0"/>
    <s v="IgM (-)ve"/>
    <x v="10"/>
    <s v="Undeveloped"/>
    <s v="Tinshed"/>
    <s v="Dhaka"/>
    <n v="1"/>
    <s v="Positive"/>
  </r>
  <r>
    <n v="211"/>
    <x v="0"/>
    <n v="34"/>
    <x v="2"/>
    <n v="3"/>
    <n v="0"/>
    <s v="Ns1 (-)ve"/>
    <n v="0"/>
    <s v="IgG (-)ve"/>
    <n v="0"/>
    <s v="IgM (-)ve"/>
    <x v="25"/>
    <s v="Undeveloped"/>
    <s v="Other"/>
    <s v="Dhaka"/>
    <n v="0"/>
    <s v="Negative"/>
  </r>
  <r>
    <n v="212"/>
    <x v="1"/>
    <n v="33"/>
    <x v="2"/>
    <n v="3"/>
    <n v="1"/>
    <s v="Ns1(+)ve"/>
    <n v="1"/>
    <s v="IgG (+)ve"/>
    <n v="1"/>
    <s v="IgG (+)ve"/>
    <x v="26"/>
    <s v="Developed"/>
    <s v="Other"/>
    <s v="Dhaka"/>
    <n v="1"/>
    <s v="Positive"/>
  </r>
  <r>
    <n v="221"/>
    <x v="1"/>
    <n v="32"/>
    <x v="2"/>
    <n v="3"/>
    <n v="1"/>
    <s v="Ns1(+)ve"/>
    <n v="1"/>
    <s v="IgG (+)ve"/>
    <n v="0"/>
    <s v="IgM (-)ve"/>
    <x v="31"/>
    <s v="Undeveloped"/>
    <s v="Building"/>
    <s v="Dhaka"/>
    <n v="1"/>
    <s v="Positive"/>
  </r>
  <r>
    <n v="230"/>
    <x v="1"/>
    <n v="28"/>
    <x v="2"/>
    <n v="3"/>
    <n v="1"/>
    <s v="Ns1(+)ve"/>
    <n v="1"/>
    <s v="IgG (+)ve"/>
    <n v="0"/>
    <s v="IgM (-)ve"/>
    <x v="22"/>
    <s v="Developed"/>
    <s v="Other"/>
    <s v="Dhaka"/>
    <n v="1"/>
    <s v="Positive"/>
  </r>
  <r>
    <n v="237"/>
    <x v="1"/>
    <n v="30"/>
    <x v="2"/>
    <n v="3"/>
    <n v="0"/>
    <s v="Ns1 (-)ve"/>
    <n v="0"/>
    <s v="IgG (-)ve"/>
    <n v="0"/>
    <s v="IgM (-)ve"/>
    <x v="26"/>
    <s v="Undeveloped"/>
    <s v="Building"/>
    <s v="Dhaka"/>
    <n v="0"/>
    <s v="Negative"/>
  </r>
  <r>
    <n v="248"/>
    <x v="1"/>
    <n v="32"/>
    <x v="2"/>
    <n v="3"/>
    <n v="0"/>
    <s v="Ns1 (-)ve"/>
    <n v="0"/>
    <s v="IgG (-)ve"/>
    <n v="0"/>
    <s v="IgM (-)ve"/>
    <x v="20"/>
    <s v="Developed"/>
    <s v="Tinshed"/>
    <s v="Dhaka"/>
    <n v="0"/>
    <s v="Negative"/>
  </r>
  <r>
    <n v="254"/>
    <x v="0"/>
    <n v="26"/>
    <x v="2"/>
    <n v="3"/>
    <n v="0"/>
    <s v="Ns1 (-)ve"/>
    <n v="0"/>
    <s v="IgG (-)ve"/>
    <n v="0"/>
    <s v="IgM (-)ve"/>
    <x v="2"/>
    <s v="Developed"/>
    <s v="Other"/>
    <s v="Dhaka"/>
    <n v="0"/>
    <s v="Negative"/>
  </r>
  <r>
    <n v="255"/>
    <x v="0"/>
    <n v="29"/>
    <x v="2"/>
    <n v="3"/>
    <n v="0"/>
    <s v="Ns1 (-)ve"/>
    <n v="0"/>
    <s v="IgG (-)ve"/>
    <n v="0"/>
    <s v="IgM (-)ve"/>
    <x v="10"/>
    <s v="Undeveloped"/>
    <s v="Tinshed"/>
    <s v="Dhaka"/>
    <n v="0"/>
    <s v="Negative"/>
  </r>
  <r>
    <n v="268"/>
    <x v="0"/>
    <n v="27"/>
    <x v="2"/>
    <n v="3"/>
    <n v="1"/>
    <s v="Ns1(+)ve"/>
    <n v="1"/>
    <s v="IgG (+)ve"/>
    <n v="1"/>
    <s v="IgG (+)ve"/>
    <x v="24"/>
    <s v="Developed"/>
    <s v="Tinshed"/>
    <s v="Dhaka"/>
    <n v="1"/>
    <s v="Positive"/>
  </r>
  <r>
    <n v="270"/>
    <x v="1"/>
    <n v="28"/>
    <x v="2"/>
    <n v="3"/>
    <n v="1"/>
    <s v="Ns1(+)ve"/>
    <n v="1"/>
    <s v="IgG (+)ve"/>
    <n v="0"/>
    <s v="IgM (-)ve"/>
    <x v="3"/>
    <s v="Developed"/>
    <s v="Tinshed"/>
    <s v="Dhaka"/>
    <n v="1"/>
    <s v="Positive"/>
  </r>
  <r>
    <n v="272"/>
    <x v="0"/>
    <n v="27"/>
    <x v="2"/>
    <n v="3"/>
    <n v="0"/>
    <s v="Ns1 (-)ve"/>
    <n v="0"/>
    <s v="IgG (-)ve"/>
    <n v="0"/>
    <s v="IgM (-)ve"/>
    <x v="26"/>
    <s v="Developed"/>
    <s v="Tinshed"/>
    <s v="Dhaka"/>
    <n v="0"/>
    <s v="Negative"/>
  </r>
  <r>
    <n v="281"/>
    <x v="0"/>
    <n v="29"/>
    <x v="2"/>
    <n v="3"/>
    <n v="0"/>
    <s v="Ns1 (-)ve"/>
    <n v="0"/>
    <s v="IgG (-)ve"/>
    <n v="1"/>
    <s v="IgG (+)ve"/>
    <x v="31"/>
    <s v="Undeveloped"/>
    <s v="Other"/>
    <s v="Dhaka"/>
    <n v="0"/>
    <s v="Negative"/>
  </r>
  <r>
    <n v="288"/>
    <x v="0"/>
    <n v="29"/>
    <x v="2"/>
    <n v="3"/>
    <n v="0"/>
    <s v="Ns1 (-)ve"/>
    <n v="0"/>
    <s v="IgG (-)ve"/>
    <n v="0"/>
    <s v="IgM (-)ve"/>
    <x v="29"/>
    <s v="Developed"/>
    <s v="Building"/>
    <s v="Dhaka"/>
    <n v="0"/>
    <s v="Negative"/>
  </r>
  <r>
    <n v="292"/>
    <x v="1"/>
    <n v="34"/>
    <x v="2"/>
    <n v="3"/>
    <n v="1"/>
    <s v="Ns1(+)ve"/>
    <n v="1"/>
    <s v="IgG (+)ve"/>
    <n v="0"/>
    <s v="IgM (-)ve"/>
    <x v="19"/>
    <s v="Developed"/>
    <s v="Tinshed"/>
    <s v="Dhaka"/>
    <n v="1"/>
    <s v="Positive"/>
  </r>
  <r>
    <n v="304"/>
    <x v="1"/>
    <n v="30"/>
    <x v="2"/>
    <n v="3"/>
    <n v="0"/>
    <s v="Ns1 (-)ve"/>
    <n v="0"/>
    <s v="IgG (-)ve"/>
    <n v="0"/>
    <s v="IgM (-)ve"/>
    <x v="3"/>
    <s v="Developed"/>
    <s v="Building"/>
    <s v="Dhaka"/>
    <n v="0"/>
    <s v="Negative"/>
  </r>
  <r>
    <n v="327"/>
    <x v="0"/>
    <n v="33"/>
    <x v="2"/>
    <n v="3"/>
    <n v="1"/>
    <s v="Ns1(+)ve"/>
    <n v="1"/>
    <s v="IgG (+)ve"/>
    <n v="0"/>
    <s v="IgM (-)ve"/>
    <x v="34"/>
    <s v="Undeveloped"/>
    <s v="Other"/>
    <s v="Dhaka"/>
    <n v="1"/>
    <s v="Positive"/>
  </r>
  <r>
    <n v="330"/>
    <x v="1"/>
    <n v="29"/>
    <x v="2"/>
    <n v="3"/>
    <n v="0"/>
    <s v="Ns1 (-)ve"/>
    <n v="0"/>
    <s v="IgG (-)ve"/>
    <n v="0"/>
    <s v="IgM (-)ve"/>
    <x v="23"/>
    <s v="Developed"/>
    <s v="Building"/>
    <s v="Dhaka"/>
    <n v="0"/>
    <s v="Negative"/>
  </r>
  <r>
    <n v="349"/>
    <x v="1"/>
    <n v="26"/>
    <x v="2"/>
    <n v="3"/>
    <n v="1"/>
    <s v="Ns1(+)ve"/>
    <n v="1"/>
    <s v="IgG (+)ve"/>
    <n v="1"/>
    <s v="IgG (+)ve"/>
    <x v="11"/>
    <s v="Undeveloped"/>
    <s v="Tinshed"/>
    <s v="Dhaka"/>
    <n v="1"/>
    <s v="Positive"/>
  </r>
  <r>
    <n v="373"/>
    <x v="0"/>
    <n v="31"/>
    <x v="2"/>
    <n v="3"/>
    <n v="0"/>
    <s v="Ns1 (-)ve"/>
    <n v="0"/>
    <s v="IgG (-)ve"/>
    <n v="0"/>
    <s v="IgM (-)ve"/>
    <x v="1"/>
    <s v="Undeveloped"/>
    <s v="Tinshed"/>
    <s v="Dhaka"/>
    <n v="0"/>
    <s v="Negative"/>
  </r>
  <r>
    <n v="382"/>
    <x v="0"/>
    <n v="35"/>
    <x v="2"/>
    <n v="3"/>
    <n v="1"/>
    <s v="Ns1(+)ve"/>
    <n v="1"/>
    <s v="IgG (+)ve"/>
    <n v="1"/>
    <s v="IgG (+)ve"/>
    <x v="24"/>
    <s v="Developed"/>
    <s v="Other"/>
    <s v="Dhaka"/>
    <n v="1"/>
    <s v="Positive"/>
  </r>
  <r>
    <n v="384"/>
    <x v="0"/>
    <n v="33"/>
    <x v="2"/>
    <n v="3"/>
    <n v="0"/>
    <s v="Ns1 (-)ve"/>
    <n v="0"/>
    <s v="IgG (-)ve"/>
    <n v="0"/>
    <s v="IgM (-)ve"/>
    <x v="5"/>
    <s v="Developed"/>
    <s v="Other"/>
    <s v="Dhaka"/>
    <n v="0"/>
    <s v="Negative"/>
  </r>
  <r>
    <n v="387"/>
    <x v="1"/>
    <n v="34"/>
    <x v="2"/>
    <n v="3"/>
    <n v="1"/>
    <s v="Ns1(+)ve"/>
    <n v="1"/>
    <s v="IgG (+)ve"/>
    <n v="1"/>
    <s v="IgG (+)ve"/>
    <x v="15"/>
    <s v="Undeveloped"/>
    <s v="Building"/>
    <s v="Dhaka"/>
    <n v="1"/>
    <s v="Positive"/>
  </r>
  <r>
    <n v="388"/>
    <x v="1"/>
    <n v="26"/>
    <x v="2"/>
    <n v="3"/>
    <n v="1"/>
    <s v="Ns1(+)ve"/>
    <n v="1"/>
    <s v="IgG (+)ve"/>
    <n v="1"/>
    <s v="IgG (+)ve"/>
    <x v="17"/>
    <s v="Developed"/>
    <s v="Tinshed"/>
    <s v="Dhaka"/>
    <n v="1"/>
    <s v="Positive"/>
  </r>
  <r>
    <n v="391"/>
    <x v="1"/>
    <n v="29"/>
    <x v="2"/>
    <n v="3"/>
    <n v="1"/>
    <s v="Ns1(+)ve"/>
    <n v="1"/>
    <s v="IgG (+)ve"/>
    <n v="1"/>
    <s v="IgG (+)ve"/>
    <x v="9"/>
    <s v="Undeveloped"/>
    <s v="Other"/>
    <s v="Dhaka"/>
    <n v="1"/>
    <s v="Positive"/>
  </r>
  <r>
    <n v="410"/>
    <x v="0"/>
    <n v="30"/>
    <x v="2"/>
    <n v="3"/>
    <n v="1"/>
    <s v="Ns1(+)ve"/>
    <n v="1"/>
    <s v="IgG (+)ve"/>
    <n v="0"/>
    <s v="IgM (-)ve"/>
    <x v="0"/>
    <s v="Developed"/>
    <s v="Other"/>
    <s v="Dhaka"/>
    <n v="1"/>
    <s v="Positive"/>
  </r>
  <r>
    <n v="414"/>
    <x v="0"/>
    <n v="29"/>
    <x v="2"/>
    <n v="3"/>
    <n v="1"/>
    <s v="Ns1(+)ve"/>
    <n v="1"/>
    <s v="IgG (+)ve"/>
    <n v="0"/>
    <s v="IgM (-)ve"/>
    <x v="24"/>
    <s v="Developed"/>
    <s v="Tinshed"/>
    <s v="Dhaka"/>
    <n v="1"/>
    <s v="Positive"/>
  </r>
  <r>
    <n v="418"/>
    <x v="1"/>
    <n v="35"/>
    <x v="2"/>
    <n v="3"/>
    <n v="0"/>
    <s v="Ns1 (-)ve"/>
    <n v="0"/>
    <s v="IgG (-)ve"/>
    <n v="1"/>
    <s v="IgG (+)ve"/>
    <x v="16"/>
    <s v="Developed"/>
    <s v="Tinshed"/>
    <s v="Dhaka"/>
    <n v="0"/>
    <s v="Negative"/>
  </r>
  <r>
    <n v="428"/>
    <x v="1"/>
    <n v="31"/>
    <x v="2"/>
    <n v="3"/>
    <n v="0"/>
    <s v="Ns1 (-)ve"/>
    <n v="0"/>
    <s v="IgG (-)ve"/>
    <n v="0"/>
    <s v="IgM (-)ve"/>
    <x v="35"/>
    <s v="Developed"/>
    <s v="Other"/>
    <s v="Dhaka"/>
    <n v="0"/>
    <s v="Negative"/>
  </r>
  <r>
    <n v="430"/>
    <x v="0"/>
    <n v="29"/>
    <x v="2"/>
    <n v="3"/>
    <n v="1"/>
    <s v="Ns1(+)ve"/>
    <n v="1"/>
    <s v="IgG (+)ve"/>
    <n v="0"/>
    <s v="IgM (-)ve"/>
    <x v="25"/>
    <s v="Developed"/>
    <s v="Tinshed"/>
    <s v="Dhaka"/>
    <n v="1"/>
    <s v="Positive"/>
  </r>
  <r>
    <n v="432"/>
    <x v="0"/>
    <n v="27"/>
    <x v="2"/>
    <n v="3"/>
    <n v="1"/>
    <s v="Ns1(+)ve"/>
    <n v="1"/>
    <s v="IgG (+)ve"/>
    <n v="0"/>
    <s v="IgM (-)ve"/>
    <x v="16"/>
    <s v="Developed"/>
    <s v="Building"/>
    <s v="Dhaka"/>
    <n v="1"/>
    <s v="Positive"/>
  </r>
  <r>
    <n v="439"/>
    <x v="0"/>
    <n v="31"/>
    <x v="2"/>
    <n v="3"/>
    <n v="1"/>
    <s v="Ns1(+)ve"/>
    <n v="1"/>
    <s v="IgG (+)ve"/>
    <n v="0"/>
    <s v="IgM (-)ve"/>
    <x v="25"/>
    <s v="Undeveloped"/>
    <s v="Tinshed"/>
    <s v="Dhaka"/>
    <n v="1"/>
    <s v="Positive"/>
  </r>
  <r>
    <n v="440"/>
    <x v="1"/>
    <n v="26"/>
    <x v="2"/>
    <n v="3"/>
    <n v="0"/>
    <s v="Ns1 (-)ve"/>
    <n v="0"/>
    <s v="IgG (-)ve"/>
    <n v="1"/>
    <s v="IgG (+)ve"/>
    <x v="34"/>
    <s v="Developed"/>
    <s v="Building"/>
    <s v="Dhaka"/>
    <n v="0"/>
    <s v="Negative"/>
  </r>
  <r>
    <n v="446"/>
    <x v="1"/>
    <n v="27"/>
    <x v="2"/>
    <n v="3"/>
    <n v="0"/>
    <s v="Ns1 (-)ve"/>
    <n v="0"/>
    <s v="IgG (-)ve"/>
    <n v="1"/>
    <s v="IgG (+)ve"/>
    <x v="25"/>
    <s v="Developed"/>
    <s v="Other"/>
    <s v="Dhaka"/>
    <n v="0"/>
    <s v="Negative"/>
  </r>
  <r>
    <n v="448"/>
    <x v="1"/>
    <n v="30"/>
    <x v="2"/>
    <n v="3"/>
    <n v="1"/>
    <s v="Ns1(+)ve"/>
    <n v="1"/>
    <s v="IgG (+)ve"/>
    <n v="0"/>
    <s v="IgM (-)ve"/>
    <x v="11"/>
    <s v="Developed"/>
    <s v="Other"/>
    <s v="Dhaka"/>
    <n v="1"/>
    <s v="Positive"/>
  </r>
  <r>
    <n v="450"/>
    <x v="1"/>
    <n v="31"/>
    <x v="2"/>
    <n v="3"/>
    <n v="1"/>
    <s v="Ns1(+)ve"/>
    <n v="1"/>
    <s v="IgG (+)ve"/>
    <n v="1"/>
    <s v="IgG (+)ve"/>
    <x v="15"/>
    <s v="Developed"/>
    <s v="Building"/>
    <s v="Dhaka"/>
    <n v="1"/>
    <s v="Positive"/>
  </r>
  <r>
    <n v="455"/>
    <x v="1"/>
    <n v="34"/>
    <x v="2"/>
    <n v="3"/>
    <n v="0"/>
    <s v="Ns1 (-)ve"/>
    <n v="0"/>
    <s v="IgG (-)ve"/>
    <n v="0"/>
    <s v="IgM (-)ve"/>
    <x v="17"/>
    <s v="Undeveloped"/>
    <s v="Tinshed"/>
    <s v="Dhaka"/>
    <n v="0"/>
    <s v="Negative"/>
  </r>
  <r>
    <n v="462"/>
    <x v="0"/>
    <n v="35"/>
    <x v="2"/>
    <n v="3"/>
    <n v="0"/>
    <s v="Ns1 (-)ve"/>
    <n v="0"/>
    <s v="IgG (-)ve"/>
    <n v="0"/>
    <s v="IgM (-)ve"/>
    <x v="5"/>
    <s v="Developed"/>
    <s v="Building"/>
    <s v="Dhaka"/>
    <n v="0"/>
    <s v="Negative"/>
  </r>
  <r>
    <n v="464"/>
    <x v="1"/>
    <n v="31"/>
    <x v="2"/>
    <n v="3"/>
    <n v="0"/>
    <s v="Ns1 (-)ve"/>
    <n v="0"/>
    <s v="IgG (-)ve"/>
    <n v="1"/>
    <s v="IgG (+)ve"/>
    <x v="4"/>
    <s v="Developed"/>
    <s v="Building"/>
    <s v="Dhaka"/>
    <n v="0"/>
    <s v="Negative"/>
  </r>
  <r>
    <n v="466"/>
    <x v="0"/>
    <n v="32"/>
    <x v="2"/>
    <n v="3"/>
    <n v="0"/>
    <s v="Ns1 (-)ve"/>
    <n v="0"/>
    <s v="IgG (-)ve"/>
    <n v="0"/>
    <s v="IgM (-)ve"/>
    <x v="16"/>
    <s v="Developed"/>
    <s v="Tinshed"/>
    <s v="Dhaka"/>
    <n v="0"/>
    <s v="Negative"/>
  </r>
  <r>
    <n v="469"/>
    <x v="0"/>
    <n v="29"/>
    <x v="2"/>
    <n v="3"/>
    <n v="0"/>
    <s v="Ns1 (-)ve"/>
    <n v="0"/>
    <s v="IgG (-)ve"/>
    <n v="1"/>
    <s v="IgG (+)ve"/>
    <x v="28"/>
    <s v="Undeveloped"/>
    <s v="Other"/>
    <s v="Dhaka"/>
    <n v="0"/>
    <s v="Negative"/>
  </r>
  <r>
    <n v="472"/>
    <x v="1"/>
    <n v="29"/>
    <x v="2"/>
    <n v="3"/>
    <n v="1"/>
    <s v="Ns1(+)ve"/>
    <n v="1"/>
    <s v="IgG (+)ve"/>
    <n v="1"/>
    <s v="IgG (+)ve"/>
    <x v="31"/>
    <s v="Developed"/>
    <s v="Building"/>
    <s v="Dhaka"/>
    <n v="1"/>
    <s v="Positive"/>
  </r>
  <r>
    <n v="478"/>
    <x v="1"/>
    <n v="33"/>
    <x v="2"/>
    <n v="3"/>
    <n v="1"/>
    <s v="Ns1(+)ve"/>
    <n v="1"/>
    <s v="IgG (+)ve"/>
    <n v="0"/>
    <s v="IgM (-)ve"/>
    <x v="9"/>
    <s v="Developed"/>
    <s v="Tinshed"/>
    <s v="Dhaka"/>
    <n v="1"/>
    <s v="Positive"/>
  </r>
  <r>
    <n v="480"/>
    <x v="1"/>
    <n v="35"/>
    <x v="2"/>
    <n v="3"/>
    <n v="0"/>
    <s v="Ns1 (-)ve"/>
    <n v="0"/>
    <s v="IgG (-)ve"/>
    <n v="1"/>
    <s v="IgG (+)ve"/>
    <x v="3"/>
    <s v="Developed"/>
    <s v="Building"/>
    <s v="Dhaka"/>
    <n v="0"/>
    <s v="Negative"/>
  </r>
  <r>
    <n v="486"/>
    <x v="1"/>
    <n v="32"/>
    <x v="2"/>
    <n v="3"/>
    <n v="0"/>
    <s v="Ns1 (-)ve"/>
    <n v="0"/>
    <s v="IgG (-)ve"/>
    <n v="0"/>
    <s v="IgM (-)ve"/>
    <x v="11"/>
    <s v="Developed"/>
    <s v="Other"/>
    <s v="Dhaka"/>
    <n v="0"/>
    <s v="Negative"/>
  </r>
  <r>
    <n v="493"/>
    <x v="1"/>
    <n v="31"/>
    <x v="2"/>
    <n v="3"/>
    <n v="1"/>
    <s v="Ns1(+)ve"/>
    <n v="1"/>
    <s v="IgG (+)ve"/>
    <n v="0"/>
    <s v="IgM (-)ve"/>
    <x v="12"/>
    <s v="Undeveloped"/>
    <s v="Building"/>
    <s v="Dhaka"/>
    <n v="1"/>
    <s v="Positive"/>
  </r>
  <r>
    <n v="503"/>
    <x v="0"/>
    <n v="35"/>
    <x v="2"/>
    <n v="3"/>
    <n v="0"/>
    <s v="Ns1 (-)ve"/>
    <n v="0"/>
    <s v="IgG (-)ve"/>
    <n v="1"/>
    <s v="IgG (+)ve"/>
    <x v="1"/>
    <s v="Undeveloped"/>
    <s v="Tinshed"/>
    <s v="Dhaka"/>
    <n v="0"/>
    <s v="Negative"/>
  </r>
  <r>
    <n v="514"/>
    <x v="0"/>
    <n v="33"/>
    <x v="2"/>
    <n v="3"/>
    <n v="1"/>
    <s v="Ns1(+)ve"/>
    <n v="1"/>
    <s v="IgG (+)ve"/>
    <n v="1"/>
    <s v="IgG (+)ve"/>
    <x v="29"/>
    <s v="Developed"/>
    <s v="Building"/>
    <s v="Dhaka"/>
    <n v="1"/>
    <s v="Positive"/>
  </r>
  <r>
    <n v="527"/>
    <x v="1"/>
    <n v="26"/>
    <x v="2"/>
    <n v="3"/>
    <n v="0"/>
    <s v="Ns1 (-)ve"/>
    <n v="0"/>
    <s v="IgG (-)ve"/>
    <n v="0"/>
    <s v="IgM (-)ve"/>
    <x v="13"/>
    <s v="Undeveloped"/>
    <s v="Tinshed"/>
    <s v="Dhaka"/>
    <n v="0"/>
    <s v="Negative"/>
  </r>
  <r>
    <n v="528"/>
    <x v="0"/>
    <n v="32"/>
    <x v="2"/>
    <n v="3"/>
    <n v="0"/>
    <s v="Ns1 (-)ve"/>
    <n v="0"/>
    <s v="IgG (-)ve"/>
    <n v="0"/>
    <s v="IgM (-)ve"/>
    <x v="8"/>
    <s v="Developed"/>
    <s v="Tinshed"/>
    <s v="Dhaka"/>
    <n v="0"/>
    <s v="Negative"/>
  </r>
  <r>
    <n v="531"/>
    <x v="1"/>
    <n v="33"/>
    <x v="2"/>
    <n v="3"/>
    <n v="0"/>
    <s v="Ns1 (-)ve"/>
    <n v="0"/>
    <s v="IgG (-)ve"/>
    <n v="0"/>
    <s v="IgM (-)ve"/>
    <x v="1"/>
    <s v="Undeveloped"/>
    <s v="Other"/>
    <s v="Dhaka"/>
    <n v="0"/>
    <s v="Negative"/>
  </r>
  <r>
    <n v="533"/>
    <x v="1"/>
    <n v="32"/>
    <x v="2"/>
    <n v="3"/>
    <n v="0"/>
    <s v="Ns1 (-)ve"/>
    <n v="0"/>
    <s v="IgG (-)ve"/>
    <n v="0"/>
    <s v="IgM (-)ve"/>
    <x v="16"/>
    <s v="Undeveloped"/>
    <s v="Other"/>
    <s v="Dhaka"/>
    <n v="0"/>
    <s v="Negative"/>
  </r>
  <r>
    <n v="539"/>
    <x v="0"/>
    <n v="34"/>
    <x v="2"/>
    <n v="3"/>
    <n v="0"/>
    <s v="Ns1 (-)ve"/>
    <n v="0"/>
    <s v="IgG (-)ve"/>
    <n v="1"/>
    <s v="IgG (+)ve"/>
    <x v="27"/>
    <s v="Undeveloped"/>
    <s v="Tinshed"/>
    <s v="Dhaka"/>
    <n v="0"/>
    <s v="Negative"/>
  </r>
  <r>
    <n v="542"/>
    <x v="1"/>
    <n v="30"/>
    <x v="2"/>
    <n v="3"/>
    <n v="1"/>
    <s v="Ns1(+)ve"/>
    <n v="1"/>
    <s v="IgG (+)ve"/>
    <n v="0"/>
    <s v="IgM (-)ve"/>
    <x v="6"/>
    <s v="Developed"/>
    <s v="Building"/>
    <s v="Dhaka"/>
    <n v="1"/>
    <s v="Positive"/>
  </r>
  <r>
    <n v="543"/>
    <x v="1"/>
    <n v="27"/>
    <x v="2"/>
    <n v="3"/>
    <n v="0"/>
    <s v="Ns1 (-)ve"/>
    <n v="0"/>
    <s v="IgG (-)ve"/>
    <n v="0"/>
    <s v="IgM (-)ve"/>
    <x v="21"/>
    <s v="Undeveloped"/>
    <s v="Building"/>
    <s v="Dhaka"/>
    <n v="0"/>
    <s v="Negative"/>
  </r>
  <r>
    <n v="545"/>
    <x v="1"/>
    <n v="28"/>
    <x v="2"/>
    <n v="3"/>
    <n v="0"/>
    <s v="Ns1 (-)ve"/>
    <n v="0"/>
    <s v="IgG (-)ve"/>
    <n v="1"/>
    <s v="IgG (+)ve"/>
    <x v="23"/>
    <s v="Undeveloped"/>
    <s v="Other"/>
    <s v="Dhaka"/>
    <n v="0"/>
    <s v="Negative"/>
  </r>
  <r>
    <n v="546"/>
    <x v="1"/>
    <n v="29"/>
    <x v="2"/>
    <n v="3"/>
    <n v="1"/>
    <s v="Ns1(+)ve"/>
    <n v="1"/>
    <s v="IgG (+)ve"/>
    <n v="1"/>
    <s v="IgG (+)ve"/>
    <x v="11"/>
    <s v="Developed"/>
    <s v="Tinshed"/>
    <s v="Dhaka"/>
    <n v="1"/>
    <s v="Positive"/>
  </r>
  <r>
    <n v="551"/>
    <x v="0"/>
    <n v="26"/>
    <x v="2"/>
    <n v="3"/>
    <n v="1"/>
    <s v="Ns1(+)ve"/>
    <n v="1"/>
    <s v="IgG (+)ve"/>
    <n v="0"/>
    <s v="IgM (-)ve"/>
    <x v="1"/>
    <s v="Undeveloped"/>
    <s v="Tinshed"/>
    <s v="Dhaka"/>
    <n v="1"/>
    <s v="Positive"/>
  </r>
  <r>
    <n v="552"/>
    <x v="0"/>
    <n v="31"/>
    <x v="2"/>
    <n v="3"/>
    <n v="1"/>
    <s v="Ns1(+)ve"/>
    <n v="1"/>
    <s v="IgG (+)ve"/>
    <n v="0"/>
    <s v="IgM (-)ve"/>
    <x v="17"/>
    <s v="Developed"/>
    <s v="Tinshed"/>
    <s v="Dhaka"/>
    <n v="1"/>
    <s v="Positive"/>
  </r>
  <r>
    <n v="555"/>
    <x v="1"/>
    <n v="34"/>
    <x v="2"/>
    <n v="3"/>
    <n v="1"/>
    <s v="Ns1(+)ve"/>
    <n v="1"/>
    <s v="IgG (+)ve"/>
    <n v="0"/>
    <s v="IgM (-)ve"/>
    <x v="1"/>
    <s v="Undeveloped"/>
    <s v="Building"/>
    <s v="Dhaka"/>
    <n v="1"/>
    <s v="Positive"/>
  </r>
  <r>
    <n v="557"/>
    <x v="1"/>
    <n v="35"/>
    <x v="2"/>
    <n v="3"/>
    <n v="1"/>
    <s v="Ns1(+)ve"/>
    <n v="1"/>
    <s v="IgG (+)ve"/>
    <n v="0"/>
    <s v="IgM (-)ve"/>
    <x v="10"/>
    <s v="Undeveloped"/>
    <s v="Building"/>
    <s v="Dhaka"/>
    <n v="1"/>
    <s v="Positive"/>
  </r>
  <r>
    <n v="558"/>
    <x v="0"/>
    <n v="29"/>
    <x v="2"/>
    <n v="3"/>
    <n v="1"/>
    <s v="Ns1(+)ve"/>
    <n v="1"/>
    <s v="IgG (+)ve"/>
    <n v="1"/>
    <s v="IgG (+)ve"/>
    <x v="7"/>
    <s v="Developed"/>
    <s v="Building"/>
    <s v="Dhaka"/>
    <n v="1"/>
    <s v="Positive"/>
  </r>
  <r>
    <n v="568"/>
    <x v="1"/>
    <n v="29"/>
    <x v="2"/>
    <n v="3"/>
    <n v="1"/>
    <s v="Ns1(+)ve"/>
    <n v="1"/>
    <s v="IgG (+)ve"/>
    <n v="1"/>
    <s v="IgG (+)ve"/>
    <x v="30"/>
    <s v="Developed"/>
    <s v="Building"/>
    <s v="Dhaka"/>
    <n v="1"/>
    <s v="Positive"/>
  </r>
  <r>
    <n v="569"/>
    <x v="0"/>
    <n v="31"/>
    <x v="2"/>
    <n v="3"/>
    <n v="1"/>
    <s v="Ns1(+)ve"/>
    <n v="1"/>
    <s v="IgG (+)ve"/>
    <n v="1"/>
    <s v="IgG (+)ve"/>
    <x v="31"/>
    <s v="Undeveloped"/>
    <s v="Tinshed"/>
    <s v="Dhaka"/>
    <n v="1"/>
    <s v="Positive"/>
  </r>
  <r>
    <n v="570"/>
    <x v="0"/>
    <n v="34"/>
    <x v="2"/>
    <n v="3"/>
    <n v="0"/>
    <s v="Ns1 (-)ve"/>
    <n v="0"/>
    <s v="IgG (-)ve"/>
    <n v="0"/>
    <s v="IgM (-)ve"/>
    <x v="32"/>
    <s v="Developed"/>
    <s v="Tinshed"/>
    <s v="Dhaka"/>
    <n v="0"/>
    <s v="Negative"/>
  </r>
  <r>
    <n v="572"/>
    <x v="1"/>
    <n v="26"/>
    <x v="2"/>
    <n v="3"/>
    <n v="1"/>
    <s v="Ns1(+)ve"/>
    <n v="1"/>
    <s v="IgG (+)ve"/>
    <n v="1"/>
    <s v="IgG (+)ve"/>
    <x v="9"/>
    <s v="Developed"/>
    <s v="Tinshed"/>
    <s v="Dhaka"/>
    <n v="1"/>
    <s v="Positive"/>
  </r>
  <r>
    <n v="583"/>
    <x v="1"/>
    <n v="35"/>
    <x v="2"/>
    <n v="3"/>
    <n v="1"/>
    <s v="Ns1(+)ve"/>
    <n v="1"/>
    <s v="IgG (+)ve"/>
    <n v="0"/>
    <s v="IgM (-)ve"/>
    <x v="23"/>
    <s v="Undeveloped"/>
    <s v="Building"/>
    <s v="Dhaka"/>
    <n v="1"/>
    <s v="Positive"/>
  </r>
  <r>
    <n v="591"/>
    <x v="0"/>
    <n v="30"/>
    <x v="2"/>
    <n v="3"/>
    <n v="1"/>
    <s v="Ns1(+)ve"/>
    <n v="1"/>
    <s v="IgG (+)ve"/>
    <n v="1"/>
    <s v="IgG (+)ve"/>
    <x v="21"/>
    <s v="Undeveloped"/>
    <s v="Building"/>
    <s v="Dhaka"/>
    <n v="1"/>
    <s v="Positive"/>
  </r>
  <r>
    <n v="596"/>
    <x v="1"/>
    <n v="34"/>
    <x v="2"/>
    <n v="3"/>
    <n v="0"/>
    <s v="Ns1 (-)ve"/>
    <n v="0"/>
    <s v="IgG (-)ve"/>
    <n v="0"/>
    <s v="IgM (-)ve"/>
    <x v="11"/>
    <s v="Developed"/>
    <s v="Other"/>
    <s v="Dhaka"/>
    <n v="0"/>
    <s v="Negative"/>
  </r>
  <r>
    <n v="603"/>
    <x v="1"/>
    <n v="28"/>
    <x v="2"/>
    <n v="3"/>
    <n v="1"/>
    <s v="Ns1(+)ve"/>
    <n v="1"/>
    <s v="IgG (+)ve"/>
    <n v="0"/>
    <s v="IgM (-)ve"/>
    <x v="12"/>
    <s v="Undeveloped"/>
    <s v="Tinshed"/>
    <s v="Dhaka"/>
    <n v="1"/>
    <s v="Positive"/>
  </r>
  <r>
    <n v="614"/>
    <x v="1"/>
    <n v="29"/>
    <x v="2"/>
    <n v="3"/>
    <n v="1"/>
    <s v="Ns1(+)ve"/>
    <n v="1"/>
    <s v="IgG (+)ve"/>
    <n v="1"/>
    <s v="IgG (+)ve"/>
    <x v="6"/>
    <s v="Developed"/>
    <s v="Other"/>
    <s v="Dhaka"/>
    <n v="1"/>
    <s v="Positive"/>
  </r>
  <r>
    <n v="624"/>
    <x v="1"/>
    <n v="27"/>
    <x v="2"/>
    <n v="3"/>
    <n v="0"/>
    <s v="Ns1 (-)ve"/>
    <n v="0"/>
    <s v="IgG (-)ve"/>
    <n v="0"/>
    <s v="IgM (-)ve"/>
    <x v="33"/>
    <s v="Developed"/>
    <s v="Other"/>
    <s v="Dhaka"/>
    <n v="0"/>
    <s v="Negative"/>
  </r>
  <r>
    <n v="627"/>
    <x v="1"/>
    <n v="33"/>
    <x v="2"/>
    <n v="3"/>
    <n v="1"/>
    <s v="Ns1(+)ve"/>
    <n v="1"/>
    <s v="IgG (+)ve"/>
    <n v="1"/>
    <s v="IgG (+)ve"/>
    <x v="19"/>
    <s v="Undeveloped"/>
    <s v="Tinshed"/>
    <s v="Dhaka"/>
    <n v="1"/>
    <s v="Positive"/>
  </r>
  <r>
    <n v="639"/>
    <x v="1"/>
    <n v="28"/>
    <x v="2"/>
    <n v="3"/>
    <n v="0"/>
    <s v="Ns1 (-)ve"/>
    <n v="0"/>
    <s v="IgG (-)ve"/>
    <n v="0"/>
    <s v="IgM (-)ve"/>
    <x v="20"/>
    <s v="Undeveloped"/>
    <s v="Tinshed"/>
    <s v="Dhaka"/>
    <n v="0"/>
    <s v="Negative"/>
  </r>
  <r>
    <n v="645"/>
    <x v="0"/>
    <n v="28"/>
    <x v="2"/>
    <n v="3"/>
    <n v="1"/>
    <s v="Ns1(+)ve"/>
    <n v="1"/>
    <s v="IgG (+)ve"/>
    <n v="1"/>
    <s v="IgG (+)ve"/>
    <x v="29"/>
    <s v="Undeveloped"/>
    <s v="Building"/>
    <s v="Dhaka"/>
    <n v="1"/>
    <s v="Positive"/>
  </r>
  <r>
    <n v="649"/>
    <x v="1"/>
    <n v="32"/>
    <x v="2"/>
    <n v="3"/>
    <n v="0"/>
    <s v="Ns1 (-)ve"/>
    <n v="0"/>
    <s v="IgG (-)ve"/>
    <n v="0"/>
    <s v="IgM (-)ve"/>
    <x v="30"/>
    <s v="Undeveloped"/>
    <s v="Building"/>
    <s v="Dhaka"/>
    <n v="0"/>
    <s v="Negative"/>
  </r>
  <r>
    <n v="651"/>
    <x v="0"/>
    <n v="27"/>
    <x v="2"/>
    <n v="3"/>
    <n v="1"/>
    <s v="Ns1(+)ve"/>
    <n v="1"/>
    <s v="IgG (+)ve"/>
    <n v="1"/>
    <s v="IgG (+)ve"/>
    <x v="1"/>
    <s v="Undeveloped"/>
    <s v="Other"/>
    <s v="Dhaka"/>
    <n v="1"/>
    <s v="Positive"/>
  </r>
  <r>
    <n v="653"/>
    <x v="0"/>
    <n v="26"/>
    <x v="2"/>
    <n v="3"/>
    <n v="0"/>
    <s v="Ns1 (-)ve"/>
    <n v="0"/>
    <s v="IgG (-)ve"/>
    <n v="0"/>
    <s v="IgM (-)ve"/>
    <x v="11"/>
    <s v="Undeveloped"/>
    <s v="Building"/>
    <s v="Dhaka"/>
    <n v="0"/>
    <s v="Negative"/>
  </r>
  <r>
    <n v="662"/>
    <x v="0"/>
    <n v="31"/>
    <x v="2"/>
    <n v="3"/>
    <n v="0"/>
    <s v="Ns1 (-)ve"/>
    <n v="0"/>
    <s v="IgG (-)ve"/>
    <n v="1"/>
    <s v="IgG (+)ve"/>
    <x v="11"/>
    <s v="Developed"/>
    <s v="Building"/>
    <s v="Dhaka"/>
    <n v="0"/>
    <s v="Negative"/>
  </r>
  <r>
    <n v="663"/>
    <x v="0"/>
    <n v="30"/>
    <x v="2"/>
    <n v="3"/>
    <n v="1"/>
    <s v="Ns1(+)ve"/>
    <n v="1"/>
    <s v="IgG (+)ve"/>
    <n v="0"/>
    <s v="IgM (-)ve"/>
    <x v="21"/>
    <s v="Undeveloped"/>
    <s v="Building"/>
    <s v="Dhaka"/>
    <n v="1"/>
    <s v="Positive"/>
  </r>
  <r>
    <n v="677"/>
    <x v="1"/>
    <n v="32"/>
    <x v="2"/>
    <n v="3"/>
    <n v="1"/>
    <s v="Ns1(+)ve"/>
    <n v="1"/>
    <s v="IgG (+)ve"/>
    <n v="0"/>
    <s v="IgM (-)ve"/>
    <x v="28"/>
    <s v="Undeveloped"/>
    <s v="Tinshed"/>
    <s v="Dhaka"/>
    <n v="1"/>
    <s v="Positive"/>
  </r>
  <r>
    <n v="678"/>
    <x v="0"/>
    <n v="33"/>
    <x v="2"/>
    <n v="3"/>
    <n v="1"/>
    <s v="Ns1(+)ve"/>
    <n v="1"/>
    <s v="IgG (+)ve"/>
    <n v="0"/>
    <s v="IgM (-)ve"/>
    <x v="27"/>
    <s v="Developed"/>
    <s v="Building"/>
    <s v="Dhaka"/>
    <n v="1"/>
    <s v="Positive"/>
  </r>
  <r>
    <n v="685"/>
    <x v="1"/>
    <n v="31"/>
    <x v="2"/>
    <n v="3"/>
    <n v="0"/>
    <s v="Ns1 (-)ve"/>
    <n v="0"/>
    <s v="IgG (-)ve"/>
    <n v="1"/>
    <s v="IgG (+)ve"/>
    <x v="1"/>
    <s v="Undeveloped"/>
    <s v="Other"/>
    <s v="Dhaka"/>
    <n v="0"/>
    <s v="Negative"/>
  </r>
  <r>
    <n v="688"/>
    <x v="1"/>
    <n v="35"/>
    <x v="2"/>
    <n v="3"/>
    <n v="0"/>
    <s v="Ns1 (-)ve"/>
    <n v="0"/>
    <s v="IgG (-)ve"/>
    <n v="0"/>
    <s v="IgM (-)ve"/>
    <x v="32"/>
    <s v="Developed"/>
    <s v="Tinshed"/>
    <s v="Dhaka"/>
    <n v="0"/>
    <s v="Negative"/>
  </r>
  <r>
    <n v="692"/>
    <x v="1"/>
    <n v="33"/>
    <x v="2"/>
    <n v="3"/>
    <n v="1"/>
    <s v="Ns1(+)ve"/>
    <n v="1"/>
    <s v="IgG (+)ve"/>
    <n v="1"/>
    <s v="IgG (+)ve"/>
    <x v="7"/>
    <s v="Developed"/>
    <s v="Other"/>
    <s v="Dhaka"/>
    <n v="1"/>
    <s v="Positive"/>
  </r>
  <r>
    <n v="695"/>
    <x v="0"/>
    <n v="32"/>
    <x v="2"/>
    <n v="3"/>
    <n v="0"/>
    <s v="Ns1 (-)ve"/>
    <n v="0"/>
    <s v="IgG (-)ve"/>
    <n v="0"/>
    <s v="IgM (-)ve"/>
    <x v="23"/>
    <s v="Undeveloped"/>
    <s v="Other"/>
    <s v="Dhaka"/>
    <n v="0"/>
    <s v="Negative"/>
  </r>
  <r>
    <n v="703"/>
    <x v="0"/>
    <n v="31"/>
    <x v="2"/>
    <n v="3"/>
    <n v="1"/>
    <s v="Ns1(+)ve"/>
    <n v="1"/>
    <s v="IgG (+)ve"/>
    <n v="0"/>
    <s v="IgM (-)ve"/>
    <x v="24"/>
    <s v="Undeveloped"/>
    <s v="Other"/>
    <s v="Dhaka"/>
    <n v="1"/>
    <s v="Positive"/>
  </r>
  <r>
    <n v="706"/>
    <x v="1"/>
    <n v="26"/>
    <x v="2"/>
    <n v="3"/>
    <n v="0"/>
    <s v="Ns1 (-)ve"/>
    <n v="0"/>
    <s v="IgG (-)ve"/>
    <n v="0"/>
    <s v="IgM (-)ve"/>
    <x v="2"/>
    <s v="Developed"/>
    <s v="Other"/>
    <s v="Dhaka"/>
    <n v="0"/>
    <s v="Negative"/>
  </r>
  <r>
    <n v="708"/>
    <x v="0"/>
    <n v="30"/>
    <x v="2"/>
    <n v="3"/>
    <n v="0"/>
    <s v="Ns1 (-)ve"/>
    <n v="0"/>
    <s v="IgG (-)ve"/>
    <n v="0"/>
    <s v="IgM (-)ve"/>
    <x v="27"/>
    <s v="Developed"/>
    <s v="Tinshed"/>
    <s v="Dhaka"/>
    <n v="0"/>
    <s v="Negative"/>
  </r>
  <r>
    <n v="717"/>
    <x v="0"/>
    <n v="30"/>
    <x v="2"/>
    <n v="3"/>
    <n v="1"/>
    <s v="Ns1(+)ve"/>
    <n v="1"/>
    <s v="IgG (+)ve"/>
    <n v="1"/>
    <s v="IgG (+)ve"/>
    <x v="35"/>
    <s v="Undeveloped"/>
    <s v="Building"/>
    <s v="Dhaka"/>
    <n v="1"/>
    <s v="Positive"/>
  </r>
  <r>
    <n v="719"/>
    <x v="0"/>
    <n v="31"/>
    <x v="2"/>
    <n v="3"/>
    <n v="0"/>
    <s v="Ns1 (-)ve"/>
    <n v="0"/>
    <s v="IgG (-)ve"/>
    <n v="0"/>
    <s v="IgM (-)ve"/>
    <x v="11"/>
    <s v="Undeveloped"/>
    <s v="Building"/>
    <s v="Dhaka"/>
    <n v="0"/>
    <s v="Negative"/>
  </r>
  <r>
    <n v="723"/>
    <x v="1"/>
    <n v="28"/>
    <x v="2"/>
    <n v="3"/>
    <n v="0"/>
    <s v="Ns1 (-)ve"/>
    <n v="0"/>
    <s v="IgG (-)ve"/>
    <n v="1"/>
    <s v="IgG (+)ve"/>
    <x v="18"/>
    <s v="Undeveloped"/>
    <s v="Tinshed"/>
    <s v="Dhaka"/>
    <n v="0"/>
    <s v="Negative"/>
  </r>
  <r>
    <n v="732"/>
    <x v="0"/>
    <n v="35"/>
    <x v="2"/>
    <n v="3"/>
    <n v="0"/>
    <s v="Ns1 (-)ve"/>
    <n v="0"/>
    <s v="IgG (-)ve"/>
    <n v="1"/>
    <s v="IgG (+)ve"/>
    <x v="24"/>
    <s v="Developed"/>
    <s v="Building"/>
    <s v="Dhaka"/>
    <n v="0"/>
    <s v="Negative"/>
  </r>
  <r>
    <n v="741"/>
    <x v="1"/>
    <n v="32"/>
    <x v="2"/>
    <n v="3"/>
    <n v="0"/>
    <s v="Ns1 (-)ve"/>
    <n v="0"/>
    <s v="IgG (-)ve"/>
    <n v="1"/>
    <s v="IgG (+)ve"/>
    <x v="35"/>
    <s v="Undeveloped"/>
    <s v="Tinshed"/>
    <s v="Dhaka"/>
    <n v="0"/>
    <s v="Negative"/>
  </r>
  <r>
    <n v="744"/>
    <x v="0"/>
    <n v="34"/>
    <x v="2"/>
    <n v="3"/>
    <n v="0"/>
    <s v="Ns1 (-)ve"/>
    <n v="0"/>
    <s v="IgG (-)ve"/>
    <n v="1"/>
    <s v="IgG (+)ve"/>
    <x v="11"/>
    <s v="Developed"/>
    <s v="Other"/>
    <s v="Dhaka"/>
    <n v="0"/>
    <s v="Negative"/>
  </r>
  <r>
    <n v="750"/>
    <x v="0"/>
    <n v="35"/>
    <x v="2"/>
    <n v="3"/>
    <n v="1"/>
    <s v="Ns1(+)ve"/>
    <n v="1"/>
    <s v="IgG (+)ve"/>
    <n v="1"/>
    <s v="IgG (+)ve"/>
    <x v="34"/>
    <s v="Developed"/>
    <s v="Building"/>
    <s v="Dhaka"/>
    <n v="1"/>
    <s v="Positive"/>
  </r>
  <r>
    <n v="762"/>
    <x v="0"/>
    <n v="29"/>
    <x v="2"/>
    <n v="3"/>
    <n v="0"/>
    <s v="Ns1 (-)ve"/>
    <n v="0"/>
    <s v="IgG (-)ve"/>
    <n v="0"/>
    <s v="IgM (-)ve"/>
    <x v="11"/>
    <s v="Developed"/>
    <s v="Other"/>
    <s v="Dhaka"/>
    <n v="0"/>
    <s v="Negative"/>
  </r>
  <r>
    <n v="769"/>
    <x v="0"/>
    <n v="34"/>
    <x v="2"/>
    <n v="3"/>
    <n v="0"/>
    <s v="Ns1 (-)ve"/>
    <n v="0"/>
    <s v="IgG (-)ve"/>
    <n v="1"/>
    <s v="IgG (+)ve"/>
    <x v="29"/>
    <s v="Undeveloped"/>
    <s v="Other"/>
    <s v="Dhaka"/>
    <n v="0"/>
    <s v="Negative"/>
  </r>
  <r>
    <n v="770"/>
    <x v="1"/>
    <n v="33"/>
    <x v="2"/>
    <n v="3"/>
    <n v="1"/>
    <s v="Ns1(+)ve"/>
    <n v="1"/>
    <s v="IgG (+)ve"/>
    <n v="1"/>
    <s v="IgG (+)ve"/>
    <x v="24"/>
    <s v="Developed"/>
    <s v="Tinshed"/>
    <s v="Dhaka"/>
    <n v="1"/>
    <s v="Positive"/>
  </r>
  <r>
    <n v="782"/>
    <x v="1"/>
    <n v="31"/>
    <x v="2"/>
    <n v="3"/>
    <n v="1"/>
    <s v="Ns1(+)ve"/>
    <n v="1"/>
    <s v="IgG (+)ve"/>
    <n v="1"/>
    <s v="IgG (+)ve"/>
    <x v="31"/>
    <s v="Developed"/>
    <s v="Building"/>
    <s v="Dhaka"/>
    <n v="1"/>
    <s v="Positive"/>
  </r>
  <r>
    <n v="784"/>
    <x v="0"/>
    <n v="29"/>
    <x v="2"/>
    <n v="3"/>
    <n v="0"/>
    <s v="Ns1 (-)ve"/>
    <n v="0"/>
    <s v="IgG (-)ve"/>
    <n v="1"/>
    <s v="IgG (+)ve"/>
    <x v="11"/>
    <s v="Developed"/>
    <s v="Other"/>
    <s v="Dhaka"/>
    <n v="0"/>
    <s v="Negative"/>
  </r>
  <r>
    <n v="785"/>
    <x v="1"/>
    <n v="32"/>
    <x v="2"/>
    <n v="3"/>
    <n v="1"/>
    <s v="Ns1(+)ve"/>
    <n v="1"/>
    <s v="IgG (+)ve"/>
    <n v="1"/>
    <s v="IgG (+)ve"/>
    <x v="7"/>
    <s v="Undeveloped"/>
    <s v="Tinshed"/>
    <s v="Dhaka"/>
    <n v="1"/>
    <s v="Positive"/>
  </r>
  <r>
    <n v="790"/>
    <x v="0"/>
    <n v="31"/>
    <x v="2"/>
    <n v="3"/>
    <n v="1"/>
    <s v="Ns1(+)ve"/>
    <n v="1"/>
    <s v="IgG (+)ve"/>
    <n v="0"/>
    <s v="IgM (-)ve"/>
    <x v="5"/>
    <s v="Developed"/>
    <s v="Other"/>
    <s v="Dhaka"/>
    <n v="1"/>
    <s v="Positive"/>
  </r>
  <r>
    <n v="793"/>
    <x v="1"/>
    <n v="27"/>
    <x v="2"/>
    <n v="3"/>
    <n v="0"/>
    <s v="Ns1 (-)ve"/>
    <n v="0"/>
    <s v="IgG (-)ve"/>
    <n v="1"/>
    <s v="IgG (+)ve"/>
    <x v="12"/>
    <s v="Undeveloped"/>
    <s v="Other"/>
    <s v="Dhaka"/>
    <n v="0"/>
    <s v="Negative"/>
  </r>
  <r>
    <n v="796"/>
    <x v="0"/>
    <n v="29"/>
    <x v="2"/>
    <n v="3"/>
    <n v="0"/>
    <s v="Ns1 (-)ve"/>
    <n v="0"/>
    <s v="IgG (-)ve"/>
    <n v="1"/>
    <s v="IgG (+)ve"/>
    <x v="31"/>
    <s v="Developed"/>
    <s v="Building"/>
    <s v="Dhaka"/>
    <n v="0"/>
    <s v="Negative"/>
  </r>
  <r>
    <n v="797"/>
    <x v="0"/>
    <n v="34"/>
    <x v="2"/>
    <n v="3"/>
    <n v="1"/>
    <s v="Ns1(+)ve"/>
    <n v="1"/>
    <s v="IgG (+)ve"/>
    <n v="0"/>
    <s v="IgM (-)ve"/>
    <x v="18"/>
    <s v="Undeveloped"/>
    <s v="Other"/>
    <s v="Dhaka"/>
    <n v="1"/>
    <s v="Positive"/>
  </r>
  <r>
    <n v="800"/>
    <x v="1"/>
    <n v="27"/>
    <x v="2"/>
    <n v="3"/>
    <n v="1"/>
    <s v="Ns1(+)ve"/>
    <n v="1"/>
    <s v="IgG (+)ve"/>
    <n v="0"/>
    <s v="IgM (-)ve"/>
    <x v="19"/>
    <s v="Developed"/>
    <s v="Building"/>
    <s v="Dhaka"/>
    <n v="1"/>
    <s v="Positive"/>
  </r>
  <r>
    <n v="801"/>
    <x v="1"/>
    <n v="26"/>
    <x v="2"/>
    <n v="3"/>
    <n v="1"/>
    <s v="Ns1(+)ve"/>
    <n v="1"/>
    <s v="IgG (+)ve"/>
    <n v="1"/>
    <s v="IgG (+)ve"/>
    <x v="17"/>
    <s v="Undeveloped"/>
    <s v="Tinshed"/>
    <s v="Dhaka"/>
    <n v="1"/>
    <s v="Positive"/>
  </r>
  <r>
    <n v="803"/>
    <x v="0"/>
    <n v="28"/>
    <x v="2"/>
    <n v="3"/>
    <n v="1"/>
    <s v="Ns1(+)ve"/>
    <n v="1"/>
    <s v="IgG (+)ve"/>
    <n v="1"/>
    <s v="IgG (+)ve"/>
    <x v="4"/>
    <s v="Undeveloped"/>
    <s v="Other"/>
    <s v="Dhaka"/>
    <n v="1"/>
    <s v="Positive"/>
  </r>
  <r>
    <n v="808"/>
    <x v="1"/>
    <n v="34"/>
    <x v="2"/>
    <n v="3"/>
    <n v="1"/>
    <s v="Ns1(+)ve"/>
    <n v="1"/>
    <s v="IgG (+)ve"/>
    <n v="0"/>
    <s v="IgM (-)ve"/>
    <x v="3"/>
    <s v="Developed"/>
    <s v="Tinshed"/>
    <s v="Dhaka"/>
    <n v="1"/>
    <s v="Positive"/>
  </r>
  <r>
    <n v="815"/>
    <x v="1"/>
    <n v="31"/>
    <x v="2"/>
    <n v="3"/>
    <n v="1"/>
    <s v="Ns1(+)ve"/>
    <n v="1"/>
    <s v="IgG (+)ve"/>
    <n v="1"/>
    <s v="IgG (+)ve"/>
    <x v="2"/>
    <s v="Undeveloped"/>
    <s v="Building"/>
    <s v="Dhaka"/>
    <n v="1"/>
    <s v="Positive"/>
  </r>
  <r>
    <n v="817"/>
    <x v="0"/>
    <n v="35"/>
    <x v="2"/>
    <n v="3"/>
    <n v="1"/>
    <s v="Ns1(+)ve"/>
    <n v="1"/>
    <s v="IgG (+)ve"/>
    <n v="0"/>
    <s v="IgM (-)ve"/>
    <x v="7"/>
    <s v="Undeveloped"/>
    <s v="Tinshed"/>
    <s v="Dhaka"/>
    <n v="1"/>
    <s v="Positive"/>
  </r>
  <r>
    <n v="827"/>
    <x v="0"/>
    <n v="34"/>
    <x v="2"/>
    <n v="3"/>
    <n v="1"/>
    <s v="Ns1(+)ve"/>
    <n v="1"/>
    <s v="IgG (+)ve"/>
    <n v="1"/>
    <s v="IgG (+)ve"/>
    <x v="10"/>
    <s v="Undeveloped"/>
    <s v="Other"/>
    <s v="Dhaka"/>
    <n v="1"/>
    <s v="Positive"/>
  </r>
  <r>
    <n v="840"/>
    <x v="0"/>
    <n v="32"/>
    <x v="2"/>
    <n v="3"/>
    <n v="0"/>
    <s v="Ns1 (-)ve"/>
    <n v="0"/>
    <s v="IgG (-)ve"/>
    <n v="1"/>
    <s v="IgG (+)ve"/>
    <x v="0"/>
    <s v="Developed"/>
    <s v="Tinshed"/>
    <s v="Dhaka"/>
    <n v="0"/>
    <s v="Negative"/>
  </r>
  <r>
    <n v="846"/>
    <x v="1"/>
    <n v="26"/>
    <x v="2"/>
    <n v="3"/>
    <n v="1"/>
    <s v="Ns1(+)ve"/>
    <n v="1"/>
    <s v="IgG (+)ve"/>
    <n v="0"/>
    <s v="IgM (-)ve"/>
    <x v="15"/>
    <s v="Developed"/>
    <s v="Other"/>
    <s v="Dhaka"/>
    <n v="1"/>
    <s v="Positive"/>
  </r>
  <r>
    <n v="851"/>
    <x v="0"/>
    <n v="32"/>
    <x v="2"/>
    <n v="3"/>
    <n v="1"/>
    <s v="Ns1(+)ve"/>
    <n v="1"/>
    <s v="IgG (+)ve"/>
    <n v="0"/>
    <s v="IgM (-)ve"/>
    <x v="25"/>
    <s v="Undeveloped"/>
    <s v="Tinshed"/>
    <s v="Dhaka"/>
    <n v="1"/>
    <s v="Positive"/>
  </r>
  <r>
    <n v="852"/>
    <x v="1"/>
    <n v="28"/>
    <x v="2"/>
    <n v="3"/>
    <n v="1"/>
    <s v="Ns1(+)ve"/>
    <n v="1"/>
    <s v="IgG (+)ve"/>
    <n v="0"/>
    <s v="IgM (-)ve"/>
    <x v="6"/>
    <s v="Developed"/>
    <s v="Tinshed"/>
    <s v="Dhaka"/>
    <n v="1"/>
    <s v="Positive"/>
  </r>
  <r>
    <n v="856"/>
    <x v="0"/>
    <n v="35"/>
    <x v="2"/>
    <n v="3"/>
    <n v="0"/>
    <s v="Ns1 (-)ve"/>
    <n v="0"/>
    <s v="IgG (-)ve"/>
    <n v="1"/>
    <s v="IgG (+)ve"/>
    <x v="0"/>
    <s v="Developed"/>
    <s v="Tinshed"/>
    <s v="Dhaka"/>
    <n v="0"/>
    <s v="Negative"/>
  </r>
  <r>
    <n v="858"/>
    <x v="1"/>
    <n v="30"/>
    <x v="2"/>
    <n v="3"/>
    <n v="1"/>
    <s v="Ns1(+)ve"/>
    <n v="1"/>
    <s v="IgG (+)ve"/>
    <n v="1"/>
    <s v="IgG (+)ve"/>
    <x v="30"/>
    <s v="Developed"/>
    <s v="Other"/>
    <s v="Dhaka"/>
    <n v="1"/>
    <s v="Positive"/>
  </r>
  <r>
    <n v="868"/>
    <x v="1"/>
    <n v="29"/>
    <x v="2"/>
    <n v="3"/>
    <n v="1"/>
    <s v="Ns1(+)ve"/>
    <n v="1"/>
    <s v="IgG (+)ve"/>
    <n v="0"/>
    <s v="IgM (-)ve"/>
    <x v="17"/>
    <s v="Developed"/>
    <s v="Building"/>
    <s v="Dhaka"/>
    <n v="1"/>
    <s v="Positive"/>
  </r>
  <r>
    <n v="872"/>
    <x v="0"/>
    <n v="27"/>
    <x v="2"/>
    <n v="3"/>
    <n v="0"/>
    <s v="Ns1 (-)ve"/>
    <n v="0"/>
    <s v="IgG (-)ve"/>
    <n v="0"/>
    <s v="IgM (-)ve"/>
    <x v="15"/>
    <s v="Developed"/>
    <s v="Building"/>
    <s v="Dhaka"/>
    <n v="0"/>
    <s v="Negative"/>
  </r>
  <r>
    <n v="879"/>
    <x v="0"/>
    <n v="35"/>
    <x v="2"/>
    <n v="3"/>
    <n v="1"/>
    <s v="Ns1(+)ve"/>
    <n v="1"/>
    <s v="IgG (+)ve"/>
    <n v="0"/>
    <s v="IgM (-)ve"/>
    <x v="6"/>
    <s v="Undeveloped"/>
    <s v="Other"/>
    <s v="Dhaka"/>
    <n v="1"/>
    <s v="Positive"/>
  </r>
  <r>
    <n v="887"/>
    <x v="0"/>
    <n v="34"/>
    <x v="2"/>
    <n v="3"/>
    <n v="0"/>
    <s v="Ns1 (-)ve"/>
    <n v="0"/>
    <s v="IgG (-)ve"/>
    <n v="0"/>
    <s v="IgM (-)ve"/>
    <x v="30"/>
    <s v="Undeveloped"/>
    <s v="Other"/>
    <s v="Dhaka"/>
    <n v="0"/>
    <s v="Negative"/>
  </r>
  <r>
    <n v="894"/>
    <x v="1"/>
    <n v="28"/>
    <x v="2"/>
    <n v="3"/>
    <n v="1"/>
    <s v="Ns1(+)ve"/>
    <n v="1"/>
    <s v="IgG (+)ve"/>
    <n v="0"/>
    <s v="IgM (-)ve"/>
    <x v="19"/>
    <s v="Developed"/>
    <s v="Other"/>
    <s v="Dhaka"/>
    <n v="1"/>
    <s v="Positive"/>
  </r>
  <r>
    <n v="902"/>
    <x v="1"/>
    <n v="35"/>
    <x v="2"/>
    <n v="3"/>
    <n v="0"/>
    <s v="Ns1 (-)ve"/>
    <n v="0"/>
    <s v="IgG (-)ve"/>
    <n v="0"/>
    <s v="IgM (-)ve"/>
    <x v="34"/>
    <s v="Developed"/>
    <s v="Building"/>
    <s v="Dhaka"/>
    <n v="0"/>
    <s v="Negative"/>
  </r>
  <r>
    <n v="906"/>
    <x v="0"/>
    <n v="27"/>
    <x v="2"/>
    <n v="3"/>
    <n v="1"/>
    <s v="Ns1(+)ve"/>
    <n v="1"/>
    <s v="IgG (+)ve"/>
    <n v="0"/>
    <s v="IgM (-)ve"/>
    <x v="10"/>
    <s v="Developed"/>
    <s v="Other"/>
    <s v="Dhaka"/>
    <n v="1"/>
    <s v="Positive"/>
  </r>
  <r>
    <n v="908"/>
    <x v="0"/>
    <n v="28"/>
    <x v="2"/>
    <n v="3"/>
    <n v="1"/>
    <s v="Ns1(+)ve"/>
    <n v="1"/>
    <s v="IgG (+)ve"/>
    <n v="0"/>
    <s v="IgM (-)ve"/>
    <x v="5"/>
    <s v="Developed"/>
    <s v="Tinshed"/>
    <s v="Dhaka"/>
    <n v="1"/>
    <s v="Positive"/>
  </r>
  <r>
    <n v="917"/>
    <x v="0"/>
    <n v="30"/>
    <x v="2"/>
    <n v="3"/>
    <n v="1"/>
    <s v="Ns1(+)ve"/>
    <n v="1"/>
    <s v="IgG (+)ve"/>
    <n v="1"/>
    <s v="IgG (+)ve"/>
    <x v="24"/>
    <s v="Undeveloped"/>
    <s v="Building"/>
    <s v="Dhaka"/>
    <n v="1"/>
    <s v="Positive"/>
  </r>
  <r>
    <n v="918"/>
    <x v="0"/>
    <n v="33"/>
    <x v="2"/>
    <n v="3"/>
    <n v="0"/>
    <s v="Ns1 (-)ve"/>
    <n v="0"/>
    <s v="IgG (-)ve"/>
    <n v="0"/>
    <s v="IgM (-)ve"/>
    <x v="10"/>
    <s v="Developed"/>
    <s v="Tinshed"/>
    <s v="Dhaka"/>
    <n v="0"/>
    <s v="Negative"/>
  </r>
  <r>
    <n v="923"/>
    <x v="1"/>
    <n v="29"/>
    <x v="2"/>
    <n v="3"/>
    <n v="0"/>
    <s v="Ns1 (-)ve"/>
    <n v="0"/>
    <s v="IgG (-)ve"/>
    <n v="0"/>
    <s v="IgM (-)ve"/>
    <x v="14"/>
    <s v="Undeveloped"/>
    <s v="Building"/>
    <s v="Dhaka"/>
    <n v="0"/>
    <s v="Negative"/>
  </r>
  <r>
    <n v="934"/>
    <x v="0"/>
    <n v="26"/>
    <x v="2"/>
    <n v="3"/>
    <n v="0"/>
    <s v="Ns1 (-)ve"/>
    <n v="0"/>
    <s v="IgG (-)ve"/>
    <n v="0"/>
    <s v="IgM (-)ve"/>
    <x v="19"/>
    <s v="Developed"/>
    <s v="Tinshed"/>
    <s v="Dhaka"/>
    <n v="0"/>
    <s v="Negative"/>
  </r>
  <r>
    <n v="936"/>
    <x v="1"/>
    <n v="33"/>
    <x v="2"/>
    <n v="3"/>
    <n v="1"/>
    <s v="Ns1(+)ve"/>
    <n v="1"/>
    <s v="IgG (+)ve"/>
    <n v="1"/>
    <s v="IgG (+)ve"/>
    <x v="21"/>
    <s v="Developed"/>
    <s v="Building"/>
    <s v="Dhaka"/>
    <n v="1"/>
    <s v="Positive"/>
  </r>
  <r>
    <n v="943"/>
    <x v="1"/>
    <n v="26"/>
    <x v="2"/>
    <n v="3"/>
    <n v="0"/>
    <s v="Ns1 (-)ve"/>
    <n v="0"/>
    <s v="IgG (-)ve"/>
    <n v="1"/>
    <s v="IgG (+)ve"/>
    <x v="24"/>
    <s v="Undeveloped"/>
    <s v="Tinshed"/>
    <s v="Dhaka"/>
    <n v="0"/>
    <s v="Negative"/>
  </r>
  <r>
    <n v="944"/>
    <x v="1"/>
    <n v="27"/>
    <x v="2"/>
    <n v="3"/>
    <n v="0"/>
    <s v="Ns1 (-)ve"/>
    <n v="0"/>
    <s v="IgG (-)ve"/>
    <n v="0"/>
    <s v="IgM (-)ve"/>
    <x v="10"/>
    <s v="Developed"/>
    <s v="Tinshed"/>
    <s v="Dhaka"/>
    <n v="0"/>
    <s v="Negative"/>
  </r>
  <r>
    <n v="949"/>
    <x v="0"/>
    <n v="35"/>
    <x v="2"/>
    <n v="3"/>
    <n v="1"/>
    <s v="Ns1(+)ve"/>
    <n v="1"/>
    <s v="IgG (+)ve"/>
    <n v="1"/>
    <s v="IgG (+)ve"/>
    <x v="35"/>
    <s v="Undeveloped"/>
    <s v="Other"/>
    <s v="Dhaka"/>
    <n v="1"/>
    <s v="Positive"/>
  </r>
  <r>
    <n v="961"/>
    <x v="1"/>
    <n v="26"/>
    <x v="2"/>
    <n v="3"/>
    <n v="0"/>
    <s v="Ns1 (-)ve"/>
    <n v="0"/>
    <s v="IgG (-)ve"/>
    <n v="0"/>
    <s v="IgM (-)ve"/>
    <x v="22"/>
    <s v="Undeveloped"/>
    <s v="Building"/>
    <s v="Dhaka"/>
    <n v="0"/>
    <s v="Negative"/>
  </r>
  <r>
    <n v="963"/>
    <x v="0"/>
    <n v="31"/>
    <x v="2"/>
    <n v="3"/>
    <n v="1"/>
    <s v="Ns1(+)ve"/>
    <n v="1"/>
    <s v="IgG (+)ve"/>
    <n v="0"/>
    <s v="IgM (-)ve"/>
    <x v="16"/>
    <s v="Undeveloped"/>
    <s v="Tinshed"/>
    <s v="Dhaka"/>
    <n v="1"/>
    <s v="Positive"/>
  </r>
  <r>
    <n v="969"/>
    <x v="1"/>
    <n v="30"/>
    <x v="2"/>
    <n v="3"/>
    <n v="0"/>
    <s v="Ns1 (-)ve"/>
    <n v="0"/>
    <s v="IgG (-)ve"/>
    <n v="1"/>
    <s v="IgG (+)ve"/>
    <x v="13"/>
    <s v="Undeveloped"/>
    <s v="Other"/>
    <s v="Dhaka"/>
    <n v="0"/>
    <s v="Negative"/>
  </r>
  <r>
    <n v="974"/>
    <x v="0"/>
    <n v="26"/>
    <x v="2"/>
    <n v="3"/>
    <n v="0"/>
    <s v="Ns1 (-)ve"/>
    <n v="1"/>
    <s v="IgG (+)ve"/>
    <n v="0"/>
    <s v="IgM (-)ve"/>
    <x v="23"/>
    <s v="Developed"/>
    <s v="Other"/>
    <s v="Dhaka"/>
    <n v="1"/>
    <s v="Positive"/>
  </r>
  <r>
    <n v="977"/>
    <x v="1"/>
    <n v="29"/>
    <x v="2"/>
    <n v="3"/>
    <n v="0"/>
    <s v="Ns1 (-)ve"/>
    <n v="0"/>
    <s v="IgG (-)ve"/>
    <n v="1"/>
    <s v="IgG (+)ve"/>
    <x v="8"/>
    <s v="Undeveloped"/>
    <s v="Tinshed"/>
    <s v="Dhaka"/>
    <n v="0"/>
    <s v="Negative"/>
  </r>
  <r>
    <n v="992"/>
    <x v="1"/>
    <n v="33"/>
    <x v="2"/>
    <n v="3"/>
    <n v="0"/>
    <s v="Ns1 (-)ve"/>
    <n v="0"/>
    <s v="IgG (-)ve"/>
    <n v="1"/>
    <s v="IgG (+)ve"/>
    <x v="10"/>
    <s v="Developed"/>
    <s v="Other"/>
    <s v="Dhaka"/>
    <n v="0"/>
    <s v="Negative"/>
  </r>
  <r>
    <n v="1000"/>
    <x v="1"/>
    <n v="28"/>
    <x v="2"/>
    <n v="3"/>
    <n v="0"/>
    <s v="Ns1 (-)ve"/>
    <n v="0"/>
    <s v="IgG (-)ve"/>
    <n v="1"/>
    <s v="IgG (+)ve"/>
    <x v="34"/>
    <s v="Developed"/>
    <s v="Building"/>
    <s v="Dhaka"/>
    <n v="0"/>
    <s v="Negative"/>
  </r>
  <r>
    <n v="1"/>
    <x v="1"/>
    <n v="45"/>
    <x v="3"/>
    <n v="4"/>
    <n v="0"/>
    <s v="Ns1 (-)ve"/>
    <n v="0"/>
    <s v="IgG (-)ve"/>
    <n v="0"/>
    <s v="IgM (-)ve"/>
    <x v="6"/>
    <s v="Undeveloped"/>
    <s v="Building"/>
    <s v="Dhaka"/>
    <n v="0"/>
    <s v="Negative"/>
  </r>
  <r>
    <n v="6"/>
    <x v="1"/>
    <n v="36"/>
    <x v="3"/>
    <n v="4"/>
    <n v="0"/>
    <s v="Ns1 (-)ve"/>
    <n v="0"/>
    <s v="IgG (-)ve"/>
    <n v="1"/>
    <s v="IgG (+)ve"/>
    <x v="3"/>
    <s v="Developed"/>
    <s v="Other"/>
    <s v="Dhaka"/>
    <n v="0"/>
    <s v="Negative"/>
  </r>
  <r>
    <n v="14"/>
    <x v="1"/>
    <n v="43"/>
    <x v="3"/>
    <n v="4"/>
    <n v="1"/>
    <s v="Ns1(+)ve"/>
    <n v="1"/>
    <s v="IgG (+)ve"/>
    <n v="0"/>
    <s v="IgM (-)ve"/>
    <x v="7"/>
    <s v="Developed"/>
    <s v="Building"/>
    <s v="Dhaka"/>
    <n v="1"/>
    <s v="Positive"/>
  </r>
  <r>
    <n v="23"/>
    <x v="1"/>
    <n v="37"/>
    <x v="3"/>
    <n v="4"/>
    <n v="0"/>
    <s v="Ns1 (-)ve"/>
    <n v="0"/>
    <s v="IgG (-)ve"/>
    <n v="1"/>
    <s v="IgG (+)ve"/>
    <x v="23"/>
    <s v="Undeveloped"/>
    <s v="Tinshed"/>
    <s v="Dhaka"/>
    <n v="0"/>
    <s v="Negative"/>
  </r>
  <r>
    <n v="24"/>
    <x v="0"/>
    <n v="44"/>
    <x v="3"/>
    <n v="4"/>
    <n v="0"/>
    <s v="Ns1 (-)ve"/>
    <n v="0"/>
    <s v="IgG (-)ve"/>
    <n v="1"/>
    <s v="IgG (+)ve"/>
    <x v="32"/>
    <s v="Developed"/>
    <s v="Other"/>
    <s v="Dhaka"/>
    <n v="0"/>
    <s v="Negative"/>
  </r>
  <r>
    <n v="29"/>
    <x v="1"/>
    <n v="44"/>
    <x v="3"/>
    <n v="4"/>
    <n v="1"/>
    <s v="Ns1(+)ve"/>
    <n v="1"/>
    <s v="IgG (+)ve"/>
    <n v="1"/>
    <s v="IgG (+)ve"/>
    <x v="18"/>
    <s v="Undeveloped"/>
    <s v="Tinshed"/>
    <s v="Dhaka"/>
    <n v="1"/>
    <s v="Positive"/>
  </r>
  <r>
    <n v="33"/>
    <x v="1"/>
    <n v="39"/>
    <x v="3"/>
    <n v="4"/>
    <n v="0"/>
    <s v="Ns1 (-)ve"/>
    <n v="0"/>
    <s v="IgG (-)ve"/>
    <n v="1"/>
    <s v="IgG (+)ve"/>
    <x v="25"/>
    <s v="Undeveloped"/>
    <s v="Building"/>
    <s v="Dhaka"/>
    <n v="0"/>
    <s v="Negative"/>
  </r>
  <r>
    <n v="36"/>
    <x v="1"/>
    <n v="46"/>
    <x v="3"/>
    <n v="4"/>
    <n v="1"/>
    <s v="Ns1(+)ve"/>
    <n v="1"/>
    <s v="IgG (+)ve"/>
    <n v="1"/>
    <s v="IgG (+)ve"/>
    <x v="12"/>
    <s v="Developed"/>
    <s v="Other"/>
    <s v="Dhaka"/>
    <n v="1"/>
    <s v="Positive"/>
  </r>
  <r>
    <n v="39"/>
    <x v="0"/>
    <n v="50"/>
    <x v="3"/>
    <n v="4"/>
    <n v="0"/>
    <s v="Ns1 (-)ve"/>
    <n v="1"/>
    <s v="IgG (+)ve"/>
    <n v="0"/>
    <s v="IgM (-)ve"/>
    <x v="9"/>
    <s v="Undeveloped"/>
    <s v="Other"/>
    <s v="Dhaka"/>
    <n v="1"/>
    <s v="Positive"/>
  </r>
  <r>
    <n v="45"/>
    <x v="1"/>
    <n v="37"/>
    <x v="3"/>
    <n v="4"/>
    <n v="0"/>
    <s v="Ns1 (-)ve"/>
    <n v="0"/>
    <s v="IgG (-)ve"/>
    <n v="0"/>
    <s v="IgM (-)ve"/>
    <x v="24"/>
    <s v="Undeveloped"/>
    <s v="Building"/>
    <s v="Dhaka"/>
    <n v="0"/>
    <s v="Negative"/>
  </r>
  <r>
    <n v="52"/>
    <x v="0"/>
    <n v="37"/>
    <x v="3"/>
    <n v="4"/>
    <n v="0"/>
    <s v="Ns1 (-)ve"/>
    <n v="0"/>
    <s v="IgG (-)ve"/>
    <n v="0"/>
    <s v="IgM (-)ve"/>
    <x v="28"/>
    <s v="Developed"/>
    <s v="Tinshed"/>
    <s v="Dhaka"/>
    <n v="0"/>
    <s v="Negative"/>
  </r>
  <r>
    <n v="55"/>
    <x v="1"/>
    <n v="41"/>
    <x v="3"/>
    <n v="4"/>
    <n v="0"/>
    <s v="Ns1 (-)ve"/>
    <n v="0"/>
    <s v="IgG (-)ve"/>
    <n v="0"/>
    <s v="IgM (-)ve"/>
    <x v="19"/>
    <s v="Undeveloped"/>
    <s v="Building"/>
    <s v="Dhaka"/>
    <n v="0"/>
    <s v="Negative"/>
  </r>
  <r>
    <n v="59"/>
    <x v="0"/>
    <n v="44"/>
    <x v="3"/>
    <n v="4"/>
    <n v="0"/>
    <s v="Ns1 (-)ve"/>
    <n v="0"/>
    <s v="IgG (-)ve"/>
    <n v="1"/>
    <s v="IgG (+)ve"/>
    <x v="11"/>
    <s v="Undeveloped"/>
    <s v="Tinshed"/>
    <s v="Dhaka"/>
    <n v="0"/>
    <s v="Negative"/>
  </r>
  <r>
    <n v="66"/>
    <x v="0"/>
    <n v="47"/>
    <x v="3"/>
    <n v="4"/>
    <n v="1"/>
    <s v="Ns1(+)ve"/>
    <n v="1"/>
    <s v="IgG (+)ve"/>
    <n v="1"/>
    <s v="IgG (+)ve"/>
    <x v="26"/>
    <s v="Developed"/>
    <s v="Building"/>
    <s v="Dhaka"/>
    <n v="1"/>
    <s v="Positive"/>
  </r>
  <r>
    <n v="68"/>
    <x v="1"/>
    <n v="38"/>
    <x v="3"/>
    <n v="4"/>
    <n v="1"/>
    <s v="Ns1(+)ve"/>
    <n v="1"/>
    <s v="IgG (+)ve"/>
    <n v="0"/>
    <s v="IgM (-)ve"/>
    <x v="26"/>
    <s v="Developed"/>
    <s v="Tinshed"/>
    <s v="Dhaka"/>
    <n v="1"/>
    <s v="Positive"/>
  </r>
  <r>
    <n v="73"/>
    <x v="1"/>
    <n v="45"/>
    <x v="3"/>
    <n v="4"/>
    <n v="1"/>
    <s v="Ns1(+)ve"/>
    <n v="1"/>
    <s v="IgG (+)ve"/>
    <n v="1"/>
    <s v="IgG (+)ve"/>
    <x v="23"/>
    <s v="Undeveloped"/>
    <s v="Tinshed"/>
    <s v="Dhaka"/>
    <n v="1"/>
    <s v="Positive"/>
  </r>
  <r>
    <n v="75"/>
    <x v="0"/>
    <n v="49"/>
    <x v="3"/>
    <n v="4"/>
    <n v="1"/>
    <s v="Ns1(+)ve"/>
    <n v="1"/>
    <s v="IgG (+)ve"/>
    <n v="1"/>
    <s v="IgG (+)ve"/>
    <x v="24"/>
    <s v="Undeveloped"/>
    <s v="Other"/>
    <s v="Dhaka"/>
    <n v="1"/>
    <s v="Positive"/>
  </r>
  <r>
    <n v="83"/>
    <x v="0"/>
    <n v="44"/>
    <x v="3"/>
    <n v="4"/>
    <n v="0"/>
    <s v="Ns1 (-)ve"/>
    <n v="0"/>
    <s v="IgG (-)ve"/>
    <n v="0"/>
    <s v="IgM (-)ve"/>
    <x v="1"/>
    <s v="Undeveloped"/>
    <s v="Tinshed"/>
    <s v="Dhaka"/>
    <n v="0"/>
    <s v="Negative"/>
  </r>
  <r>
    <n v="86"/>
    <x v="0"/>
    <n v="38"/>
    <x v="3"/>
    <n v="4"/>
    <n v="0"/>
    <s v="Ns1 (-)ve"/>
    <n v="0"/>
    <s v="IgG (-)ve"/>
    <n v="0"/>
    <s v="IgM (-)ve"/>
    <x v="32"/>
    <s v="Developed"/>
    <s v="Building"/>
    <s v="Dhaka"/>
    <n v="0"/>
    <s v="Negative"/>
  </r>
  <r>
    <n v="87"/>
    <x v="1"/>
    <n v="45"/>
    <x v="3"/>
    <n v="4"/>
    <n v="1"/>
    <s v="Ns1(+)ve"/>
    <n v="1"/>
    <s v="IgG (+)ve"/>
    <n v="0"/>
    <s v="IgM (-)ve"/>
    <x v="14"/>
    <s v="Undeveloped"/>
    <s v="Building"/>
    <s v="Dhaka"/>
    <n v="1"/>
    <s v="Positive"/>
  </r>
  <r>
    <n v="89"/>
    <x v="1"/>
    <n v="50"/>
    <x v="3"/>
    <n v="4"/>
    <n v="1"/>
    <s v="Ns1(+)ve"/>
    <n v="1"/>
    <s v="IgG (+)ve"/>
    <n v="1"/>
    <s v="IgG (+)ve"/>
    <x v="16"/>
    <s v="Undeveloped"/>
    <s v="Tinshed"/>
    <s v="Dhaka"/>
    <n v="1"/>
    <s v="Positive"/>
  </r>
  <r>
    <n v="90"/>
    <x v="1"/>
    <n v="39"/>
    <x v="3"/>
    <n v="4"/>
    <n v="1"/>
    <s v="Ns1(+)ve"/>
    <n v="1"/>
    <s v="IgG (+)ve"/>
    <n v="0"/>
    <s v="IgM (-)ve"/>
    <x v="9"/>
    <s v="Developed"/>
    <s v="Building"/>
    <s v="Dhaka"/>
    <n v="1"/>
    <s v="Positive"/>
  </r>
  <r>
    <n v="94"/>
    <x v="1"/>
    <n v="45"/>
    <x v="3"/>
    <n v="4"/>
    <n v="0"/>
    <s v="Ns1 (-)ve"/>
    <n v="0"/>
    <s v="IgG (-)ve"/>
    <n v="1"/>
    <s v="IgG (+)ve"/>
    <x v="10"/>
    <s v="Developed"/>
    <s v="Other"/>
    <s v="Dhaka"/>
    <n v="0"/>
    <s v="Negative"/>
  </r>
  <r>
    <n v="104"/>
    <x v="1"/>
    <n v="50"/>
    <x v="3"/>
    <n v="4"/>
    <n v="1"/>
    <s v="Ns1(+)ve"/>
    <n v="1"/>
    <s v="IgG (+)ve"/>
    <n v="0"/>
    <s v="IgM (-)ve"/>
    <x v="17"/>
    <s v="Developed"/>
    <s v="Tinshed"/>
    <s v="Dhaka"/>
    <n v="1"/>
    <s v="Positive"/>
  </r>
  <r>
    <n v="107"/>
    <x v="0"/>
    <n v="45"/>
    <x v="3"/>
    <n v="4"/>
    <n v="1"/>
    <s v="Ns1(+)ve"/>
    <n v="1"/>
    <s v="IgG (+)ve"/>
    <n v="1"/>
    <s v="IgG (+)ve"/>
    <x v="8"/>
    <s v="Undeveloped"/>
    <s v="Building"/>
    <s v="Dhaka"/>
    <n v="1"/>
    <s v="Positive"/>
  </r>
  <r>
    <n v="110"/>
    <x v="1"/>
    <n v="44"/>
    <x v="3"/>
    <n v="4"/>
    <n v="0"/>
    <s v="Ns1 (-)ve"/>
    <n v="0"/>
    <s v="IgG (-)ve"/>
    <n v="0"/>
    <s v="IgM (-)ve"/>
    <x v="33"/>
    <s v="Developed"/>
    <s v="Other"/>
    <s v="Dhaka"/>
    <n v="0"/>
    <s v="Negative"/>
  </r>
  <r>
    <n v="111"/>
    <x v="1"/>
    <n v="39"/>
    <x v="3"/>
    <n v="4"/>
    <n v="1"/>
    <s v="Ns1(+)ve"/>
    <n v="1"/>
    <s v="IgG (+)ve"/>
    <n v="0"/>
    <s v="IgM (-)ve"/>
    <x v="21"/>
    <s v="Undeveloped"/>
    <s v="Tinshed"/>
    <s v="Dhaka"/>
    <n v="1"/>
    <s v="Positive"/>
  </r>
  <r>
    <n v="115"/>
    <x v="0"/>
    <n v="46"/>
    <x v="3"/>
    <n v="4"/>
    <n v="1"/>
    <s v="Ns1(+)ve"/>
    <n v="1"/>
    <s v="IgG (+)ve"/>
    <n v="0"/>
    <s v="IgM (-)ve"/>
    <x v="17"/>
    <s v="Undeveloped"/>
    <s v="Tinshed"/>
    <s v="Dhaka"/>
    <n v="1"/>
    <s v="Positive"/>
  </r>
  <r>
    <n v="116"/>
    <x v="0"/>
    <n v="39"/>
    <x v="3"/>
    <n v="4"/>
    <n v="1"/>
    <s v="Ns1(+)ve"/>
    <n v="1"/>
    <s v="IgG (+)ve"/>
    <n v="0"/>
    <s v="IgM (-)ve"/>
    <x v="30"/>
    <s v="Developed"/>
    <s v="Building"/>
    <s v="Dhaka"/>
    <n v="1"/>
    <s v="Positive"/>
  </r>
  <r>
    <n v="118"/>
    <x v="0"/>
    <n v="42"/>
    <x v="3"/>
    <n v="4"/>
    <n v="1"/>
    <s v="Ns1(+)ve"/>
    <n v="1"/>
    <s v="IgG (+)ve"/>
    <n v="0"/>
    <s v="IgM (-)ve"/>
    <x v="22"/>
    <s v="Developed"/>
    <s v="Other"/>
    <s v="Dhaka"/>
    <n v="1"/>
    <s v="Positive"/>
  </r>
  <r>
    <n v="119"/>
    <x v="0"/>
    <n v="37"/>
    <x v="3"/>
    <n v="4"/>
    <n v="1"/>
    <s v="Ns1(+)ve"/>
    <n v="1"/>
    <s v="IgG (+)ve"/>
    <n v="0"/>
    <s v="IgM (-)ve"/>
    <x v="8"/>
    <s v="Undeveloped"/>
    <s v="Tinshed"/>
    <s v="Dhaka"/>
    <n v="1"/>
    <s v="Positive"/>
  </r>
  <r>
    <n v="131"/>
    <x v="1"/>
    <n v="47"/>
    <x v="3"/>
    <n v="4"/>
    <n v="1"/>
    <s v="Ns1(+)ve"/>
    <n v="1"/>
    <s v="IgG (+)ve"/>
    <n v="1"/>
    <s v="IgG (+)ve"/>
    <x v="8"/>
    <s v="Undeveloped"/>
    <s v="Tinshed"/>
    <s v="Dhaka"/>
    <n v="1"/>
    <s v="Positive"/>
  </r>
  <r>
    <n v="135"/>
    <x v="1"/>
    <n v="47"/>
    <x v="3"/>
    <n v="4"/>
    <n v="1"/>
    <s v="Ns1(+)ve"/>
    <n v="1"/>
    <s v="IgG (+)ve"/>
    <n v="1"/>
    <s v="IgG (+)ve"/>
    <x v="28"/>
    <s v="Undeveloped"/>
    <s v="Other"/>
    <s v="Dhaka"/>
    <n v="1"/>
    <s v="Positive"/>
  </r>
  <r>
    <n v="138"/>
    <x v="1"/>
    <n v="49"/>
    <x v="3"/>
    <n v="4"/>
    <n v="1"/>
    <s v="Ns1(+)ve"/>
    <n v="1"/>
    <s v="IgG (+)ve"/>
    <n v="0"/>
    <s v="IgM (-)ve"/>
    <x v="30"/>
    <s v="Developed"/>
    <s v="Building"/>
    <s v="Dhaka"/>
    <n v="1"/>
    <s v="Positive"/>
  </r>
  <r>
    <n v="147"/>
    <x v="1"/>
    <n v="43"/>
    <x v="3"/>
    <n v="4"/>
    <n v="1"/>
    <s v="Ns1(+)ve"/>
    <n v="1"/>
    <s v="IgG (+)ve"/>
    <n v="1"/>
    <s v="IgG (+)ve"/>
    <x v="12"/>
    <s v="Undeveloped"/>
    <s v="Other"/>
    <s v="Dhaka"/>
    <n v="1"/>
    <s v="Positive"/>
  </r>
  <r>
    <n v="151"/>
    <x v="1"/>
    <n v="41"/>
    <x v="3"/>
    <n v="4"/>
    <n v="1"/>
    <s v="Ns1(+)ve"/>
    <n v="1"/>
    <s v="IgG (+)ve"/>
    <n v="1"/>
    <s v="IgG (+)ve"/>
    <x v="35"/>
    <s v="Undeveloped"/>
    <s v="Other"/>
    <s v="Dhaka"/>
    <n v="1"/>
    <s v="Positive"/>
  </r>
  <r>
    <n v="157"/>
    <x v="0"/>
    <n v="43"/>
    <x v="3"/>
    <n v="4"/>
    <n v="0"/>
    <s v="Ns1 (-)ve"/>
    <n v="0"/>
    <s v="IgG (-)ve"/>
    <n v="1"/>
    <s v="IgG (+)ve"/>
    <x v="28"/>
    <s v="Undeveloped"/>
    <s v="Building"/>
    <s v="Dhaka"/>
    <n v="0"/>
    <s v="Negative"/>
  </r>
  <r>
    <n v="159"/>
    <x v="0"/>
    <n v="41"/>
    <x v="3"/>
    <n v="4"/>
    <n v="0"/>
    <s v="Ns1 (-)ve"/>
    <n v="0"/>
    <s v="IgG (-)ve"/>
    <n v="0"/>
    <s v="IgM (-)ve"/>
    <x v="17"/>
    <s v="Undeveloped"/>
    <s v="Tinshed"/>
    <s v="Dhaka"/>
    <n v="0"/>
    <s v="Negative"/>
  </r>
  <r>
    <n v="160"/>
    <x v="0"/>
    <n v="42"/>
    <x v="3"/>
    <n v="4"/>
    <n v="0"/>
    <s v="Ns1 (-)ve"/>
    <n v="0"/>
    <s v="IgG (-)ve"/>
    <n v="0"/>
    <s v="IgM (-)ve"/>
    <x v="31"/>
    <s v="Developed"/>
    <s v="Other"/>
    <s v="Dhaka"/>
    <n v="0"/>
    <s v="Negative"/>
  </r>
  <r>
    <n v="161"/>
    <x v="1"/>
    <n v="45"/>
    <x v="3"/>
    <n v="4"/>
    <n v="1"/>
    <s v="Ns1(+)ve"/>
    <n v="1"/>
    <s v="IgG (+)ve"/>
    <n v="1"/>
    <s v="IgG (+)ve"/>
    <x v="2"/>
    <s v="Undeveloped"/>
    <s v="Other"/>
    <s v="Dhaka"/>
    <n v="1"/>
    <s v="Positive"/>
  </r>
  <r>
    <n v="167"/>
    <x v="0"/>
    <n v="36"/>
    <x v="3"/>
    <n v="4"/>
    <n v="1"/>
    <s v="Ns1(+)ve"/>
    <n v="1"/>
    <s v="IgG (+)ve"/>
    <n v="0"/>
    <s v="IgM (-)ve"/>
    <x v="3"/>
    <s v="Undeveloped"/>
    <s v="Building"/>
    <s v="Dhaka"/>
    <n v="1"/>
    <s v="Positive"/>
  </r>
  <r>
    <n v="170"/>
    <x v="1"/>
    <n v="40"/>
    <x v="3"/>
    <n v="4"/>
    <n v="1"/>
    <s v="Ns1(+)ve"/>
    <n v="1"/>
    <s v="IgG (+)ve"/>
    <n v="0"/>
    <s v="IgM (-)ve"/>
    <x v="34"/>
    <s v="Developed"/>
    <s v="Building"/>
    <s v="Dhaka"/>
    <n v="1"/>
    <s v="Positive"/>
  </r>
  <r>
    <n v="171"/>
    <x v="0"/>
    <n v="45"/>
    <x v="3"/>
    <n v="4"/>
    <n v="1"/>
    <s v="Ns1(+)ve"/>
    <n v="1"/>
    <s v="IgG (+)ve"/>
    <n v="0"/>
    <s v="IgM (-)ve"/>
    <x v="30"/>
    <s v="Undeveloped"/>
    <s v="Tinshed"/>
    <s v="Dhaka"/>
    <n v="1"/>
    <s v="Positive"/>
  </r>
  <r>
    <n v="174"/>
    <x v="1"/>
    <n v="42"/>
    <x v="3"/>
    <n v="4"/>
    <n v="0"/>
    <s v="Ns1 (-)ve"/>
    <n v="0"/>
    <s v="IgG (-)ve"/>
    <n v="1"/>
    <s v="IgG (+)ve"/>
    <x v="31"/>
    <s v="Developed"/>
    <s v="Other"/>
    <s v="Dhaka"/>
    <n v="0"/>
    <s v="Negative"/>
  </r>
  <r>
    <n v="176"/>
    <x v="1"/>
    <n v="49"/>
    <x v="3"/>
    <n v="4"/>
    <n v="0"/>
    <s v="Ns1 (-)ve"/>
    <n v="0"/>
    <s v="IgG (-)ve"/>
    <n v="0"/>
    <s v="IgM (-)ve"/>
    <x v="12"/>
    <s v="Developed"/>
    <s v="Building"/>
    <s v="Dhaka"/>
    <n v="0"/>
    <s v="Negative"/>
  </r>
  <r>
    <n v="178"/>
    <x v="1"/>
    <n v="41"/>
    <x v="3"/>
    <n v="4"/>
    <n v="0"/>
    <s v="Ns1 (-)ve"/>
    <n v="0"/>
    <s v="IgG (-)ve"/>
    <n v="0"/>
    <s v="IgM (-)ve"/>
    <x v="23"/>
    <s v="Developed"/>
    <s v="Building"/>
    <s v="Dhaka"/>
    <n v="0"/>
    <s v="Negative"/>
  </r>
  <r>
    <n v="180"/>
    <x v="0"/>
    <n v="38"/>
    <x v="3"/>
    <n v="4"/>
    <n v="1"/>
    <s v="Ns1(+)ve"/>
    <n v="1"/>
    <s v="IgG (+)ve"/>
    <n v="0"/>
    <s v="IgM (-)ve"/>
    <x v="26"/>
    <s v="Developed"/>
    <s v="Building"/>
    <s v="Dhaka"/>
    <n v="1"/>
    <s v="Positive"/>
  </r>
  <r>
    <n v="186"/>
    <x v="0"/>
    <n v="40"/>
    <x v="3"/>
    <n v="4"/>
    <n v="0"/>
    <s v="Ns1 (-)ve"/>
    <n v="0"/>
    <s v="IgG (-)ve"/>
    <n v="1"/>
    <s v="IgG (+)ve"/>
    <x v="21"/>
    <s v="Developed"/>
    <s v="Building"/>
    <s v="Dhaka"/>
    <n v="0"/>
    <s v="Negative"/>
  </r>
  <r>
    <n v="189"/>
    <x v="1"/>
    <n v="48"/>
    <x v="3"/>
    <n v="4"/>
    <n v="1"/>
    <s v="Ns1(+)ve"/>
    <n v="1"/>
    <s v="IgG (+)ve"/>
    <n v="0"/>
    <s v="IgM (-)ve"/>
    <x v="11"/>
    <s v="Undeveloped"/>
    <s v="Building"/>
    <s v="Dhaka"/>
    <n v="1"/>
    <s v="Positive"/>
  </r>
  <r>
    <n v="196"/>
    <x v="1"/>
    <n v="44"/>
    <x v="3"/>
    <n v="4"/>
    <n v="0"/>
    <s v="Ns1 (-)ve"/>
    <n v="0"/>
    <s v="IgG (-)ve"/>
    <n v="1"/>
    <s v="IgG (+)ve"/>
    <x v="20"/>
    <s v="Developed"/>
    <s v="Other"/>
    <s v="Dhaka"/>
    <n v="0"/>
    <s v="Negative"/>
  </r>
  <r>
    <n v="197"/>
    <x v="1"/>
    <n v="40"/>
    <x v="3"/>
    <n v="4"/>
    <n v="0"/>
    <s v="Ns1 (-)ve"/>
    <n v="0"/>
    <s v="IgG (-)ve"/>
    <n v="0"/>
    <s v="IgM (-)ve"/>
    <x v="21"/>
    <s v="Undeveloped"/>
    <s v="Tinshed"/>
    <s v="Dhaka"/>
    <n v="0"/>
    <s v="Negative"/>
  </r>
  <r>
    <n v="198"/>
    <x v="0"/>
    <n v="49"/>
    <x v="3"/>
    <n v="4"/>
    <n v="0"/>
    <s v="Ns1 (-)ve"/>
    <n v="0"/>
    <s v="IgG (-)ve"/>
    <n v="0"/>
    <s v="IgM (-)ve"/>
    <x v="3"/>
    <s v="Developed"/>
    <s v="Tinshed"/>
    <s v="Dhaka"/>
    <n v="0"/>
    <s v="Negative"/>
  </r>
  <r>
    <n v="201"/>
    <x v="0"/>
    <n v="40"/>
    <x v="3"/>
    <n v="4"/>
    <n v="0"/>
    <s v="Ns1 (-)ve"/>
    <n v="0"/>
    <s v="IgG (-)ve"/>
    <n v="0"/>
    <s v="IgM (-)ve"/>
    <x v="31"/>
    <s v="Undeveloped"/>
    <s v="Tinshed"/>
    <s v="Dhaka"/>
    <n v="0"/>
    <s v="Negative"/>
  </r>
  <r>
    <n v="207"/>
    <x v="1"/>
    <n v="48"/>
    <x v="3"/>
    <n v="4"/>
    <n v="1"/>
    <s v="Ns1(+)ve"/>
    <n v="1"/>
    <s v="IgG (+)ve"/>
    <n v="1"/>
    <s v="IgG (+)ve"/>
    <x v="21"/>
    <s v="Undeveloped"/>
    <s v="Other"/>
    <s v="Dhaka"/>
    <n v="1"/>
    <s v="Positive"/>
  </r>
  <r>
    <n v="210"/>
    <x v="1"/>
    <n v="39"/>
    <x v="3"/>
    <n v="4"/>
    <n v="1"/>
    <s v="Ns1(+)ve"/>
    <n v="1"/>
    <s v="IgG (+)ve"/>
    <n v="1"/>
    <s v="IgG (+)ve"/>
    <x v="1"/>
    <s v="Developed"/>
    <s v="Building"/>
    <s v="Dhaka"/>
    <n v="1"/>
    <s v="Positive"/>
  </r>
  <r>
    <n v="214"/>
    <x v="1"/>
    <n v="43"/>
    <x v="3"/>
    <n v="4"/>
    <n v="1"/>
    <s v="Ns1(+)ve"/>
    <n v="1"/>
    <s v="IgG (+)ve"/>
    <n v="1"/>
    <s v="IgG (+)ve"/>
    <x v="8"/>
    <s v="Developed"/>
    <s v="Other"/>
    <s v="Dhaka"/>
    <n v="1"/>
    <s v="Positive"/>
  </r>
  <r>
    <n v="216"/>
    <x v="1"/>
    <n v="46"/>
    <x v="3"/>
    <n v="4"/>
    <n v="0"/>
    <s v="Ns1 (-)ve"/>
    <n v="0"/>
    <s v="IgG (-)ve"/>
    <n v="0"/>
    <s v="IgM (-)ve"/>
    <x v="33"/>
    <s v="Developed"/>
    <s v="Other"/>
    <s v="Dhaka"/>
    <n v="0"/>
    <s v="Negative"/>
  </r>
  <r>
    <n v="222"/>
    <x v="0"/>
    <n v="40"/>
    <x v="3"/>
    <n v="4"/>
    <n v="1"/>
    <s v="Ns1(+)ve"/>
    <n v="1"/>
    <s v="IgG (+)ve"/>
    <n v="1"/>
    <s v="IgG (+)ve"/>
    <x v="24"/>
    <s v="Developed"/>
    <s v="Other"/>
    <s v="Dhaka"/>
    <n v="1"/>
    <s v="Positive"/>
  </r>
  <r>
    <n v="224"/>
    <x v="0"/>
    <n v="43"/>
    <x v="3"/>
    <n v="4"/>
    <n v="0"/>
    <s v="Ns1 (-)ve"/>
    <n v="0"/>
    <s v="IgG (-)ve"/>
    <n v="1"/>
    <s v="IgG (+)ve"/>
    <x v="5"/>
    <s v="Developed"/>
    <s v="Other"/>
    <s v="Dhaka"/>
    <n v="0"/>
    <s v="Negative"/>
  </r>
  <r>
    <n v="225"/>
    <x v="0"/>
    <n v="43"/>
    <x v="3"/>
    <n v="4"/>
    <n v="0"/>
    <s v="Ns1 (-)ve"/>
    <n v="0"/>
    <s v="IgG (-)ve"/>
    <n v="1"/>
    <s v="IgG (+)ve"/>
    <x v="10"/>
    <s v="Undeveloped"/>
    <s v="Building"/>
    <s v="Dhaka"/>
    <n v="0"/>
    <s v="Negative"/>
  </r>
  <r>
    <n v="231"/>
    <x v="1"/>
    <n v="41"/>
    <x v="3"/>
    <n v="4"/>
    <n v="0"/>
    <s v="Ns1 (-)ve"/>
    <n v="0"/>
    <s v="IgG (-)ve"/>
    <n v="0"/>
    <s v="IgM (-)ve"/>
    <x v="29"/>
    <s v="Undeveloped"/>
    <s v="Other"/>
    <s v="Dhaka"/>
    <n v="0"/>
    <s v="Negative"/>
  </r>
  <r>
    <n v="233"/>
    <x v="0"/>
    <n v="46"/>
    <x v="3"/>
    <n v="4"/>
    <n v="1"/>
    <s v="Ns1(+)ve"/>
    <n v="1"/>
    <s v="IgG (+)ve"/>
    <n v="0"/>
    <s v="IgM (-)ve"/>
    <x v="34"/>
    <s v="Undeveloped"/>
    <s v="Tinshed"/>
    <s v="Dhaka"/>
    <n v="1"/>
    <s v="Positive"/>
  </r>
  <r>
    <n v="236"/>
    <x v="1"/>
    <n v="42"/>
    <x v="3"/>
    <n v="4"/>
    <n v="1"/>
    <s v="Ns1(+)ve"/>
    <n v="1"/>
    <s v="IgG (+)ve"/>
    <n v="0"/>
    <s v="IgM (-)ve"/>
    <x v="20"/>
    <s v="Developed"/>
    <s v="Other"/>
    <s v="Dhaka"/>
    <n v="1"/>
    <s v="Positive"/>
  </r>
  <r>
    <n v="239"/>
    <x v="1"/>
    <n v="44"/>
    <x v="3"/>
    <n v="4"/>
    <n v="0"/>
    <s v="Ns1 (-)ve"/>
    <n v="0"/>
    <s v="IgG (-)ve"/>
    <n v="1"/>
    <s v="IgG (+)ve"/>
    <x v="16"/>
    <s v="Undeveloped"/>
    <s v="Building"/>
    <s v="Dhaka"/>
    <n v="0"/>
    <s v="Negative"/>
  </r>
  <r>
    <n v="242"/>
    <x v="0"/>
    <n v="50"/>
    <x v="3"/>
    <n v="4"/>
    <n v="1"/>
    <s v="Ns1(+)ve"/>
    <n v="1"/>
    <s v="IgG (+)ve"/>
    <n v="0"/>
    <s v="IgM (-)ve"/>
    <x v="21"/>
    <s v="Developed"/>
    <s v="Building"/>
    <s v="Dhaka"/>
    <n v="1"/>
    <s v="Positive"/>
  </r>
  <r>
    <n v="244"/>
    <x v="0"/>
    <n v="43"/>
    <x v="3"/>
    <n v="4"/>
    <n v="0"/>
    <s v="Ns1 (-)ve"/>
    <n v="0"/>
    <s v="IgG (-)ve"/>
    <n v="0"/>
    <s v="IgM (-)ve"/>
    <x v="3"/>
    <s v="Developed"/>
    <s v="Other"/>
    <s v="Dhaka"/>
    <n v="0"/>
    <s v="Negative"/>
  </r>
  <r>
    <n v="245"/>
    <x v="1"/>
    <n v="42"/>
    <x v="3"/>
    <n v="4"/>
    <n v="1"/>
    <s v="Ns1(+)ve"/>
    <n v="1"/>
    <s v="IgG (+)ve"/>
    <n v="0"/>
    <s v="IgM (-)ve"/>
    <x v="7"/>
    <s v="Undeveloped"/>
    <s v="Building"/>
    <s v="Dhaka"/>
    <n v="1"/>
    <s v="Positive"/>
  </r>
  <r>
    <n v="246"/>
    <x v="1"/>
    <n v="38"/>
    <x v="3"/>
    <n v="4"/>
    <n v="0"/>
    <s v="Ns1 (-)ve"/>
    <n v="1"/>
    <s v="IgG (+)ve"/>
    <n v="0"/>
    <s v="IgM (-)ve"/>
    <x v="8"/>
    <s v="Developed"/>
    <s v="Other"/>
    <s v="Dhaka"/>
    <n v="1"/>
    <s v="Positive"/>
  </r>
  <r>
    <n v="251"/>
    <x v="0"/>
    <n v="40"/>
    <x v="3"/>
    <n v="4"/>
    <n v="1"/>
    <s v="Ns1(+)ve"/>
    <n v="1"/>
    <s v="IgG (+)ve"/>
    <n v="1"/>
    <s v="IgG (+)ve"/>
    <x v="9"/>
    <s v="Undeveloped"/>
    <s v="Other"/>
    <s v="Dhaka"/>
    <n v="1"/>
    <s v="Positive"/>
  </r>
  <r>
    <n v="256"/>
    <x v="0"/>
    <n v="39"/>
    <x v="3"/>
    <n v="4"/>
    <n v="1"/>
    <s v="Ns1(+)ve"/>
    <n v="1"/>
    <s v="IgG (+)ve"/>
    <n v="1"/>
    <s v="IgG (+)ve"/>
    <x v="35"/>
    <s v="Developed"/>
    <s v="Other"/>
    <s v="Dhaka"/>
    <n v="1"/>
    <s v="Positive"/>
  </r>
  <r>
    <n v="258"/>
    <x v="1"/>
    <n v="38"/>
    <x v="3"/>
    <n v="4"/>
    <n v="0"/>
    <s v="Ns1 (-)ve"/>
    <n v="0"/>
    <s v="IgG (-)ve"/>
    <n v="1"/>
    <s v="IgG (+)ve"/>
    <x v="20"/>
    <s v="Developed"/>
    <s v="Other"/>
    <s v="Dhaka"/>
    <n v="0"/>
    <s v="Negative"/>
  </r>
  <r>
    <n v="261"/>
    <x v="1"/>
    <n v="37"/>
    <x v="3"/>
    <n v="4"/>
    <n v="0"/>
    <s v="Ns1 (-)ve"/>
    <n v="0"/>
    <s v="IgG (-)ve"/>
    <n v="1"/>
    <s v="IgG (+)ve"/>
    <x v="9"/>
    <s v="Undeveloped"/>
    <s v="Other"/>
    <s v="Dhaka"/>
    <n v="0"/>
    <s v="Negative"/>
  </r>
  <r>
    <n v="269"/>
    <x v="1"/>
    <n v="44"/>
    <x v="3"/>
    <n v="4"/>
    <n v="1"/>
    <s v="Ns1(+)ve"/>
    <n v="1"/>
    <s v="IgG (+)ve"/>
    <n v="1"/>
    <s v="IgG (+)ve"/>
    <x v="19"/>
    <s v="Undeveloped"/>
    <s v="Building"/>
    <s v="Dhaka"/>
    <n v="1"/>
    <s v="Positive"/>
  </r>
  <r>
    <n v="271"/>
    <x v="0"/>
    <n v="38"/>
    <x v="3"/>
    <n v="4"/>
    <n v="0"/>
    <s v="Ns1 (-)ve"/>
    <n v="0"/>
    <s v="IgG (-)ve"/>
    <n v="0"/>
    <s v="IgM (-)ve"/>
    <x v="32"/>
    <s v="Undeveloped"/>
    <s v="Tinshed"/>
    <s v="Dhaka"/>
    <n v="0"/>
    <s v="Negative"/>
  </r>
  <r>
    <n v="273"/>
    <x v="0"/>
    <n v="36"/>
    <x v="3"/>
    <n v="4"/>
    <n v="1"/>
    <s v="Ns1(+)ve"/>
    <n v="1"/>
    <s v="IgG (+)ve"/>
    <n v="0"/>
    <s v="IgM (-)ve"/>
    <x v="20"/>
    <s v="Undeveloped"/>
    <s v="Building"/>
    <s v="Dhaka"/>
    <n v="1"/>
    <s v="Positive"/>
  </r>
  <r>
    <n v="275"/>
    <x v="1"/>
    <n v="38"/>
    <x v="3"/>
    <n v="4"/>
    <n v="1"/>
    <s v="Ns1(+)ve"/>
    <n v="1"/>
    <s v="IgG (+)ve"/>
    <n v="0"/>
    <s v="IgM (-)ve"/>
    <x v="23"/>
    <s v="Undeveloped"/>
    <s v="Other"/>
    <s v="Dhaka"/>
    <n v="1"/>
    <s v="Positive"/>
  </r>
  <r>
    <n v="276"/>
    <x v="1"/>
    <n v="42"/>
    <x v="3"/>
    <n v="4"/>
    <n v="1"/>
    <s v="Ns1(+)ve"/>
    <n v="1"/>
    <s v="IgG (+)ve"/>
    <n v="0"/>
    <s v="IgM (-)ve"/>
    <x v="2"/>
    <s v="Developed"/>
    <s v="Building"/>
    <s v="Dhaka"/>
    <n v="1"/>
    <s v="Positive"/>
  </r>
  <r>
    <n v="278"/>
    <x v="0"/>
    <n v="44"/>
    <x v="3"/>
    <n v="4"/>
    <n v="0"/>
    <s v="Ns1 (-)ve"/>
    <n v="0"/>
    <s v="IgG (-)ve"/>
    <n v="0"/>
    <s v="IgM (-)ve"/>
    <x v="11"/>
    <s v="Developed"/>
    <s v="Tinshed"/>
    <s v="Dhaka"/>
    <n v="0"/>
    <s v="Negative"/>
  </r>
  <r>
    <n v="283"/>
    <x v="1"/>
    <n v="45"/>
    <x v="3"/>
    <n v="4"/>
    <n v="1"/>
    <s v="Ns1(+)ve"/>
    <n v="1"/>
    <s v="IgG (+)ve"/>
    <n v="1"/>
    <s v="IgG (+)ve"/>
    <x v="7"/>
    <s v="Undeveloped"/>
    <s v="Other"/>
    <s v="Dhaka"/>
    <n v="1"/>
    <s v="Positive"/>
  </r>
  <r>
    <n v="284"/>
    <x v="1"/>
    <n v="40"/>
    <x v="3"/>
    <n v="4"/>
    <n v="1"/>
    <s v="Ns1(+)ve"/>
    <n v="1"/>
    <s v="IgG (+)ve"/>
    <n v="0"/>
    <s v="IgM (-)ve"/>
    <x v="31"/>
    <s v="Developed"/>
    <s v="Other"/>
    <s v="Dhaka"/>
    <n v="1"/>
    <s v="Positive"/>
  </r>
  <r>
    <n v="286"/>
    <x v="0"/>
    <n v="41"/>
    <x v="3"/>
    <n v="4"/>
    <n v="0"/>
    <s v="Ns1 (-)ve"/>
    <n v="0"/>
    <s v="IgG (-)ve"/>
    <n v="0"/>
    <s v="IgM (-)ve"/>
    <x v="34"/>
    <s v="Developed"/>
    <s v="Building"/>
    <s v="Dhaka"/>
    <n v="0"/>
    <s v="Negative"/>
  </r>
  <r>
    <n v="289"/>
    <x v="0"/>
    <n v="48"/>
    <x v="3"/>
    <n v="4"/>
    <n v="1"/>
    <s v="Ns1(+)ve"/>
    <n v="1"/>
    <s v="IgG (+)ve"/>
    <n v="1"/>
    <s v="IgG (+)ve"/>
    <x v="12"/>
    <s v="Undeveloped"/>
    <s v="Building"/>
    <s v="Dhaka"/>
    <n v="1"/>
    <s v="Positive"/>
  </r>
  <r>
    <n v="296"/>
    <x v="0"/>
    <n v="47"/>
    <x v="3"/>
    <n v="4"/>
    <n v="0"/>
    <s v="Ns1 (-)ve"/>
    <n v="0"/>
    <s v="IgG (-)ve"/>
    <n v="0"/>
    <s v="IgM (-)ve"/>
    <x v="5"/>
    <s v="Developed"/>
    <s v="Tinshed"/>
    <s v="Dhaka"/>
    <n v="0"/>
    <s v="Negative"/>
  </r>
  <r>
    <n v="297"/>
    <x v="0"/>
    <n v="50"/>
    <x v="3"/>
    <n v="4"/>
    <n v="0"/>
    <s v="Ns1 (-)ve"/>
    <n v="0"/>
    <s v="IgG (-)ve"/>
    <n v="1"/>
    <s v="IgG (+)ve"/>
    <x v="31"/>
    <s v="Undeveloped"/>
    <s v="Tinshed"/>
    <s v="Dhaka"/>
    <n v="0"/>
    <s v="Negative"/>
  </r>
  <r>
    <n v="300"/>
    <x v="1"/>
    <n v="46"/>
    <x v="3"/>
    <n v="4"/>
    <n v="1"/>
    <s v="Ns1(+)ve"/>
    <n v="1"/>
    <s v="IgG (+)ve"/>
    <n v="0"/>
    <s v="IgM (-)ve"/>
    <x v="27"/>
    <s v="Developed"/>
    <s v="Building"/>
    <s v="Dhaka"/>
    <n v="1"/>
    <s v="Positive"/>
  </r>
  <r>
    <n v="302"/>
    <x v="0"/>
    <n v="44"/>
    <x v="3"/>
    <n v="4"/>
    <n v="0"/>
    <s v="Ns1 (-)ve"/>
    <n v="0"/>
    <s v="IgG (-)ve"/>
    <n v="1"/>
    <s v="IgG (+)ve"/>
    <x v="11"/>
    <s v="Developed"/>
    <s v="Tinshed"/>
    <s v="Dhaka"/>
    <n v="0"/>
    <s v="Negative"/>
  </r>
  <r>
    <n v="305"/>
    <x v="0"/>
    <n v="41"/>
    <x v="3"/>
    <n v="4"/>
    <n v="0"/>
    <s v="Ns1 (-)ve"/>
    <n v="0"/>
    <s v="IgG (-)ve"/>
    <n v="0"/>
    <s v="IgM (-)ve"/>
    <x v="4"/>
    <s v="Undeveloped"/>
    <s v="Other"/>
    <s v="Dhaka"/>
    <n v="0"/>
    <s v="Negative"/>
  </r>
  <r>
    <n v="307"/>
    <x v="0"/>
    <n v="42"/>
    <x v="3"/>
    <n v="4"/>
    <n v="1"/>
    <s v="Ns1(+)ve"/>
    <n v="1"/>
    <s v="IgG (+)ve"/>
    <n v="0"/>
    <s v="IgM (-)ve"/>
    <x v="15"/>
    <s v="Undeveloped"/>
    <s v="Other"/>
    <s v="Dhaka"/>
    <n v="1"/>
    <s v="Positive"/>
  </r>
  <r>
    <n v="308"/>
    <x v="1"/>
    <n v="38"/>
    <x v="3"/>
    <n v="4"/>
    <n v="1"/>
    <s v="Ns1(+)ve"/>
    <n v="1"/>
    <s v="IgG (+)ve"/>
    <n v="0"/>
    <s v="IgM (-)ve"/>
    <x v="3"/>
    <s v="Developed"/>
    <s v="Building"/>
    <s v="Dhaka"/>
    <n v="1"/>
    <s v="Positive"/>
  </r>
  <r>
    <n v="309"/>
    <x v="0"/>
    <n v="46"/>
    <x v="3"/>
    <n v="4"/>
    <n v="0"/>
    <s v="Ns1 (-)ve"/>
    <n v="0"/>
    <s v="IgG (-)ve"/>
    <n v="0"/>
    <s v="IgM (-)ve"/>
    <x v="16"/>
    <s v="Undeveloped"/>
    <s v="Tinshed"/>
    <s v="Dhaka"/>
    <n v="0"/>
    <s v="Negative"/>
  </r>
  <r>
    <n v="310"/>
    <x v="0"/>
    <n v="44"/>
    <x v="3"/>
    <n v="4"/>
    <n v="0"/>
    <s v="Ns1 (-)ve"/>
    <n v="0"/>
    <s v="IgG (-)ve"/>
    <n v="0"/>
    <s v="IgM (-)ve"/>
    <x v="24"/>
    <s v="Developed"/>
    <s v="Other"/>
    <s v="Dhaka"/>
    <n v="0"/>
    <s v="Negative"/>
  </r>
  <r>
    <n v="311"/>
    <x v="1"/>
    <n v="48"/>
    <x v="3"/>
    <n v="4"/>
    <n v="1"/>
    <s v="Ns1(+)ve"/>
    <n v="1"/>
    <s v="IgG (+)ve"/>
    <n v="0"/>
    <s v="IgM (-)ve"/>
    <x v="7"/>
    <s v="Undeveloped"/>
    <s v="Other"/>
    <s v="Dhaka"/>
    <n v="1"/>
    <s v="Positive"/>
  </r>
  <r>
    <n v="312"/>
    <x v="0"/>
    <n v="42"/>
    <x v="3"/>
    <n v="4"/>
    <n v="0"/>
    <s v="Ns1 (-)ve"/>
    <n v="0"/>
    <s v="IgG (-)ve"/>
    <n v="1"/>
    <s v="IgG (+)ve"/>
    <x v="8"/>
    <s v="Developed"/>
    <s v="Building"/>
    <s v="Dhaka"/>
    <n v="0"/>
    <s v="Negative"/>
  </r>
  <r>
    <n v="313"/>
    <x v="0"/>
    <n v="41"/>
    <x v="3"/>
    <n v="4"/>
    <n v="1"/>
    <s v="Ns1(+)ve"/>
    <n v="1"/>
    <s v="IgG (+)ve"/>
    <n v="0"/>
    <s v="IgM (-)ve"/>
    <x v="6"/>
    <s v="Undeveloped"/>
    <s v="Tinshed"/>
    <s v="Dhaka"/>
    <n v="1"/>
    <s v="Positive"/>
  </r>
  <r>
    <n v="323"/>
    <x v="0"/>
    <n v="38"/>
    <x v="3"/>
    <n v="4"/>
    <n v="0"/>
    <s v="Ns1 (-)ve"/>
    <n v="0"/>
    <s v="IgG (-)ve"/>
    <n v="1"/>
    <s v="IgG (+)ve"/>
    <x v="29"/>
    <s v="Undeveloped"/>
    <s v="Other"/>
    <s v="Dhaka"/>
    <n v="0"/>
    <s v="Negative"/>
  </r>
  <r>
    <n v="324"/>
    <x v="1"/>
    <n v="39"/>
    <x v="3"/>
    <n v="4"/>
    <n v="0"/>
    <s v="Ns1 (-)ve"/>
    <n v="0"/>
    <s v="IgG (-)ve"/>
    <n v="1"/>
    <s v="IgG (+)ve"/>
    <x v="5"/>
    <s v="Developed"/>
    <s v="Tinshed"/>
    <s v="Dhaka"/>
    <n v="0"/>
    <s v="Negative"/>
  </r>
  <r>
    <n v="326"/>
    <x v="0"/>
    <n v="39"/>
    <x v="3"/>
    <n v="4"/>
    <n v="1"/>
    <s v="Ns1(+)ve"/>
    <n v="1"/>
    <s v="IgG (+)ve"/>
    <n v="1"/>
    <s v="IgG (+)ve"/>
    <x v="19"/>
    <s v="Developed"/>
    <s v="Building"/>
    <s v="Dhaka"/>
    <n v="1"/>
    <s v="Positive"/>
  </r>
  <r>
    <n v="328"/>
    <x v="0"/>
    <n v="49"/>
    <x v="3"/>
    <n v="4"/>
    <n v="1"/>
    <s v="Ns1(+)ve"/>
    <n v="1"/>
    <s v="IgG (+)ve"/>
    <n v="0"/>
    <s v="IgM (-)ve"/>
    <x v="19"/>
    <s v="Developed"/>
    <s v="Building"/>
    <s v="Dhaka"/>
    <n v="1"/>
    <s v="Positive"/>
  </r>
  <r>
    <n v="334"/>
    <x v="0"/>
    <n v="41"/>
    <x v="3"/>
    <n v="4"/>
    <n v="1"/>
    <s v="Ns1(+)ve"/>
    <n v="1"/>
    <s v="IgG (+)ve"/>
    <n v="1"/>
    <s v="IgG (+)ve"/>
    <x v="20"/>
    <s v="Developed"/>
    <s v="Building"/>
    <s v="Dhaka"/>
    <n v="1"/>
    <s v="Positive"/>
  </r>
  <r>
    <n v="343"/>
    <x v="1"/>
    <n v="44"/>
    <x v="3"/>
    <n v="4"/>
    <n v="1"/>
    <s v="Ns1(+)ve"/>
    <n v="1"/>
    <s v="IgG (+)ve"/>
    <n v="0"/>
    <s v="IgM (-)ve"/>
    <x v="16"/>
    <s v="Undeveloped"/>
    <s v="Building"/>
    <s v="Dhaka"/>
    <n v="1"/>
    <s v="Positive"/>
  </r>
  <r>
    <n v="345"/>
    <x v="1"/>
    <n v="40"/>
    <x v="3"/>
    <n v="4"/>
    <n v="0"/>
    <s v="Ns1 (-)ve"/>
    <n v="0"/>
    <s v="IgG (-)ve"/>
    <n v="0"/>
    <s v="IgM (-)ve"/>
    <x v="31"/>
    <s v="Undeveloped"/>
    <s v="Building"/>
    <s v="Dhaka"/>
    <n v="0"/>
    <s v="Negative"/>
  </r>
  <r>
    <n v="348"/>
    <x v="1"/>
    <n v="40"/>
    <x v="3"/>
    <n v="4"/>
    <n v="1"/>
    <s v="Ns1(+)ve"/>
    <n v="1"/>
    <s v="IgG (+)ve"/>
    <n v="1"/>
    <s v="IgG (+)ve"/>
    <x v="33"/>
    <s v="Developed"/>
    <s v="Building"/>
    <s v="Dhaka"/>
    <n v="1"/>
    <s v="Positive"/>
  </r>
  <r>
    <n v="350"/>
    <x v="0"/>
    <n v="47"/>
    <x v="3"/>
    <n v="4"/>
    <n v="1"/>
    <s v="Ns1(+)ve"/>
    <n v="1"/>
    <s v="IgG (+)ve"/>
    <n v="1"/>
    <s v="IgG (+)ve"/>
    <x v="12"/>
    <s v="Developed"/>
    <s v="Building"/>
    <s v="Dhaka"/>
    <n v="1"/>
    <s v="Positive"/>
  </r>
  <r>
    <n v="355"/>
    <x v="0"/>
    <n v="47"/>
    <x v="3"/>
    <n v="4"/>
    <n v="1"/>
    <s v="Ns1(+)ve"/>
    <n v="1"/>
    <s v="IgG (+)ve"/>
    <n v="1"/>
    <s v="IgG (+)ve"/>
    <x v="18"/>
    <s v="Undeveloped"/>
    <s v="Tinshed"/>
    <s v="Dhaka"/>
    <n v="1"/>
    <s v="Positive"/>
  </r>
  <r>
    <n v="356"/>
    <x v="0"/>
    <n v="44"/>
    <x v="3"/>
    <n v="4"/>
    <n v="1"/>
    <s v="Ns1(+)ve"/>
    <n v="1"/>
    <s v="IgG (+)ve"/>
    <n v="0"/>
    <s v="IgM (-)ve"/>
    <x v="8"/>
    <s v="Developed"/>
    <s v="Building"/>
    <s v="Dhaka"/>
    <n v="1"/>
    <s v="Positive"/>
  </r>
  <r>
    <n v="358"/>
    <x v="0"/>
    <n v="44"/>
    <x v="3"/>
    <n v="4"/>
    <n v="1"/>
    <s v="Ns1(+)ve"/>
    <n v="1"/>
    <s v="IgG (+)ve"/>
    <n v="0"/>
    <s v="IgM (-)ve"/>
    <x v="24"/>
    <s v="Developed"/>
    <s v="Tinshed"/>
    <s v="Dhaka"/>
    <n v="1"/>
    <s v="Positive"/>
  </r>
  <r>
    <n v="362"/>
    <x v="1"/>
    <n v="47"/>
    <x v="3"/>
    <n v="4"/>
    <n v="0"/>
    <s v="Ns1 (-)ve"/>
    <n v="0"/>
    <s v="IgG (-)ve"/>
    <n v="0"/>
    <s v="IgM (-)ve"/>
    <x v="12"/>
    <s v="Developed"/>
    <s v="Other"/>
    <s v="Dhaka"/>
    <n v="0"/>
    <s v="Negative"/>
  </r>
  <r>
    <n v="366"/>
    <x v="1"/>
    <n v="50"/>
    <x v="3"/>
    <n v="4"/>
    <n v="1"/>
    <s v="Ns1(+)ve"/>
    <n v="1"/>
    <s v="IgG (+)ve"/>
    <n v="1"/>
    <s v="IgG (+)ve"/>
    <x v="25"/>
    <s v="Developed"/>
    <s v="Tinshed"/>
    <s v="Dhaka"/>
    <n v="1"/>
    <s v="Positive"/>
  </r>
  <r>
    <n v="372"/>
    <x v="0"/>
    <n v="48"/>
    <x v="3"/>
    <n v="4"/>
    <n v="1"/>
    <s v="Ns1(+)ve"/>
    <n v="1"/>
    <s v="IgG (+)ve"/>
    <n v="1"/>
    <s v="IgG (+)ve"/>
    <x v="18"/>
    <s v="Developed"/>
    <s v="Tinshed"/>
    <s v="Dhaka"/>
    <n v="1"/>
    <s v="Positive"/>
  </r>
  <r>
    <n v="375"/>
    <x v="1"/>
    <n v="42"/>
    <x v="3"/>
    <n v="4"/>
    <n v="1"/>
    <s v="Ns1(+)ve"/>
    <n v="1"/>
    <s v="IgG (+)ve"/>
    <n v="0"/>
    <s v="IgM (-)ve"/>
    <x v="4"/>
    <s v="Undeveloped"/>
    <s v="Building"/>
    <s v="Dhaka"/>
    <n v="1"/>
    <s v="Positive"/>
  </r>
  <r>
    <n v="386"/>
    <x v="1"/>
    <n v="50"/>
    <x v="3"/>
    <n v="4"/>
    <n v="0"/>
    <s v="Ns1 (-)ve"/>
    <n v="0"/>
    <s v="IgG (-)ve"/>
    <n v="1"/>
    <s v="IgG (+)ve"/>
    <x v="13"/>
    <s v="Developed"/>
    <s v="Building"/>
    <s v="Dhaka"/>
    <n v="0"/>
    <s v="Negative"/>
  </r>
  <r>
    <n v="392"/>
    <x v="0"/>
    <n v="38"/>
    <x v="3"/>
    <n v="4"/>
    <n v="0"/>
    <s v="Ns1 (-)ve"/>
    <n v="0"/>
    <s v="IgG (-)ve"/>
    <n v="0"/>
    <s v="IgM (-)ve"/>
    <x v="14"/>
    <s v="Developed"/>
    <s v="Tinshed"/>
    <s v="Dhaka"/>
    <n v="0"/>
    <s v="Negative"/>
  </r>
  <r>
    <n v="397"/>
    <x v="1"/>
    <n v="45"/>
    <x v="3"/>
    <n v="4"/>
    <n v="0"/>
    <s v="Ns1 (-)ve"/>
    <n v="0"/>
    <s v="IgG (-)ve"/>
    <n v="0"/>
    <s v="IgM (-)ve"/>
    <x v="20"/>
    <s v="Undeveloped"/>
    <s v="Tinshed"/>
    <s v="Dhaka"/>
    <n v="0"/>
    <s v="Negative"/>
  </r>
  <r>
    <n v="399"/>
    <x v="0"/>
    <n v="50"/>
    <x v="3"/>
    <n v="4"/>
    <n v="0"/>
    <s v="Ns1 (-)ve"/>
    <n v="0"/>
    <s v="IgG (-)ve"/>
    <n v="1"/>
    <s v="IgG (+)ve"/>
    <x v="30"/>
    <s v="Undeveloped"/>
    <s v="Other"/>
    <s v="Dhaka"/>
    <n v="0"/>
    <s v="Negative"/>
  </r>
  <r>
    <n v="400"/>
    <x v="1"/>
    <n v="50"/>
    <x v="3"/>
    <n v="4"/>
    <n v="1"/>
    <s v="Ns1(+)ve"/>
    <n v="1"/>
    <s v="IgG (+)ve"/>
    <n v="0"/>
    <s v="IgM (-)ve"/>
    <x v="27"/>
    <s v="Developed"/>
    <s v="Tinshed"/>
    <s v="Dhaka"/>
    <n v="1"/>
    <s v="Positive"/>
  </r>
  <r>
    <n v="402"/>
    <x v="1"/>
    <n v="40"/>
    <x v="3"/>
    <n v="4"/>
    <n v="0"/>
    <s v="Ns1 (-)ve"/>
    <n v="0"/>
    <s v="IgG (-)ve"/>
    <n v="1"/>
    <s v="IgG (+)ve"/>
    <x v="6"/>
    <s v="Developed"/>
    <s v="Other"/>
    <s v="Dhaka"/>
    <n v="0"/>
    <s v="Negative"/>
  </r>
  <r>
    <n v="404"/>
    <x v="1"/>
    <n v="40"/>
    <x v="3"/>
    <n v="4"/>
    <n v="1"/>
    <s v="Ns1(+)ve"/>
    <n v="1"/>
    <s v="IgG (+)ve"/>
    <n v="1"/>
    <s v="IgG (+)ve"/>
    <x v="0"/>
    <s v="Developed"/>
    <s v="Other"/>
    <s v="Dhaka"/>
    <n v="1"/>
    <s v="Positive"/>
  </r>
  <r>
    <n v="421"/>
    <x v="1"/>
    <n v="40"/>
    <x v="3"/>
    <n v="4"/>
    <n v="1"/>
    <s v="Ns1(+)ve"/>
    <n v="1"/>
    <s v="IgG (+)ve"/>
    <n v="0"/>
    <s v="IgM (-)ve"/>
    <x v="16"/>
    <s v="Undeveloped"/>
    <s v="Building"/>
    <s v="Dhaka"/>
    <n v="1"/>
    <s v="Positive"/>
  </r>
  <r>
    <n v="422"/>
    <x v="1"/>
    <n v="46"/>
    <x v="3"/>
    <n v="4"/>
    <n v="1"/>
    <s v="Ns1(+)ve"/>
    <n v="1"/>
    <s v="IgG (+)ve"/>
    <n v="0"/>
    <s v="IgM (-)ve"/>
    <x v="8"/>
    <s v="Developed"/>
    <s v="Other"/>
    <s v="Dhaka"/>
    <n v="1"/>
    <s v="Positive"/>
  </r>
  <r>
    <n v="424"/>
    <x v="0"/>
    <n v="38"/>
    <x v="3"/>
    <n v="4"/>
    <n v="0"/>
    <s v="Ns1 (-)ve"/>
    <n v="0"/>
    <s v="IgG (-)ve"/>
    <n v="1"/>
    <s v="IgG (+)ve"/>
    <x v="17"/>
    <s v="Developed"/>
    <s v="Building"/>
    <s v="Dhaka"/>
    <n v="0"/>
    <s v="Negative"/>
  </r>
  <r>
    <n v="429"/>
    <x v="1"/>
    <n v="43"/>
    <x v="3"/>
    <n v="4"/>
    <n v="1"/>
    <s v="Ns1(+)ve"/>
    <n v="1"/>
    <s v="IgG (+)ve"/>
    <n v="0"/>
    <s v="IgM (-)ve"/>
    <x v="10"/>
    <s v="Undeveloped"/>
    <s v="Tinshed"/>
    <s v="Dhaka"/>
    <n v="1"/>
    <s v="Positive"/>
  </r>
  <r>
    <n v="433"/>
    <x v="0"/>
    <n v="49"/>
    <x v="3"/>
    <n v="4"/>
    <n v="0"/>
    <s v="Ns1 (-)ve"/>
    <n v="0"/>
    <s v="IgG (-)ve"/>
    <n v="0"/>
    <s v="IgM (-)ve"/>
    <x v="1"/>
    <s v="Undeveloped"/>
    <s v="Building"/>
    <s v="Dhaka"/>
    <n v="0"/>
    <s v="Negative"/>
  </r>
  <r>
    <n v="434"/>
    <x v="0"/>
    <n v="43"/>
    <x v="3"/>
    <n v="4"/>
    <n v="1"/>
    <s v="Ns1(+)ve"/>
    <n v="1"/>
    <s v="IgG (+)ve"/>
    <n v="1"/>
    <s v="IgG (+)ve"/>
    <x v="35"/>
    <s v="Developed"/>
    <s v="Building"/>
    <s v="Dhaka"/>
    <n v="1"/>
    <s v="Positive"/>
  </r>
  <r>
    <n v="435"/>
    <x v="0"/>
    <n v="42"/>
    <x v="3"/>
    <n v="4"/>
    <n v="1"/>
    <s v="Ns1(+)ve"/>
    <n v="1"/>
    <s v="IgG (+)ve"/>
    <n v="0"/>
    <s v="IgM (-)ve"/>
    <x v="31"/>
    <s v="Undeveloped"/>
    <s v="Other"/>
    <s v="Dhaka"/>
    <n v="1"/>
    <s v="Positive"/>
  </r>
  <r>
    <n v="442"/>
    <x v="0"/>
    <n v="47"/>
    <x v="3"/>
    <n v="4"/>
    <n v="1"/>
    <s v="Ns1(+)ve"/>
    <n v="1"/>
    <s v="IgG (+)ve"/>
    <n v="1"/>
    <s v="IgG (+)ve"/>
    <x v="6"/>
    <s v="Developed"/>
    <s v="Tinshed"/>
    <s v="Dhaka"/>
    <n v="1"/>
    <s v="Positive"/>
  </r>
  <r>
    <n v="447"/>
    <x v="1"/>
    <n v="49"/>
    <x v="3"/>
    <n v="4"/>
    <n v="1"/>
    <s v="Ns1(+)ve"/>
    <n v="1"/>
    <s v="IgG (+)ve"/>
    <n v="1"/>
    <s v="IgG (+)ve"/>
    <x v="16"/>
    <s v="Undeveloped"/>
    <s v="Tinshed"/>
    <s v="Dhaka"/>
    <n v="1"/>
    <s v="Positive"/>
  </r>
  <r>
    <n v="452"/>
    <x v="1"/>
    <n v="37"/>
    <x v="3"/>
    <n v="4"/>
    <n v="0"/>
    <s v="Ns1 (-)ve"/>
    <n v="0"/>
    <s v="IgG (-)ve"/>
    <n v="1"/>
    <s v="IgG (+)ve"/>
    <x v="18"/>
    <s v="Developed"/>
    <s v="Other"/>
    <s v="Dhaka"/>
    <n v="0"/>
    <s v="Negative"/>
  </r>
  <r>
    <n v="453"/>
    <x v="0"/>
    <n v="45"/>
    <x v="3"/>
    <n v="4"/>
    <n v="1"/>
    <s v="Ns1(+)ve"/>
    <n v="1"/>
    <s v="IgG (+)ve"/>
    <n v="0"/>
    <s v="IgM (-)ve"/>
    <x v="29"/>
    <s v="Undeveloped"/>
    <s v="Other"/>
    <s v="Dhaka"/>
    <n v="1"/>
    <s v="Positive"/>
  </r>
  <r>
    <n v="454"/>
    <x v="0"/>
    <n v="47"/>
    <x v="3"/>
    <n v="4"/>
    <n v="1"/>
    <s v="Ns1(+)ve"/>
    <n v="1"/>
    <s v="IgG (+)ve"/>
    <n v="0"/>
    <s v="IgM (-)ve"/>
    <x v="20"/>
    <s v="Developed"/>
    <s v="Other"/>
    <s v="Dhaka"/>
    <n v="1"/>
    <s v="Positive"/>
  </r>
  <r>
    <n v="456"/>
    <x v="0"/>
    <n v="37"/>
    <x v="3"/>
    <n v="4"/>
    <n v="1"/>
    <s v="Ns1(+)ve"/>
    <n v="1"/>
    <s v="IgG (+)ve"/>
    <n v="1"/>
    <s v="IgG (+)ve"/>
    <x v="31"/>
    <s v="Developed"/>
    <s v="Other"/>
    <s v="Dhaka"/>
    <n v="1"/>
    <s v="Positive"/>
  </r>
  <r>
    <n v="458"/>
    <x v="0"/>
    <n v="38"/>
    <x v="3"/>
    <n v="4"/>
    <n v="0"/>
    <s v="Ns1 (-)ve"/>
    <n v="1"/>
    <s v="IgG (+)ve"/>
    <n v="0"/>
    <s v="IgM (-)ve"/>
    <x v="7"/>
    <s v="Developed"/>
    <s v="Building"/>
    <s v="Dhaka"/>
    <n v="1"/>
    <s v="Positive"/>
  </r>
  <r>
    <n v="461"/>
    <x v="1"/>
    <n v="50"/>
    <x v="3"/>
    <n v="4"/>
    <n v="0"/>
    <s v="Ns1 (-)ve"/>
    <n v="0"/>
    <s v="IgG (-)ve"/>
    <n v="0"/>
    <s v="IgM (-)ve"/>
    <x v="32"/>
    <s v="Undeveloped"/>
    <s v="Tinshed"/>
    <s v="Dhaka"/>
    <n v="0"/>
    <s v="Negative"/>
  </r>
  <r>
    <n v="467"/>
    <x v="0"/>
    <n v="39"/>
    <x v="3"/>
    <n v="4"/>
    <n v="1"/>
    <s v="Ns1(+)ve"/>
    <n v="1"/>
    <s v="IgG (+)ve"/>
    <n v="0"/>
    <s v="IgM (-)ve"/>
    <x v="33"/>
    <s v="Undeveloped"/>
    <s v="Tinshed"/>
    <s v="Dhaka"/>
    <n v="1"/>
    <s v="Positive"/>
  </r>
  <r>
    <n v="473"/>
    <x v="0"/>
    <n v="45"/>
    <x v="3"/>
    <n v="4"/>
    <n v="1"/>
    <s v="Ns1(+)ve"/>
    <n v="1"/>
    <s v="IgG (+)ve"/>
    <n v="0"/>
    <s v="IgM (-)ve"/>
    <x v="5"/>
    <s v="Undeveloped"/>
    <s v="Building"/>
    <s v="Dhaka"/>
    <n v="1"/>
    <s v="Positive"/>
  </r>
  <r>
    <n v="476"/>
    <x v="0"/>
    <n v="48"/>
    <x v="3"/>
    <n v="4"/>
    <n v="0"/>
    <s v="Ns1 (-)ve"/>
    <n v="0"/>
    <s v="IgG (-)ve"/>
    <n v="0"/>
    <s v="IgM (-)ve"/>
    <x v="24"/>
    <s v="Developed"/>
    <s v="Building"/>
    <s v="Dhaka"/>
    <n v="0"/>
    <s v="Negative"/>
  </r>
  <r>
    <n v="479"/>
    <x v="0"/>
    <n v="41"/>
    <x v="3"/>
    <n v="4"/>
    <n v="1"/>
    <s v="Ns1(+)ve"/>
    <n v="1"/>
    <s v="IgG (+)ve"/>
    <n v="1"/>
    <s v="IgG (+)ve"/>
    <x v="4"/>
    <s v="Undeveloped"/>
    <s v="Tinshed"/>
    <s v="Dhaka"/>
    <n v="1"/>
    <s v="Positive"/>
  </r>
  <r>
    <n v="483"/>
    <x v="1"/>
    <n v="40"/>
    <x v="3"/>
    <n v="4"/>
    <n v="1"/>
    <s v="Ns1(+)ve"/>
    <n v="1"/>
    <s v="IgG (+)ve"/>
    <n v="1"/>
    <s v="IgG (+)ve"/>
    <x v="13"/>
    <s v="Undeveloped"/>
    <s v="Tinshed"/>
    <s v="Dhaka"/>
    <n v="1"/>
    <s v="Positive"/>
  </r>
  <r>
    <n v="488"/>
    <x v="0"/>
    <n v="44"/>
    <x v="3"/>
    <n v="4"/>
    <n v="1"/>
    <s v="Ns1(+)ve"/>
    <n v="1"/>
    <s v="IgG (+)ve"/>
    <n v="0"/>
    <s v="IgM (-)ve"/>
    <x v="9"/>
    <s v="Developed"/>
    <s v="Building"/>
    <s v="Dhaka"/>
    <n v="1"/>
    <s v="Positive"/>
  </r>
  <r>
    <n v="498"/>
    <x v="0"/>
    <n v="40"/>
    <x v="3"/>
    <n v="4"/>
    <n v="1"/>
    <s v="Ns1(+)ve"/>
    <n v="1"/>
    <s v="IgG (+)ve"/>
    <n v="0"/>
    <s v="IgM (-)ve"/>
    <x v="20"/>
    <s v="Developed"/>
    <s v="Tinshed"/>
    <s v="Dhaka"/>
    <n v="1"/>
    <s v="Positive"/>
  </r>
  <r>
    <n v="499"/>
    <x v="1"/>
    <n v="37"/>
    <x v="3"/>
    <n v="4"/>
    <n v="1"/>
    <s v="Ns1(+)ve"/>
    <n v="1"/>
    <s v="IgG (+)ve"/>
    <n v="1"/>
    <s v="IgG (+)ve"/>
    <x v="19"/>
    <s v="Undeveloped"/>
    <s v="Building"/>
    <s v="Dhaka"/>
    <n v="1"/>
    <s v="Positive"/>
  </r>
  <r>
    <n v="501"/>
    <x v="1"/>
    <n v="46"/>
    <x v="3"/>
    <n v="4"/>
    <n v="0"/>
    <s v="Ns1 (-)ve"/>
    <n v="0"/>
    <s v="IgG (-)ve"/>
    <n v="0"/>
    <s v="IgM (-)ve"/>
    <x v="1"/>
    <s v="Undeveloped"/>
    <s v="Tinshed"/>
    <s v="Dhaka"/>
    <n v="0"/>
    <s v="Negative"/>
  </r>
  <r>
    <n v="508"/>
    <x v="0"/>
    <n v="37"/>
    <x v="3"/>
    <n v="4"/>
    <n v="0"/>
    <s v="Ns1 (-)ve"/>
    <n v="0"/>
    <s v="IgG (-)ve"/>
    <n v="1"/>
    <s v="IgG (+)ve"/>
    <x v="28"/>
    <s v="Developed"/>
    <s v="Other"/>
    <s v="Dhaka"/>
    <n v="0"/>
    <s v="Negative"/>
  </r>
  <r>
    <n v="509"/>
    <x v="1"/>
    <n v="40"/>
    <x v="3"/>
    <n v="4"/>
    <n v="1"/>
    <s v="Ns1(+)ve"/>
    <n v="1"/>
    <s v="IgG (+)ve"/>
    <n v="0"/>
    <s v="IgM (-)ve"/>
    <x v="20"/>
    <s v="Undeveloped"/>
    <s v="Building"/>
    <s v="Dhaka"/>
    <n v="1"/>
    <s v="Positive"/>
  </r>
  <r>
    <n v="512"/>
    <x v="1"/>
    <n v="47"/>
    <x v="3"/>
    <n v="4"/>
    <n v="1"/>
    <s v="Ns1(+)ve"/>
    <n v="1"/>
    <s v="IgG (+)ve"/>
    <n v="0"/>
    <s v="IgM (-)ve"/>
    <x v="11"/>
    <s v="Developed"/>
    <s v="Building"/>
    <s v="Dhaka"/>
    <n v="1"/>
    <s v="Positive"/>
  </r>
  <r>
    <n v="529"/>
    <x v="1"/>
    <n v="48"/>
    <x v="3"/>
    <n v="4"/>
    <n v="0"/>
    <s v="Ns1 (-)ve"/>
    <n v="0"/>
    <s v="IgG (-)ve"/>
    <n v="1"/>
    <s v="IgG (+)ve"/>
    <x v="21"/>
    <s v="Undeveloped"/>
    <s v="Building"/>
    <s v="Dhaka"/>
    <n v="0"/>
    <s v="Negative"/>
  </r>
  <r>
    <n v="530"/>
    <x v="0"/>
    <n v="48"/>
    <x v="3"/>
    <n v="4"/>
    <n v="0"/>
    <s v="Ns1 (-)ve"/>
    <n v="1"/>
    <s v="IgG (+)ve"/>
    <n v="0"/>
    <s v="IgM (-)ve"/>
    <x v="7"/>
    <s v="Developed"/>
    <s v="Other"/>
    <s v="Dhaka"/>
    <n v="1"/>
    <s v="Positive"/>
  </r>
  <r>
    <n v="532"/>
    <x v="1"/>
    <n v="36"/>
    <x v="3"/>
    <n v="4"/>
    <n v="0"/>
    <s v="Ns1 (-)ve"/>
    <n v="0"/>
    <s v="IgG (-)ve"/>
    <n v="0"/>
    <s v="IgM (-)ve"/>
    <x v="14"/>
    <s v="Developed"/>
    <s v="Other"/>
    <s v="Dhaka"/>
    <n v="0"/>
    <s v="Negative"/>
  </r>
  <r>
    <n v="537"/>
    <x v="0"/>
    <n v="40"/>
    <x v="3"/>
    <n v="4"/>
    <n v="0"/>
    <s v="Ns1 (-)ve"/>
    <n v="0"/>
    <s v="IgG (-)ve"/>
    <n v="1"/>
    <s v="IgG (+)ve"/>
    <x v="2"/>
    <s v="Undeveloped"/>
    <s v="Building"/>
    <s v="Dhaka"/>
    <n v="0"/>
    <s v="Negative"/>
  </r>
  <r>
    <n v="541"/>
    <x v="0"/>
    <n v="48"/>
    <x v="3"/>
    <n v="4"/>
    <n v="1"/>
    <s v="Ns1(+)ve"/>
    <n v="1"/>
    <s v="IgG (+)ve"/>
    <n v="1"/>
    <s v="IgG (+)ve"/>
    <x v="15"/>
    <s v="Undeveloped"/>
    <s v="Other"/>
    <s v="Dhaka"/>
    <n v="1"/>
    <s v="Positive"/>
  </r>
  <r>
    <n v="544"/>
    <x v="0"/>
    <n v="49"/>
    <x v="3"/>
    <n v="4"/>
    <n v="0"/>
    <s v="Ns1 (-)ve"/>
    <n v="0"/>
    <s v="IgG (-)ve"/>
    <n v="0"/>
    <s v="IgM (-)ve"/>
    <x v="35"/>
    <s v="Developed"/>
    <s v="Other"/>
    <s v="Dhaka"/>
    <n v="0"/>
    <s v="Negative"/>
  </r>
  <r>
    <n v="548"/>
    <x v="0"/>
    <n v="36"/>
    <x v="3"/>
    <n v="4"/>
    <n v="0"/>
    <s v="Ns1 (-)ve"/>
    <n v="0"/>
    <s v="IgG (-)ve"/>
    <n v="1"/>
    <s v="IgG (+)ve"/>
    <x v="14"/>
    <s v="Developed"/>
    <s v="Building"/>
    <s v="Dhaka"/>
    <n v="0"/>
    <s v="Negative"/>
  </r>
  <r>
    <n v="553"/>
    <x v="1"/>
    <n v="50"/>
    <x v="3"/>
    <n v="4"/>
    <n v="0"/>
    <s v="Ns1 (-)ve"/>
    <n v="0"/>
    <s v="IgG (-)ve"/>
    <n v="0"/>
    <s v="IgM (-)ve"/>
    <x v="16"/>
    <s v="Undeveloped"/>
    <s v="Building"/>
    <s v="Dhaka"/>
    <n v="0"/>
    <s v="Negative"/>
  </r>
  <r>
    <n v="562"/>
    <x v="1"/>
    <n v="38"/>
    <x v="3"/>
    <n v="4"/>
    <n v="1"/>
    <s v="Ns1(+)ve"/>
    <n v="1"/>
    <s v="IgG (+)ve"/>
    <n v="0"/>
    <s v="IgM (-)ve"/>
    <x v="4"/>
    <s v="Developed"/>
    <s v="Other"/>
    <s v="Dhaka"/>
    <n v="1"/>
    <s v="Positive"/>
  </r>
  <r>
    <n v="563"/>
    <x v="0"/>
    <n v="46"/>
    <x v="3"/>
    <n v="4"/>
    <n v="0"/>
    <s v="Ns1 (-)ve"/>
    <n v="0"/>
    <s v="IgG (-)ve"/>
    <n v="0"/>
    <s v="IgM (-)ve"/>
    <x v="11"/>
    <s v="Undeveloped"/>
    <s v="Other"/>
    <s v="Dhaka"/>
    <n v="0"/>
    <s v="Negative"/>
  </r>
  <r>
    <n v="565"/>
    <x v="1"/>
    <n v="42"/>
    <x v="3"/>
    <n v="4"/>
    <n v="1"/>
    <s v="Ns1(+)ve"/>
    <n v="1"/>
    <s v="IgG (+)ve"/>
    <n v="1"/>
    <s v="IgG (+)ve"/>
    <x v="28"/>
    <s v="Undeveloped"/>
    <s v="Building"/>
    <s v="Dhaka"/>
    <n v="1"/>
    <s v="Positive"/>
  </r>
  <r>
    <n v="567"/>
    <x v="1"/>
    <n v="45"/>
    <x v="3"/>
    <n v="4"/>
    <n v="1"/>
    <s v="Ns1(+)ve"/>
    <n v="1"/>
    <s v="IgG (+)ve"/>
    <n v="1"/>
    <s v="IgG (+)ve"/>
    <x v="30"/>
    <s v="Undeveloped"/>
    <s v="Building"/>
    <s v="Dhaka"/>
    <n v="1"/>
    <s v="Positive"/>
  </r>
  <r>
    <n v="576"/>
    <x v="1"/>
    <n v="47"/>
    <x v="3"/>
    <n v="4"/>
    <n v="1"/>
    <s v="Ns1(+)ve"/>
    <n v="1"/>
    <s v="IgG (+)ve"/>
    <n v="0"/>
    <s v="IgM (-)ve"/>
    <x v="21"/>
    <s v="Developed"/>
    <s v="Tinshed"/>
    <s v="Dhaka"/>
    <n v="1"/>
    <s v="Positive"/>
  </r>
  <r>
    <n v="580"/>
    <x v="0"/>
    <n v="49"/>
    <x v="3"/>
    <n v="4"/>
    <n v="0"/>
    <s v="Ns1 (-)ve"/>
    <n v="0"/>
    <s v="IgG (-)ve"/>
    <n v="1"/>
    <s v="IgG (+)ve"/>
    <x v="16"/>
    <s v="Developed"/>
    <s v="Tinshed"/>
    <s v="Dhaka"/>
    <n v="0"/>
    <s v="Negative"/>
  </r>
  <r>
    <n v="584"/>
    <x v="1"/>
    <n v="45"/>
    <x v="3"/>
    <n v="4"/>
    <n v="0"/>
    <s v="Ns1 (-)ve"/>
    <n v="0"/>
    <s v="IgG (-)ve"/>
    <n v="1"/>
    <s v="IgG (+)ve"/>
    <x v="26"/>
    <s v="Developed"/>
    <s v="Tinshed"/>
    <s v="Dhaka"/>
    <n v="0"/>
    <s v="Negative"/>
  </r>
  <r>
    <n v="587"/>
    <x v="1"/>
    <n v="37"/>
    <x v="3"/>
    <n v="4"/>
    <n v="1"/>
    <s v="Ns1(+)ve"/>
    <n v="1"/>
    <s v="IgG (+)ve"/>
    <n v="0"/>
    <s v="IgM (-)ve"/>
    <x v="33"/>
    <s v="Undeveloped"/>
    <s v="Building"/>
    <s v="Dhaka"/>
    <n v="1"/>
    <s v="Positive"/>
  </r>
  <r>
    <n v="589"/>
    <x v="0"/>
    <n v="38"/>
    <x v="3"/>
    <n v="4"/>
    <n v="1"/>
    <s v="Ns1(+)ve"/>
    <n v="1"/>
    <s v="IgG (+)ve"/>
    <n v="1"/>
    <s v="IgG (+)ve"/>
    <x v="25"/>
    <s v="Undeveloped"/>
    <s v="Tinshed"/>
    <s v="Dhaka"/>
    <n v="1"/>
    <s v="Positive"/>
  </r>
  <r>
    <n v="590"/>
    <x v="1"/>
    <n v="50"/>
    <x v="3"/>
    <n v="4"/>
    <n v="1"/>
    <s v="Ns1(+)ve"/>
    <n v="1"/>
    <s v="IgG (+)ve"/>
    <n v="0"/>
    <s v="IgM (-)ve"/>
    <x v="29"/>
    <s v="Developed"/>
    <s v="Other"/>
    <s v="Dhaka"/>
    <n v="1"/>
    <s v="Positive"/>
  </r>
  <r>
    <n v="593"/>
    <x v="0"/>
    <n v="44"/>
    <x v="3"/>
    <n v="4"/>
    <n v="1"/>
    <s v="Ns1(+)ve"/>
    <n v="1"/>
    <s v="IgG (+)ve"/>
    <n v="0"/>
    <s v="IgM (-)ve"/>
    <x v="28"/>
    <s v="Undeveloped"/>
    <s v="Other"/>
    <s v="Dhaka"/>
    <n v="1"/>
    <s v="Positive"/>
  </r>
  <r>
    <n v="597"/>
    <x v="1"/>
    <n v="42"/>
    <x v="3"/>
    <n v="4"/>
    <n v="1"/>
    <s v="Ns1(+)ve"/>
    <n v="1"/>
    <s v="IgG (+)ve"/>
    <n v="1"/>
    <s v="IgG (+)ve"/>
    <x v="5"/>
    <s v="Undeveloped"/>
    <s v="Other"/>
    <s v="Dhaka"/>
    <n v="1"/>
    <s v="Positive"/>
  </r>
  <r>
    <n v="598"/>
    <x v="1"/>
    <n v="48"/>
    <x v="3"/>
    <n v="4"/>
    <n v="1"/>
    <s v="Ns1(+)ve"/>
    <n v="1"/>
    <s v="IgG (+)ve"/>
    <n v="1"/>
    <s v="IgG (+)ve"/>
    <x v="20"/>
    <s v="Developed"/>
    <s v="Other"/>
    <s v="Dhaka"/>
    <n v="1"/>
    <s v="Positive"/>
  </r>
  <r>
    <n v="599"/>
    <x v="0"/>
    <n v="45"/>
    <x v="3"/>
    <n v="4"/>
    <n v="1"/>
    <s v="Ns1(+)ve"/>
    <n v="1"/>
    <s v="IgG (+)ve"/>
    <n v="1"/>
    <s v="IgG (+)ve"/>
    <x v="7"/>
    <s v="Undeveloped"/>
    <s v="Building"/>
    <s v="Dhaka"/>
    <n v="1"/>
    <s v="Positive"/>
  </r>
  <r>
    <n v="600"/>
    <x v="1"/>
    <n v="48"/>
    <x v="3"/>
    <n v="4"/>
    <n v="0"/>
    <s v="Ns1 (-)ve"/>
    <n v="0"/>
    <s v="IgG (-)ve"/>
    <n v="1"/>
    <s v="IgG (+)ve"/>
    <x v="14"/>
    <s v="Developed"/>
    <s v="Tinshed"/>
    <s v="Dhaka"/>
    <n v="0"/>
    <s v="Negative"/>
  </r>
  <r>
    <n v="601"/>
    <x v="1"/>
    <n v="50"/>
    <x v="3"/>
    <n v="4"/>
    <n v="1"/>
    <s v="Ns1(+)ve"/>
    <n v="1"/>
    <s v="IgG (+)ve"/>
    <n v="0"/>
    <s v="IgM (-)ve"/>
    <x v="1"/>
    <s v="Undeveloped"/>
    <s v="Other"/>
    <s v="Dhaka"/>
    <n v="1"/>
    <s v="Positive"/>
  </r>
  <r>
    <n v="602"/>
    <x v="1"/>
    <n v="37"/>
    <x v="3"/>
    <n v="4"/>
    <n v="0"/>
    <s v="Ns1 (-)ve"/>
    <n v="0"/>
    <s v="IgG (-)ve"/>
    <n v="1"/>
    <s v="IgG (+)ve"/>
    <x v="2"/>
    <s v="Developed"/>
    <s v="Building"/>
    <s v="Dhaka"/>
    <n v="0"/>
    <s v="Negative"/>
  </r>
  <r>
    <n v="605"/>
    <x v="1"/>
    <n v="37"/>
    <x v="3"/>
    <n v="4"/>
    <n v="1"/>
    <s v="Ns1(+)ve"/>
    <n v="1"/>
    <s v="IgG (+)ve"/>
    <n v="1"/>
    <s v="IgG (+)ve"/>
    <x v="8"/>
    <s v="Undeveloped"/>
    <s v="Building"/>
    <s v="Dhaka"/>
    <n v="1"/>
    <s v="Positive"/>
  </r>
  <r>
    <n v="608"/>
    <x v="1"/>
    <n v="44"/>
    <x v="3"/>
    <n v="4"/>
    <n v="1"/>
    <s v="Ns1(+)ve"/>
    <n v="1"/>
    <s v="IgG (+)ve"/>
    <n v="0"/>
    <s v="IgM (-)ve"/>
    <x v="4"/>
    <s v="Developed"/>
    <s v="Building"/>
    <s v="Dhaka"/>
    <n v="1"/>
    <s v="Positive"/>
  </r>
  <r>
    <n v="619"/>
    <x v="1"/>
    <n v="40"/>
    <x v="3"/>
    <n v="4"/>
    <n v="1"/>
    <s v="Ns1(+)ve"/>
    <n v="1"/>
    <s v="IgG (+)ve"/>
    <n v="0"/>
    <s v="IgM (-)ve"/>
    <x v="28"/>
    <s v="Undeveloped"/>
    <s v="Tinshed"/>
    <s v="Dhaka"/>
    <n v="1"/>
    <s v="Positive"/>
  </r>
  <r>
    <n v="621"/>
    <x v="1"/>
    <n v="40"/>
    <x v="3"/>
    <n v="4"/>
    <n v="1"/>
    <s v="Ns1(+)ve"/>
    <n v="1"/>
    <s v="IgG (+)ve"/>
    <n v="1"/>
    <s v="IgG (+)ve"/>
    <x v="24"/>
    <s v="Undeveloped"/>
    <s v="Building"/>
    <s v="Dhaka"/>
    <n v="1"/>
    <s v="Positive"/>
  </r>
  <r>
    <n v="622"/>
    <x v="1"/>
    <n v="50"/>
    <x v="3"/>
    <n v="4"/>
    <n v="0"/>
    <s v="Ns1 (-)ve"/>
    <n v="0"/>
    <s v="IgG (-)ve"/>
    <n v="0"/>
    <s v="IgM (-)ve"/>
    <x v="2"/>
    <s v="Developed"/>
    <s v="Other"/>
    <s v="Dhaka"/>
    <n v="0"/>
    <s v="Negative"/>
  </r>
  <r>
    <n v="629"/>
    <x v="1"/>
    <n v="44"/>
    <x v="3"/>
    <n v="4"/>
    <n v="1"/>
    <s v="Ns1(+)ve"/>
    <n v="1"/>
    <s v="IgG (+)ve"/>
    <n v="1"/>
    <s v="IgG (+)ve"/>
    <x v="2"/>
    <s v="Undeveloped"/>
    <s v="Building"/>
    <s v="Dhaka"/>
    <n v="1"/>
    <s v="Positive"/>
  </r>
  <r>
    <n v="636"/>
    <x v="1"/>
    <n v="47"/>
    <x v="3"/>
    <n v="4"/>
    <n v="0"/>
    <s v="Ns1 (-)ve"/>
    <n v="0"/>
    <s v="IgG (-)ve"/>
    <n v="1"/>
    <s v="IgG (+)ve"/>
    <x v="17"/>
    <s v="Developed"/>
    <s v="Building"/>
    <s v="Dhaka"/>
    <n v="0"/>
    <s v="Negative"/>
  </r>
  <r>
    <n v="641"/>
    <x v="1"/>
    <n v="48"/>
    <x v="3"/>
    <n v="4"/>
    <n v="1"/>
    <s v="Ns1(+)ve"/>
    <n v="1"/>
    <s v="IgG (+)ve"/>
    <n v="1"/>
    <s v="IgG (+)ve"/>
    <x v="22"/>
    <s v="Undeveloped"/>
    <s v="Other"/>
    <s v="Dhaka"/>
    <n v="1"/>
    <s v="Positive"/>
  </r>
  <r>
    <n v="642"/>
    <x v="0"/>
    <n v="45"/>
    <x v="3"/>
    <n v="4"/>
    <n v="0"/>
    <s v="Ns1 (-)ve"/>
    <n v="0"/>
    <s v="IgG (-)ve"/>
    <n v="0"/>
    <s v="IgM (-)ve"/>
    <x v="23"/>
    <s v="Developed"/>
    <s v="Other"/>
    <s v="Dhaka"/>
    <n v="0"/>
    <s v="Negative"/>
  </r>
  <r>
    <n v="647"/>
    <x v="0"/>
    <n v="46"/>
    <x v="3"/>
    <n v="4"/>
    <n v="1"/>
    <s v="Ns1(+)ve"/>
    <n v="1"/>
    <s v="IgG (+)ve"/>
    <n v="1"/>
    <s v="IgG (+)ve"/>
    <x v="34"/>
    <s v="Undeveloped"/>
    <s v="Building"/>
    <s v="Dhaka"/>
    <n v="1"/>
    <s v="Positive"/>
  </r>
  <r>
    <n v="658"/>
    <x v="1"/>
    <n v="41"/>
    <x v="3"/>
    <n v="4"/>
    <n v="0"/>
    <s v="Ns1 (-)ve"/>
    <n v="0"/>
    <s v="IgG (-)ve"/>
    <n v="1"/>
    <s v="IgG (+)ve"/>
    <x v="30"/>
    <s v="Developed"/>
    <s v="Other"/>
    <s v="Dhaka"/>
    <n v="0"/>
    <s v="Negative"/>
  </r>
  <r>
    <n v="667"/>
    <x v="0"/>
    <n v="49"/>
    <x v="3"/>
    <n v="4"/>
    <n v="1"/>
    <s v="Ns1(+)ve"/>
    <n v="1"/>
    <s v="IgG (+)ve"/>
    <n v="0"/>
    <s v="IgM (-)ve"/>
    <x v="0"/>
    <s v="Undeveloped"/>
    <s v="Building"/>
    <s v="Dhaka"/>
    <n v="1"/>
    <s v="Positive"/>
  </r>
  <r>
    <n v="673"/>
    <x v="0"/>
    <n v="45"/>
    <x v="3"/>
    <n v="4"/>
    <n v="0"/>
    <s v="Ns1 (-)ve"/>
    <n v="0"/>
    <s v="IgG (-)ve"/>
    <n v="0"/>
    <s v="IgM (-)ve"/>
    <x v="4"/>
    <s v="Undeveloped"/>
    <s v="Tinshed"/>
    <s v="Dhaka"/>
    <n v="0"/>
    <s v="Negative"/>
  </r>
  <r>
    <n v="674"/>
    <x v="1"/>
    <n v="37"/>
    <x v="3"/>
    <n v="4"/>
    <n v="0"/>
    <s v="Ns1 (-)ve"/>
    <n v="0"/>
    <s v="IgG (-)ve"/>
    <n v="0"/>
    <s v="IgM (-)ve"/>
    <x v="7"/>
    <s v="Developed"/>
    <s v="Building"/>
    <s v="Dhaka"/>
    <n v="0"/>
    <s v="Negative"/>
  </r>
  <r>
    <n v="675"/>
    <x v="0"/>
    <n v="47"/>
    <x v="3"/>
    <n v="4"/>
    <n v="1"/>
    <s v="Ns1(+)ve"/>
    <n v="1"/>
    <s v="IgG (+)ve"/>
    <n v="1"/>
    <s v="IgG (+)ve"/>
    <x v="34"/>
    <s v="Undeveloped"/>
    <s v="Other"/>
    <s v="Dhaka"/>
    <n v="1"/>
    <s v="Positive"/>
  </r>
  <r>
    <n v="676"/>
    <x v="1"/>
    <n v="49"/>
    <x v="3"/>
    <n v="4"/>
    <n v="1"/>
    <s v="Ns1(+)ve"/>
    <n v="1"/>
    <s v="IgG (+)ve"/>
    <n v="1"/>
    <s v="IgG (+)ve"/>
    <x v="5"/>
    <s v="Developed"/>
    <s v="Tinshed"/>
    <s v="Dhaka"/>
    <n v="1"/>
    <s v="Positive"/>
  </r>
  <r>
    <n v="686"/>
    <x v="0"/>
    <n v="46"/>
    <x v="3"/>
    <n v="4"/>
    <n v="0"/>
    <s v="Ns1 (-)ve"/>
    <n v="0"/>
    <s v="IgG (-)ve"/>
    <n v="1"/>
    <s v="IgG (+)ve"/>
    <x v="16"/>
    <s v="Developed"/>
    <s v="Other"/>
    <s v="Dhaka"/>
    <n v="0"/>
    <s v="Negative"/>
  </r>
  <r>
    <n v="689"/>
    <x v="1"/>
    <n v="44"/>
    <x v="3"/>
    <n v="4"/>
    <n v="1"/>
    <s v="Ns1(+)ve"/>
    <n v="1"/>
    <s v="IgG (+)ve"/>
    <n v="1"/>
    <s v="IgG (+)ve"/>
    <x v="18"/>
    <s v="Undeveloped"/>
    <s v="Other"/>
    <s v="Dhaka"/>
    <n v="1"/>
    <s v="Positive"/>
  </r>
  <r>
    <n v="696"/>
    <x v="0"/>
    <n v="36"/>
    <x v="3"/>
    <n v="4"/>
    <n v="0"/>
    <s v="Ns1 (-)ve"/>
    <n v="0"/>
    <s v="IgG (-)ve"/>
    <n v="1"/>
    <s v="IgG (+)ve"/>
    <x v="12"/>
    <s v="Developed"/>
    <s v="Tinshed"/>
    <s v="Dhaka"/>
    <n v="0"/>
    <s v="Negative"/>
  </r>
  <r>
    <n v="701"/>
    <x v="1"/>
    <n v="41"/>
    <x v="3"/>
    <n v="4"/>
    <n v="0"/>
    <s v="Ns1 (-)ve"/>
    <n v="0"/>
    <s v="IgG (-)ve"/>
    <n v="1"/>
    <s v="IgG (+)ve"/>
    <x v="16"/>
    <s v="Undeveloped"/>
    <s v="Other"/>
    <s v="Dhaka"/>
    <n v="0"/>
    <s v="Negative"/>
  </r>
  <r>
    <n v="704"/>
    <x v="1"/>
    <n v="49"/>
    <x v="3"/>
    <n v="4"/>
    <n v="0"/>
    <s v="Ns1 (-)ve"/>
    <n v="0"/>
    <s v="IgG (-)ve"/>
    <n v="0"/>
    <s v="IgM (-)ve"/>
    <x v="12"/>
    <s v="Developed"/>
    <s v="Building"/>
    <s v="Dhaka"/>
    <n v="0"/>
    <s v="Negative"/>
  </r>
  <r>
    <n v="705"/>
    <x v="1"/>
    <n v="39"/>
    <x v="3"/>
    <n v="4"/>
    <n v="1"/>
    <s v="Ns1(+)ve"/>
    <n v="1"/>
    <s v="IgG (+)ve"/>
    <n v="1"/>
    <s v="IgG (+)ve"/>
    <x v="25"/>
    <s v="Undeveloped"/>
    <s v="Other"/>
    <s v="Dhaka"/>
    <n v="1"/>
    <s v="Positive"/>
  </r>
  <r>
    <n v="710"/>
    <x v="1"/>
    <n v="50"/>
    <x v="3"/>
    <n v="4"/>
    <n v="1"/>
    <s v="Ns1(+)ve"/>
    <n v="1"/>
    <s v="IgG (+)ve"/>
    <n v="1"/>
    <s v="IgG (+)ve"/>
    <x v="11"/>
    <s v="Developed"/>
    <s v="Tinshed"/>
    <s v="Dhaka"/>
    <n v="1"/>
    <s v="Positive"/>
  </r>
  <r>
    <n v="712"/>
    <x v="0"/>
    <n v="44"/>
    <x v="3"/>
    <n v="4"/>
    <n v="1"/>
    <s v="Ns1(+)ve"/>
    <n v="1"/>
    <s v="IgG (+)ve"/>
    <n v="0"/>
    <s v="IgM (-)ve"/>
    <x v="27"/>
    <s v="Developed"/>
    <s v="Building"/>
    <s v="Dhaka"/>
    <n v="1"/>
    <s v="Positive"/>
  </r>
  <r>
    <n v="718"/>
    <x v="1"/>
    <n v="48"/>
    <x v="3"/>
    <n v="4"/>
    <n v="0"/>
    <s v="Ns1 (-)ve"/>
    <n v="0"/>
    <s v="IgG (-)ve"/>
    <n v="1"/>
    <s v="IgG (+)ve"/>
    <x v="11"/>
    <s v="Developed"/>
    <s v="Tinshed"/>
    <s v="Dhaka"/>
    <n v="0"/>
    <s v="Negative"/>
  </r>
  <r>
    <n v="721"/>
    <x v="0"/>
    <n v="38"/>
    <x v="3"/>
    <n v="4"/>
    <n v="1"/>
    <s v="Ns1(+)ve"/>
    <n v="1"/>
    <s v="IgG (+)ve"/>
    <n v="1"/>
    <s v="IgG (+)ve"/>
    <x v="3"/>
    <s v="Undeveloped"/>
    <s v="Tinshed"/>
    <s v="Dhaka"/>
    <n v="1"/>
    <s v="Positive"/>
  </r>
  <r>
    <n v="730"/>
    <x v="1"/>
    <n v="49"/>
    <x v="3"/>
    <n v="4"/>
    <n v="0"/>
    <s v="Ns1 (-)ve"/>
    <n v="0"/>
    <s v="IgG (-)ve"/>
    <n v="1"/>
    <s v="IgG (+)ve"/>
    <x v="21"/>
    <s v="Developed"/>
    <s v="Other"/>
    <s v="Dhaka"/>
    <n v="0"/>
    <s v="Negative"/>
  </r>
  <r>
    <n v="731"/>
    <x v="0"/>
    <n v="46"/>
    <x v="3"/>
    <n v="4"/>
    <n v="0"/>
    <s v="Ns1 (-)ve"/>
    <n v="0"/>
    <s v="IgG (-)ve"/>
    <n v="0"/>
    <s v="IgM (-)ve"/>
    <x v="8"/>
    <s v="Undeveloped"/>
    <s v="Other"/>
    <s v="Dhaka"/>
    <n v="0"/>
    <s v="Negative"/>
  </r>
  <r>
    <n v="733"/>
    <x v="1"/>
    <n v="45"/>
    <x v="3"/>
    <n v="4"/>
    <n v="1"/>
    <s v="Ns1(+)ve"/>
    <n v="1"/>
    <s v="IgG (+)ve"/>
    <n v="0"/>
    <s v="IgM (-)ve"/>
    <x v="1"/>
    <s v="Undeveloped"/>
    <s v="Building"/>
    <s v="Dhaka"/>
    <n v="1"/>
    <s v="Positive"/>
  </r>
  <r>
    <n v="734"/>
    <x v="0"/>
    <n v="48"/>
    <x v="3"/>
    <n v="4"/>
    <n v="0"/>
    <s v="Ns1 (-)ve"/>
    <n v="0"/>
    <s v="IgG (-)ve"/>
    <n v="0"/>
    <s v="IgM (-)ve"/>
    <x v="29"/>
    <s v="Developed"/>
    <s v="Other"/>
    <s v="Dhaka"/>
    <n v="0"/>
    <s v="Negative"/>
  </r>
  <r>
    <n v="735"/>
    <x v="0"/>
    <n v="50"/>
    <x v="3"/>
    <n v="4"/>
    <n v="0"/>
    <s v="Ns1 (-)ve"/>
    <n v="0"/>
    <s v="IgG (-)ve"/>
    <n v="0"/>
    <s v="IgM (-)ve"/>
    <x v="25"/>
    <s v="Undeveloped"/>
    <s v="Other"/>
    <s v="Dhaka"/>
    <n v="0"/>
    <s v="Negative"/>
  </r>
  <r>
    <n v="736"/>
    <x v="0"/>
    <n v="37"/>
    <x v="3"/>
    <n v="4"/>
    <n v="0"/>
    <s v="Ns1 (-)ve"/>
    <n v="0"/>
    <s v="IgG (-)ve"/>
    <n v="0"/>
    <s v="IgM (-)ve"/>
    <x v="2"/>
    <s v="Developed"/>
    <s v="Building"/>
    <s v="Dhaka"/>
    <n v="0"/>
    <s v="Negative"/>
  </r>
  <r>
    <n v="737"/>
    <x v="1"/>
    <n v="39"/>
    <x v="3"/>
    <n v="4"/>
    <n v="0"/>
    <s v="Ns1 (-)ve"/>
    <n v="0"/>
    <s v="IgG (-)ve"/>
    <n v="1"/>
    <s v="IgG (+)ve"/>
    <x v="9"/>
    <s v="Undeveloped"/>
    <s v="Building"/>
    <s v="Dhaka"/>
    <n v="0"/>
    <s v="Negative"/>
  </r>
  <r>
    <n v="740"/>
    <x v="0"/>
    <n v="46"/>
    <x v="3"/>
    <n v="4"/>
    <n v="1"/>
    <s v="Ns1(+)ve"/>
    <n v="1"/>
    <s v="IgG (+)ve"/>
    <n v="0"/>
    <s v="IgM (-)ve"/>
    <x v="21"/>
    <s v="Developed"/>
    <s v="Building"/>
    <s v="Dhaka"/>
    <n v="1"/>
    <s v="Positive"/>
  </r>
  <r>
    <n v="747"/>
    <x v="0"/>
    <n v="46"/>
    <x v="3"/>
    <n v="4"/>
    <n v="0"/>
    <s v="Ns1 (-)ve"/>
    <n v="0"/>
    <s v="IgG (-)ve"/>
    <n v="0"/>
    <s v="IgM (-)ve"/>
    <x v="7"/>
    <s v="Undeveloped"/>
    <s v="Building"/>
    <s v="Dhaka"/>
    <n v="0"/>
    <s v="Negative"/>
  </r>
  <r>
    <n v="751"/>
    <x v="1"/>
    <n v="46"/>
    <x v="3"/>
    <n v="4"/>
    <n v="1"/>
    <s v="Ns1(+)ve"/>
    <n v="1"/>
    <s v="IgG (+)ve"/>
    <n v="1"/>
    <s v="IgG (+)ve"/>
    <x v="20"/>
    <s v="Undeveloped"/>
    <s v="Tinshed"/>
    <s v="Dhaka"/>
    <n v="1"/>
    <s v="Positive"/>
  </r>
  <r>
    <n v="753"/>
    <x v="0"/>
    <n v="49"/>
    <x v="3"/>
    <n v="4"/>
    <n v="1"/>
    <s v="Ns1(+)ve"/>
    <n v="1"/>
    <s v="IgG (+)ve"/>
    <n v="0"/>
    <s v="IgM (-)ve"/>
    <x v="18"/>
    <s v="Undeveloped"/>
    <s v="Building"/>
    <s v="Dhaka"/>
    <n v="1"/>
    <s v="Positive"/>
  </r>
  <r>
    <n v="754"/>
    <x v="1"/>
    <n v="43"/>
    <x v="3"/>
    <n v="4"/>
    <n v="1"/>
    <s v="Ns1(+)ve"/>
    <n v="1"/>
    <s v="IgG (+)ve"/>
    <n v="1"/>
    <s v="IgG (+)ve"/>
    <x v="3"/>
    <s v="Developed"/>
    <s v="Other"/>
    <s v="Dhaka"/>
    <n v="1"/>
    <s v="Positive"/>
  </r>
  <r>
    <n v="755"/>
    <x v="1"/>
    <n v="49"/>
    <x v="3"/>
    <n v="4"/>
    <n v="1"/>
    <s v="Ns1(+)ve"/>
    <n v="1"/>
    <s v="IgG (+)ve"/>
    <n v="0"/>
    <s v="IgM (-)ve"/>
    <x v="15"/>
    <s v="Undeveloped"/>
    <s v="Tinshed"/>
    <s v="Dhaka"/>
    <n v="1"/>
    <s v="Positive"/>
  </r>
  <r>
    <n v="756"/>
    <x v="0"/>
    <n v="46"/>
    <x v="3"/>
    <n v="4"/>
    <n v="1"/>
    <s v="Ns1(+)ve"/>
    <n v="1"/>
    <s v="IgG (+)ve"/>
    <n v="0"/>
    <s v="IgM (-)ve"/>
    <x v="24"/>
    <s v="Developed"/>
    <s v="Tinshed"/>
    <s v="Dhaka"/>
    <n v="1"/>
    <s v="Positive"/>
  </r>
  <r>
    <n v="757"/>
    <x v="1"/>
    <n v="50"/>
    <x v="3"/>
    <n v="4"/>
    <n v="0"/>
    <s v="Ns1 (-)ve"/>
    <n v="0"/>
    <s v="IgG (-)ve"/>
    <n v="1"/>
    <s v="IgG (+)ve"/>
    <x v="6"/>
    <s v="Undeveloped"/>
    <s v="Building"/>
    <s v="Dhaka"/>
    <n v="0"/>
    <s v="Negative"/>
  </r>
  <r>
    <n v="760"/>
    <x v="1"/>
    <n v="46"/>
    <x v="3"/>
    <n v="4"/>
    <n v="0"/>
    <s v="Ns1 (-)ve"/>
    <n v="0"/>
    <s v="IgG (-)ve"/>
    <n v="0"/>
    <s v="IgM (-)ve"/>
    <x v="15"/>
    <s v="Developed"/>
    <s v="Tinshed"/>
    <s v="Dhaka"/>
    <n v="0"/>
    <s v="Negative"/>
  </r>
  <r>
    <n v="763"/>
    <x v="0"/>
    <n v="46"/>
    <x v="3"/>
    <n v="4"/>
    <n v="0"/>
    <s v="Ns1 (-)ve"/>
    <n v="0"/>
    <s v="IgG (-)ve"/>
    <n v="1"/>
    <s v="IgG (+)ve"/>
    <x v="26"/>
    <s v="Undeveloped"/>
    <s v="Tinshed"/>
    <s v="Dhaka"/>
    <n v="0"/>
    <s v="Negative"/>
  </r>
  <r>
    <n v="764"/>
    <x v="0"/>
    <n v="42"/>
    <x v="3"/>
    <n v="4"/>
    <n v="1"/>
    <s v="Ns1(+)ve"/>
    <n v="1"/>
    <s v="IgG (+)ve"/>
    <n v="1"/>
    <s v="IgG (+)ve"/>
    <x v="31"/>
    <s v="Developed"/>
    <s v="Building"/>
    <s v="Dhaka"/>
    <n v="1"/>
    <s v="Positive"/>
  </r>
  <r>
    <n v="771"/>
    <x v="0"/>
    <n v="43"/>
    <x v="3"/>
    <n v="4"/>
    <n v="1"/>
    <s v="Ns1(+)ve"/>
    <n v="1"/>
    <s v="IgG (+)ve"/>
    <n v="0"/>
    <s v="IgM (-)ve"/>
    <x v="12"/>
    <s v="Undeveloped"/>
    <s v="Other"/>
    <s v="Dhaka"/>
    <n v="1"/>
    <s v="Positive"/>
  </r>
  <r>
    <n v="772"/>
    <x v="1"/>
    <n v="36"/>
    <x v="3"/>
    <n v="4"/>
    <n v="1"/>
    <s v="Ns1(+)ve"/>
    <n v="1"/>
    <s v="IgG (+)ve"/>
    <n v="0"/>
    <s v="IgM (-)ve"/>
    <x v="17"/>
    <s v="Developed"/>
    <s v="Other"/>
    <s v="Dhaka"/>
    <n v="1"/>
    <s v="Positive"/>
  </r>
  <r>
    <n v="773"/>
    <x v="1"/>
    <n v="50"/>
    <x v="3"/>
    <n v="4"/>
    <n v="1"/>
    <s v="Ns1(+)ve"/>
    <n v="1"/>
    <s v="IgG (+)ve"/>
    <n v="0"/>
    <s v="IgM (-)ve"/>
    <x v="4"/>
    <s v="Undeveloped"/>
    <s v="Other"/>
    <s v="Dhaka"/>
    <n v="1"/>
    <s v="Positive"/>
  </r>
  <r>
    <n v="776"/>
    <x v="0"/>
    <n v="50"/>
    <x v="3"/>
    <n v="4"/>
    <n v="1"/>
    <s v="Ns1(+)ve"/>
    <n v="1"/>
    <s v="IgG (+)ve"/>
    <n v="0"/>
    <s v="IgM (-)ve"/>
    <x v="32"/>
    <s v="Developed"/>
    <s v="Other"/>
    <s v="Dhaka"/>
    <n v="1"/>
    <s v="Positive"/>
  </r>
  <r>
    <n v="779"/>
    <x v="0"/>
    <n v="40"/>
    <x v="3"/>
    <n v="4"/>
    <n v="1"/>
    <s v="Ns1(+)ve"/>
    <n v="1"/>
    <s v="IgG (+)ve"/>
    <n v="1"/>
    <s v="IgG (+)ve"/>
    <x v="21"/>
    <s v="Undeveloped"/>
    <s v="Building"/>
    <s v="Dhaka"/>
    <n v="1"/>
    <s v="Positive"/>
  </r>
  <r>
    <n v="780"/>
    <x v="0"/>
    <n v="50"/>
    <x v="3"/>
    <n v="4"/>
    <n v="1"/>
    <s v="Ns1(+)ve"/>
    <n v="1"/>
    <s v="IgG (+)ve"/>
    <n v="1"/>
    <s v="IgG (+)ve"/>
    <x v="0"/>
    <s v="Developed"/>
    <s v="Building"/>
    <s v="Dhaka"/>
    <n v="1"/>
    <s v="Positive"/>
  </r>
  <r>
    <n v="786"/>
    <x v="1"/>
    <n v="45"/>
    <x v="3"/>
    <n v="4"/>
    <n v="0"/>
    <s v="Ns1 (-)ve"/>
    <n v="0"/>
    <s v="IgG (-)ve"/>
    <n v="0"/>
    <s v="IgM (-)ve"/>
    <x v="22"/>
    <s v="Developed"/>
    <s v="Other"/>
    <s v="Dhaka"/>
    <n v="0"/>
    <s v="Negative"/>
  </r>
  <r>
    <n v="789"/>
    <x v="0"/>
    <n v="46"/>
    <x v="3"/>
    <n v="4"/>
    <n v="0"/>
    <s v="Ns1 (-)ve"/>
    <n v="0"/>
    <s v="IgG (-)ve"/>
    <n v="0"/>
    <s v="IgM (-)ve"/>
    <x v="30"/>
    <s v="Undeveloped"/>
    <s v="Tinshed"/>
    <s v="Dhaka"/>
    <n v="0"/>
    <s v="Negative"/>
  </r>
  <r>
    <n v="791"/>
    <x v="0"/>
    <n v="42"/>
    <x v="3"/>
    <n v="4"/>
    <n v="1"/>
    <s v="Ns1(+)ve"/>
    <n v="1"/>
    <s v="IgG (+)ve"/>
    <n v="1"/>
    <s v="IgG (+)ve"/>
    <x v="29"/>
    <s v="Undeveloped"/>
    <s v="Tinshed"/>
    <s v="Dhaka"/>
    <n v="1"/>
    <s v="Positive"/>
  </r>
  <r>
    <n v="795"/>
    <x v="0"/>
    <n v="46"/>
    <x v="3"/>
    <n v="4"/>
    <n v="1"/>
    <s v="Ns1(+)ve"/>
    <n v="1"/>
    <s v="IgG (+)ve"/>
    <n v="1"/>
    <s v="IgG (+)ve"/>
    <x v="8"/>
    <s v="Undeveloped"/>
    <s v="Tinshed"/>
    <s v="Dhaka"/>
    <n v="1"/>
    <s v="Positive"/>
  </r>
  <r>
    <n v="798"/>
    <x v="1"/>
    <n v="41"/>
    <x v="3"/>
    <n v="4"/>
    <n v="1"/>
    <s v="Ns1(+)ve"/>
    <n v="1"/>
    <s v="IgG (+)ve"/>
    <n v="1"/>
    <s v="IgG (+)ve"/>
    <x v="12"/>
    <s v="Developed"/>
    <s v="Other"/>
    <s v="Dhaka"/>
    <n v="1"/>
    <s v="Positive"/>
  </r>
  <r>
    <n v="804"/>
    <x v="0"/>
    <n v="44"/>
    <x v="3"/>
    <n v="4"/>
    <n v="1"/>
    <s v="Ns1(+)ve"/>
    <n v="1"/>
    <s v="IgG (+)ve"/>
    <n v="0"/>
    <s v="IgM (-)ve"/>
    <x v="20"/>
    <s v="Developed"/>
    <s v="Other"/>
    <s v="Dhaka"/>
    <n v="1"/>
    <s v="Positive"/>
  </r>
  <r>
    <n v="805"/>
    <x v="0"/>
    <n v="39"/>
    <x v="3"/>
    <n v="4"/>
    <n v="1"/>
    <s v="Ns1(+)ve"/>
    <n v="1"/>
    <s v="IgG (+)ve"/>
    <n v="1"/>
    <s v="IgG (+)ve"/>
    <x v="27"/>
    <s v="Undeveloped"/>
    <s v="Building"/>
    <s v="Dhaka"/>
    <n v="1"/>
    <s v="Positive"/>
  </r>
  <r>
    <n v="812"/>
    <x v="1"/>
    <n v="49"/>
    <x v="3"/>
    <n v="4"/>
    <n v="0"/>
    <s v="Ns1 (-)ve"/>
    <n v="0"/>
    <s v="IgG (-)ve"/>
    <n v="1"/>
    <s v="IgG (+)ve"/>
    <x v="5"/>
    <s v="Developed"/>
    <s v="Tinshed"/>
    <s v="Dhaka"/>
    <n v="0"/>
    <s v="Negative"/>
  </r>
  <r>
    <n v="813"/>
    <x v="0"/>
    <n v="40"/>
    <x v="3"/>
    <n v="4"/>
    <n v="1"/>
    <s v="Ns1(+)ve"/>
    <n v="1"/>
    <s v="IgG (+)ve"/>
    <n v="0"/>
    <s v="IgM (-)ve"/>
    <x v="21"/>
    <s v="Undeveloped"/>
    <s v="Other"/>
    <s v="Dhaka"/>
    <n v="1"/>
    <s v="Positive"/>
  </r>
  <r>
    <n v="814"/>
    <x v="0"/>
    <n v="50"/>
    <x v="3"/>
    <n v="4"/>
    <n v="0"/>
    <s v="Ns1 (-)ve"/>
    <n v="0"/>
    <s v="IgG (-)ve"/>
    <n v="1"/>
    <s v="IgG (+)ve"/>
    <x v="8"/>
    <s v="Developed"/>
    <s v="Tinshed"/>
    <s v="Dhaka"/>
    <n v="0"/>
    <s v="Negative"/>
  </r>
  <r>
    <n v="816"/>
    <x v="0"/>
    <n v="49"/>
    <x v="3"/>
    <n v="4"/>
    <n v="1"/>
    <s v="Ns1(+)ve"/>
    <n v="1"/>
    <s v="IgG (+)ve"/>
    <n v="1"/>
    <s v="IgG (+)ve"/>
    <x v="21"/>
    <s v="Developed"/>
    <s v="Building"/>
    <s v="Dhaka"/>
    <n v="1"/>
    <s v="Positive"/>
  </r>
  <r>
    <n v="819"/>
    <x v="1"/>
    <n v="37"/>
    <x v="3"/>
    <n v="4"/>
    <n v="0"/>
    <s v="Ns1 (-)ve"/>
    <n v="0"/>
    <s v="IgG (-)ve"/>
    <n v="0"/>
    <s v="IgM (-)ve"/>
    <x v="35"/>
    <s v="Undeveloped"/>
    <s v="Other"/>
    <s v="Dhaka"/>
    <n v="0"/>
    <s v="Negative"/>
  </r>
  <r>
    <n v="820"/>
    <x v="1"/>
    <n v="48"/>
    <x v="3"/>
    <n v="4"/>
    <n v="0"/>
    <s v="Ns1 (-)ve"/>
    <n v="0"/>
    <s v="IgG (-)ve"/>
    <n v="0"/>
    <s v="IgM (-)ve"/>
    <x v="32"/>
    <s v="Developed"/>
    <s v="Other"/>
    <s v="Dhaka"/>
    <n v="0"/>
    <s v="Negative"/>
  </r>
  <r>
    <n v="823"/>
    <x v="0"/>
    <n v="45"/>
    <x v="3"/>
    <n v="4"/>
    <n v="1"/>
    <s v="Ns1(+)ve"/>
    <n v="1"/>
    <s v="IgG (+)ve"/>
    <n v="0"/>
    <s v="IgM (-)ve"/>
    <x v="5"/>
    <s v="Undeveloped"/>
    <s v="Other"/>
    <s v="Dhaka"/>
    <n v="1"/>
    <s v="Positive"/>
  </r>
  <r>
    <n v="829"/>
    <x v="0"/>
    <n v="39"/>
    <x v="3"/>
    <n v="4"/>
    <n v="1"/>
    <s v="Ns1(+)ve"/>
    <n v="1"/>
    <s v="IgG (+)ve"/>
    <n v="1"/>
    <s v="IgG (+)ve"/>
    <x v="26"/>
    <s v="Undeveloped"/>
    <s v="Other"/>
    <s v="Dhaka"/>
    <n v="1"/>
    <s v="Positive"/>
  </r>
  <r>
    <n v="834"/>
    <x v="1"/>
    <n v="40"/>
    <x v="3"/>
    <n v="4"/>
    <n v="1"/>
    <s v="Ns1(+)ve"/>
    <n v="1"/>
    <s v="IgG (+)ve"/>
    <n v="1"/>
    <s v="IgG (+)ve"/>
    <x v="8"/>
    <s v="Developed"/>
    <s v="Building"/>
    <s v="Dhaka"/>
    <n v="1"/>
    <s v="Positive"/>
  </r>
  <r>
    <n v="835"/>
    <x v="0"/>
    <n v="39"/>
    <x v="3"/>
    <n v="4"/>
    <n v="1"/>
    <s v="Ns1(+)ve"/>
    <n v="1"/>
    <s v="IgG (+)ve"/>
    <n v="1"/>
    <s v="IgG (+)ve"/>
    <x v="3"/>
    <s v="Undeveloped"/>
    <s v="Building"/>
    <s v="Dhaka"/>
    <n v="1"/>
    <s v="Positive"/>
  </r>
  <r>
    <n v="836"/>
    <x v="1"/>
    <n v="47"/>
    <x v="3"/>
    <n v="4"/>
    <n v="1"/>
    <s v="Ns1(+)ve"/>
    <n v="1"/>
    <s v="IgG (+)ve"/>
    <n v="1"/>
    <s v="IgG (+)ve"/>
    <x v="3"/>
    <s v="Developed"/>
    <s v="Tinshed"/>
    <s v="Dhaka"/>
    <n v="1"/>
    <s v="Positive"/>
  </r>
  <r>
    <n v="843"/>
    <x v="0"/>
    <n v="47"/>
    <x v="3"/>
    <n v="4"/>
    <n v="0"/>
    <s v="Ns1 (-)ve"/>
    <n v="0"/>
    <s v="IgG (-)ve"/>
    <n v="0"/>
    <s v="IgM (-)ve"/>
    <x v="31"/>
    <s v="Undeveloped"/>
    <s v="Other"/>
    <s v="Dhaka"/>
    <n v="0"/>
    <s v="Negative"/>
  </r>
  <r>
    <n v="844"/>
    <x v="0"/>
    <n v="47"/>
    <x v="3"/>
    <n v="4"/>
    <n v="0"/>
    <s v="Ns1 (-)ve"/>
    <n v="0"/>
    <s v="IgG (-)ve"/>
    <n v="0"/>
    <s v="IgM (-)ve"/>
    <x v="27"/>
    <s v="Developed"/>
    <s v="Other"/>
    <s v="Dhaka"/>
    <n v="0"/>
    <s v="Negative"/>
  </r>
  <r>
    <n v="845"/>
    <x v="0"/>
    <n v="47"/>
    <x v="3"/>
    <n v="4"/>
    <n v="0"/>
    <s v="Ns1 (-)ve"/>
    <n v="0"/>
    <s v="IgG (-)ve"/>
    <n v="0"/>
    <s v="IgM (-)ve"/>
    <x v="22"/>
    <s v="Undeveloped"/>
    <s v="Building"/>
    <s v="Dhaka"/>
    <n v="0"/>
    <s v="Negative"/>
  </r>
  <r>
    <n v="847"/>
    <x v="0"/>
    <n v="36"/>
    <x v="3"/>
    <n v="4"/>
    <n v="0"/>
    <s v="Ns1 (-)ve"/>
    <n v="0"/>
    <s v="IgG (-)ve"/>
    <n v="0"/>
    <s v="IgM (-)ve"/>
    <x v="25"/>
    <s v="Undeveloped"/>
    <s v="Other"/>
    <s v="Dhaka"/>
    <n v="0"/>
    <s v="Negative"/>
  </r>
  <r>
    <n v="848"/>
    <x v="0"/>
    <n v="45"/>
    <x v="3"/>
    <n v="4"/>
    <n v="1"/>
    <s v="Ns1(+)ve"/>
    <n v="1"/>
    <s v="IgG (+)ve"/>
    <n v="0"/>
    <s v="IgM (-)ve"/>
    <x v="21"/>
    <s v="Developed"/>
    <s v="Building"/>
    <s v="Dhaka"/>
    <n v="1"/>
    <s v="Positive"/>
  </r>
  <r>
    <n v="857"/>
    <x v="0"/>
    <n v="44"/>
    <x v="3"/>
    <n v="4"/>
    <n v="1"/>
    <s v="Ns1(+)ve"/>
    <n v="1"/>
    <s v="IgG (+)ve"/>
    <n v="1"/>
    <s v="IgG (+)ve"/>
    <x v="20"/>
    <s v="Undeveloped"/>
    <s v="Other"/>
    <s v="Dhaka"/>
    <n v="1"/>
    <s v="Positive"/>
  </r>
  <r>
    <n v="864"/>
    <x v="1"/>
    <n v="47"/>
    <x v="3"/>
    <n v="4"/>
    <n v="0"/>
    <s v="Ns1 (-)ve"/>
    <n v="0"/>
    <s v="IgG (-)ve"/>
    <n v="1"/>
    <s v="IgG (+)ve"/>
    <x v="1"/>
    <s v="Developed"/>
    <s v="Tinshed"/>
    <s v="Dhaka"/>
    <n v="0"/>
    <s v="Negative"/>
  </r>
  <r>
    <n v="865"/>
    <x v="1"/>
    <n v="38"/>
    <x v="3"/>
    <n v="4"/>
    <n v="0"/>
    <s v="Ns1 (-)ve"/>
    <n v="0"/>
    <s v="IgG (-)ve"/>
    <n v="1"/>
    <s v="IgG (+)ve"/>
    <x v="1"/>
    <s v="Undeveloped"/>
    <s v="Other"/>
    <s v="Dhaka"/>
    <n v="0"/>
    <s v="Negative"/>
  </r>
  <r>
    <n v="870"/>
    <x v="1"/>
    <n v="45"/>
    <x v="3"/>
    <n v="4"/>
    <n v="1"/>
    <s v="Ns1(+)ve"/>
    <n v="1"/>
    <s v="IgG (+)ve"/>
    <n v="1"/>
    <s v="IgG (+)ve"/>
    <x v="3"/>
    <s v="Developed"/>
    <s v="Building"/>
    <s v="Dhaka"/>
    <n v="1"/>
    <s v="Positive"/>
  </r>
  <r>
    <n v="876"/>
    <x v="1"/>
    <n v="36"/>
    <x v="3"/>
    <n v="4"/>
    <n v="1"/>
    <s v="Ns1(+)ve"/>
    <n v="1"/>
    <s v="IgG (+)ve"/>
    <n v="0"/>
    <s v="IgM (-)ve"/>
    <x v="15"/>
    <s v="Developed"/>
    <s v="Tinshed"/>
    <s v="Dhaka"/>
    <n v="1"/>
    <s v="Positive"/>
  </r>
  <r>
    <n v="877"/>
    <x v="0"/>
    <n v="38"/>
    <x v="3"/>
    <n v="4"/>
    <n v="0"/>
    <s v="Ns1 (-)ve"/>
    <n v="0"/>
    <s v="IgG (-)ve"/>
    <n v="1"/>
    <s v="IgG (+)ve"/>
    <x v="12"/>
    <s v="Undeveloped"/>
    <s v="Building"/>
    <s v="Dhaka"/>
    <n v="0"/>
    <s v="Negative"/>
  </r>
  <r>
    <n v="885"/>
    <x v="0"/>
    <n v="39"/>
    <x v="3"/>
    <n v="4"/>
    <n v="1"/>
    <s v="Ns1(+)ve"/>
    <n v="1"/>
    <s v="IgG (+)ve"/>
    <n v="1"/>
    <s v="IgG (+)ve"/>
    <x v="24"/>
    <s v="Undeveloped"/>
    <s v="Other"/>
    <s v="Dhaka"/>
    <n v="1"/>
    <s v="Positive"/>
  </r>
  <r>
    <n v="886"/>
    <x v="1"/>
    <n v="39"/>
    <x v="3"/>
    <n v="4"/>
    <n v="1"/>
    <s v="Ns1(+)ve"/>
    <n v="1"/>
    <s v="IgG (+)ve"/>
    <n v="1"/>
    <s v="IgG (+)ve"/>
    <x v="6"/>
    <s v="Developed"/>
    <s v="Building"/>
    <s v="Dhaka"/>
    <n v="1"/>
    <s v="Positive"/>
  </r>
  <r>
    <n v="888"/>
    <x v="1"/>
    <n v="36"/>
    <x v="3"/>
    <n v="4"/>
    <n v="1"/>
    <s v="Ns1(+)ve"/>
    <n v="1"/>
    <s v="IgG (+)ve"/>
    <n v="1"/>
    <s v="IgG (+)ve"/>
    <x v="12"/>
    <s v="Developed"/>
    <s v="Building"/>
    <s v="Dhaka"/>
    <n v="1"/>
    <s v="Positive"/>
  </r>
  <r>
    <n v="889"/>
    <x v="1"/>
    <n v="43"/>
    <x v="3"/>
    <n v="4"/>
    <n v="0"/>
    <s v="Ns1 (-)ve"/>
    <n v="1"/>
    <s v="IgG (+)ve"/>
    <n v="0"/>
    <s v="IgM (-)ve"/>
    <x v="9"/>
    <s v="Undeveloped"/>
    <s v="Tinshed"/>
    <s v="Dhaka"/>
    <n v="1"/>
    <s v="Positive"/>
  </r>
  <r>
    <n v="890"/>
    <x v="0"/>
    <n v="39"/>
    <x v="3"/>
    <n v="4"/>
    <n v="1"/>
    <s v="Ns1(+)ve"/>
    <n v="1"/>
    <s v="IgG (+)ve"/>
    <n v="1"/>
    <s v="IgG (+)ve"/>
    <x v="32"/>
    <s v="Developed"/>
    <s v="Building"/>
    <s v="Dhaka"/>
    <n v="1"/>
    <s v="Positive"/>
  </r>
  <r>
    <n v="892"/>
    <x v="0"/>
    <n v="45"/>
    <x v="3"/>
    <n v="4"/>
    <n v="1"/>
    <s v="Ns1(+)ve"/>
    <n v="1"/>
    <s v="IgG (+)ve"/>
    <n v="1"/>
    <s v="IgG (+)ve"/>
    <x v="17"/>
    <s v="Developed"/>
    <s v="Tinshed"/>
    <s v="Dhaka"/>
    <n v="1"/>
    <s v="Positive"/>
  </r>
  <r>
    <n v="899"/>
    <x v="1"/>
    <n v="43"/>
    <x v="3"/>
    <n v="4"/>
    <n v="0"/>
    <s v="Ns1 (-)ve"/>
    <n v="0"/>
    <s v="IgG (-)ve"/>
    <n v="1"/>
    <s v="IgG (+)ve"/>
    <x v="10"/>
    <s v="Undeveloped"/>
    <s v="Other"/>
    <s v="Dhaka"/>
    <n v="0"/>
    <s v="Negative"/>
  </r>
  <r>
    <n v="903"/>
    <x v="0"/>
    <n v="36"/>
    <x v="3"/>
    <n v="4"/>
    <n v="0"/>
    <s v="Ns1 (-)ve"/>
    <n v="0"/>
    <s v="IgG (-)ve"/>
    <n v="0"/>
    <s v="IgM (-)ve"/>
    <x v="0"/>
    <s v="Undeveloped"/>
    <s v="Other"/>
    <s v="Dhaka"/>
    <n v="0"/>
    <s v="Negative"/>
  </r>
  <r>
    <n v="911"/>
    <x v="1"/>
    <n v="39"/>
    <x v="3"/>
    <n v="4"/>
    <n v="0"/>
    <s v="Ns1 (-)ve"/>
    <n v="0"/>
    <s v="IgG (-)ve"/>
    <n v="1"/>
    <s v="IgG (+)ve"/>
    <x v="16"/>
    <s v="Undeveloped"/>
    <s v="Tinshed"/>
    <s v="Dhaka"/>
    <n v="0"/>
    <s v="Negative"/>
  </r>
  <r>
    <n v="913"/>
    <x v="1"/>
    <n v="36"/>
    <x v="3"/>
    <n v="4"/>
    <n v="1"/>
    <s v="Ns1(+)ve"/>
    <n v="1"/>
    <s v="IgG (+)ve"/>
    <n v="0"/>
    <s v="IgM (-)ve"/>
    <x v="21"/>
    <s v="Undeveloped"/>
    <s v="Tinshed"/>
    <s v="Dhaka"/>
    <n v="1"/>
    <s v="Positive"/>
  </r>
  <r>
    <n v="914"/>
    <x v="1"/>
    <n v="39"/>
    <x v="3"/>
    <n v="4"/>
    <n v="0"/>
    <s v="Ns1 (-)ve"/>
    <n v="0"/>
    <s v="IgG (-)ve"/>
    <n v="0"/>
    <s v="IgM (-)ve"/>
    <x v="31"/>
    <s v="Developed"/>
    <s v="Building"/>
    <s v="Dhaka"/>
    <n v="0"/>
    <s v="Negative"/>
  </r>
  <r>
    <n v="916"/>
    <x v="1"/>
    <n v="42"/>
    <x v="3"/>
    <n v="4"/>
    <n v="0"/>
    <s v="Ns1 (-)ve"/>
    <n v="0"/>
    <s v="IgG (-)ve"/>
    <n v="0"/>
    <s v="IgM (-)ve"/>
    <x v="6"/>
    <s v="Developed"/>
    <s v="Tinshed"/>
    <s v="Dhaka"/>
    <n v="0"/>
    <s v="Negative"/>
  </r>
  <r>
    <n v="920"/>
    <x v="1"/>
    <n v="47"/>
    <x v="3"/>
    <n v="4"/>
    <n v="1"/>
    <s v="Ns1(+)ve"/>
    <n v="1"/>
    <s v="IgG (+)ve"/>
    <n v="1"/>
    <s v="IgG (+)ve"/>
    <x v="1"/>
    <s v="Developed"/>
    <s v="Building"/>
    <s v="Dhaka"/>
    <n v="1"/>
    <s v="Positive"/>
  </r>
  <r>
    <n v="924"/>
    <x v="1"/>
    <n v="50"/>
    <x v="3"/>
    <n v="4"/>
    <n v="1"/>
    <s v="Ns1(+)ve"/>
    <n v="1"/>
    <s v="IgG (+)ve"/>
    <n v="1"/>
    <s v="IgG (+)ve"/>
    <x v="17"/>
    <s v="Developed"/>
    <s v="Tinshed"/>
    <s v="Dhaka"/>
    <n v="1"/>
    <s v="Positive"/>
  </r>
  <r>
    <n v="927"/>
    <x v="1"/>
    <n v="44"/>
    <x v="3"/>
    <n v="4"/>
    <n v="1"/>
    <s v="Ns1(+)ve"/>
    <n v="1"/>
    <s v="IgG (+)ve"/>
    <n v="1"/>
    <s v="IgG (+)ve"/>
    <x v="34"/>
    <s v="Undeveloped"/>
    <s v="Building"/>
    <s v="Dhaka"/>
    <n v="1"/>
    <s v="Positive"/>
  </r>
  <r>
    <n v="928"/>
    <x v="0"/>
    <n v="37"/>
    <x v="3"/>
    <n v="4"/>
    <n v="0"/>
    <s v="Ns1 (-)ve"/>
    <n v="0"/>
    <s v="IgG (-)ve"/>
    <n v="0"/>
    <s v="IgM (-)ve"/>
    <x v="34"/>
    <s v="Developed"/>
    <s v="Tinshed"/>
    <s v="Dhaka"/>
    <n v="0"/>
    <s v="Negative"/>
  </r>
  <r>
    <n v="929"/>
    <x v="1"/>
    <n v="42"/>
    <x v="3"/>
    <n v="4"/>
    <n v="0"/>
    <s v="Ns1 (-)ve"/>
    <n v="0"/>
    <s v="IgG (-)ve"/>
    <n v="1"/>
    <s v="IgG (+)ve"/>
    <x v="14"/>
    <s v="Undeveloped"/>
    <s v="Tinshed"/>
    <s v="Dhaka"/>
    <n v="0"/>
    <s v="Negative"/>
  </r>
  <r>
    <n v="931"/>
    <x v="0"/>
    <n v="40"/>
    <x v="3"/>
    <n v="4"/>
    <n v="0"/>
    <s v="Ns1 (-)ve"/>
    <n v="0"/>
    <s v="IgG (-)ve"/>
    <n v="0"/>
    <s v="IgM (-)ve"/>
    <x v="23"/>
    <s v="Undeveloped"/>
    <s v="Tinshed"/>
    <s v="Dhaka"/>
    <n v="0"/>
    <s v="Negative"/>
  </r>
  <r>
    <n v="942"/>
    <x v="1"/>
    <n v="37"/>
    <x v="3"/>
    <n v="4"/>
    <n v="0"/>
    <s v="Ns1 (-)ve"/>
    <n v="0"/>
    <s v="IgG (-)ve"/>
    <n v="0"/>
    <s v="IgM (-)ve"/>
    <x v="29"/>
    <s v="Developed"/>
    <s v="Building"/>
    <s v="Dhaka"/>
    <n v="0"/>
    <s v="Negative"/>
  </r>
  <r>
    <n v="953"/>
    <x v="1"/>
    <n v="50"/>
    <x v="3"/>
    <n v="4"/>
    <n v="0"/>
    <s v="Ns1 (-)ve"/>
    <n v="0"/>
    <s v="IgG (-)ve"/>
    <n v="0"/>
    <s v="IgM (-)ve"/>
    <x v="19"/>
    <s v="Undeveloped"/>
    <s v="Other"/>
    <s v="Dhaka"/>
    <n v="0"/>
    <s v="Negative"/>
  </r>
  <r>
    <n v="956"/>
    <x v="1"/>
    <n v="50"/>
    <x v="3"/>
    <n v="4"/>
    <n v="0"/>
    <s v="Ns1 (-)ve"/>
    <n v="0"/>
    <s v="IgG (-)ve"/>
    <n v="0"/>
    <s v="IgM (-)ve"/>
    <x v="29"/>
    <s v="Developed"/>
    <s v="Tinshed"/>
    <s v="Dhaka"/>
    <n v="0"/>
    <s v="Negative"/>
  </r>
  <r>
    <n v="958"/>
    <x v="1"/>
    <n v="37"/>
    <x v="3"/>
    <n v="4"/>
    <n v="0"/>
    <s v="Ns1 (-)ve"/>
    <n v="0"/>
    <s v="IgG (-)ve"/>
    <n v="1"/>
    <s v="IgG (+)ve"/>
    <x v="5"/>
    <s v="Developed"/>
    <s v="Tinshed"/>
    <s v="Dhaka"/>
    <n v="0"/>
    <s v="Negative"/>
  </r>
  <r>
    <n v="960"/>
    <x v="1"/>
    <n v="45"/>
    <x v="3"/>
    <n v="4"/>
    <n v="0"/>
    <s v="Ns1 (-)ve"/>
    <n v="0"/>
    <s v="IgG (-)ve"/>
    <n v="0"/>
    <s v="IgM (-)ve"/>
    <x v="32"/>
    <s v="Developed"/>
    <s v="Other"/>
    <s v="Dhaka"/>
    <n v="0"/>
    <s v="Negative"/>
  </r>
  <r>
    <n v="968"/>
    <x v="1"/>
    <n v="39"/>
    <x v="3"/>
    <n v="4"/>
    <n v="0"/>
    <s v="Ns1 (-)ve"/>
    <n v="0"/>
    <s v="IgG (-)ve"/>
    <n v="1"/>
    <s v="IgG (+)ve"/>
    <x v="11"/>
    <s v="Developed"/>
    <s v="Tinshed"/>
    <s v="Dhaka"/>
    <n v="0"/>
    <s v="Negative"/>
  </r>
  <r>
    <n v="971"/>
    <x v="1"/>
    <n v="40"/>
    <x v="3"/>
    <n v="4"/>
    <n v="1"/>
    <s v="Ns1(+)ve"/>
    <n v="1"/>
    <s v="IgG (+)ve"/>
    <n v="0"/>
    <s v="IgM (-)ve"/>
    <x v="30"/>
    <s v="Undeveloped"/>
    <s v="Tinshed"/>
    <s v="Dhaka"/>
    <n v="1"/>
    <s v="Positive"/>
  </r>
  <r>
    <n v="972"/>
    <x v="0"/>
    <n v="39"/>
    <x v="3"/>
    <n v="4"/>
    <n v="0"/>
    <s v="Ns1 (-)ve"/>
    <n v="0"/>
    <s v="IgG (-)ve"/>
    <n v="0"/>
    <s v="IgM (-)ve"/>
    <x v="31"/>
    <s v="Developed"/>
    <s v="Building"/>
    <s v="Dhaka"/>
    <n v="0"/>
    <s v="Negative"/>
  </r>
  <r>
    <n v="975"/>
    <x v="1"/>
    <n v="40"/>
    <x v="3"/>
    <n v="4"/>
    <n v="1"/>
    <s v="Ns1(+)ve"/>
    <n v="1"/>
    <s v="IgG (+)ve"/>
    <n v="0"/>
    <s v="IgM (-)ve"/>
    <x v="21"/>
    <s v="Undeveloped"/>
    <s v="Building"/>
    <s v="Dhaka"/>
    <n v="1"/>
    <s v="Positive"/>
  </r>
  <r>
    <n v="976"/>
    <x v="0"/>
    <n v="49"/>
    <x v="3"/>
    <n v="4"/>
    <n v="1"/>
    <s v="Ns1(+)ve"/>
    <n v="1"/>
    <s v="IgG (+)ve"/>
    <n v="1"/>
    <s v="IgG (+)ve"/>
    <x v="1"/>
    <s v="Developed"/>
    <s v="Other"/>
    <s v="Dhaka"/>
    <n v="1"/>
    <s v="Positive"/>
  </r>
  <r>
    <n v="978"/>
    <x v="1"/>
    <n v="38"/>
    <x v="3"/>
    <n v="4"/>
    <n v="1"/>
    <s v="Ns1(+)ve"/>
    <n v="1"/>
    <s v="IgG (+)ve"/>
    <n v="0"/>
    <s v="IgM (-)ve"/>
    <x v="14"/>
    <s v="Developed"/>
    <s v="Other"/>
    <s v="Dhaka"/>
    <n v="1"/>
    <s v="Positive"/>
  </r>
  <r>
    <n v="982"/>
    <x v="0"/>
    <n v="39"/>
    <x v="3"/>
    <n v="4"/>
    <n v="1"/>
    <s v="Ns1(+)ve"/>
    <n v="1"/>
    <s v="IgG (+)ve"/>
    <n v="0"/>
    <s v="IgM (-)ve"/>
    <x v="8"/>
    <s v="Developed"/>
    <s v="Other"/>
    <s v="Dhaka"/>
    <n v="1"/>
    <s v="Positive"/>
  </r>
  <r>
    <n v="983"/>
    <x v="0"/>
    <n v="39"/>
    <x v="3"/>
    <n v="4"/>
    <n v="1"/>
    <s v="Ns1(+)ve"/>
    <n v="1"/>
    <s v="IgG (+)ve"/>
    <n v="0"/>
    <s v="IgM (-)ve"/>
    <x v="32"/>
    <s v="Undeveloped"/>
    <s v="Tinshed"/>
    <s v="Dhaka"/>
    <n v="1"/>
    <s v="Positive"/>
  </r>
  <r>
    <n v="991"/>
    <x v="1"/>
    <n v="37"/>
    <x v="3"/>
    <n v="4"/>
    <n v="1"/>
    <s v="Ns1(+)ve"/>
    <n v="1"/>
    <s v="IgG (+)ve"/>
    <n v="1"/>
    <s v="IgG (+)ve"/>
    <x v="8"/>
    <s v="Undeveloped"/>
    <s v="Other"/>
    <s v="Dhaka"/>
    <n v="1"/>
    <s v="Positive"/>
  </r>
  <r>
    <n v="995"/>
    <x v="0"/>
    <n v="44"/>
    <x v="3"/>
    <n v="4"/>
    <n v="0"/>
    <s v="Ns1 (-)ve"/>
    <n v="0"/>
    <s v="IgG (-)ve"/>
    <n v="1"/>
    <s v="IgG (+)ve"/>
    <x v="17"/>
    <s v="Undeveloped"/>
    <s v="Other"/>
    <s v="Dhaka"/>
    <n v="0"/>
    <s v="Negative"/>
  </r>
  <r>
    <n v="997"/>
    <x v="0"/>
    <n v="41"/>
    <x v="3"/>
    <n v="4"/>
    <n v="1"/>
    <s v="Ns1(+)ve"/>
    <n v="1"/>
    <s v="IgG (+)ve"/>
    <n v="0"/>
    <s v="IgM (-)ve"/>
    <x v="30"/>
    <s v="Undeveloped"/>
    <s v="Other"/>
    <s v="Dhaka"/>
    <n v="1"/>
    <s v="Positive"/>
  </r>
  <r>
    <n v="998"/>
    <x v="0"/>
    <n v="45"/>
    <x v="3"/>
    <n v="4"/>
    <n v="0"/>
    <s v="Ns1 (-)ve"/>
    <n v="0"/>
    <s v="IgG (-)ve"/>
    <n v="1"/>
    <s v="IgG (+)ve"/>
    <x v="19"/>
    <s v="Developed"/>
    <s v="Building"/>
    <s v="Dhaka"/>
    <n v="0"/>
    <s v="Negative"/>
  </r>
  <r>
    <n v="4"/>
    <x v="1"/>
    <n v="63"/>
    <x v="4"/>
    <n v="5"/>
    <n v="1"/>
    <s v="Ns1(+)ve"/>
    <n v="1"/>
    <s v="IgG (+)ve"/>
    <n v="0"/>
    <s v="IgM (-)ve"/>
    <x v="19"/>
    <s v="Developed"/>
    <s v="Other"/>
    <s v="Dhaka"/>
    <n v="1"/>
    <s v="Positive"/>
  </r>
  <r>
    <n v="15"/>
    <x v="0"/>
    <n v="52"/>
    <x v="4"/>
    <n v="5"/>
    <n v="0"/>
    <s v="Ns1 (-)ve"/>
    <n v="0"/>
    <s v="IgG (-)ve"/>
    <n v="0"/>
    <s v="IgM (-)ve"/>
    <x v="35"/>
    <s v="Undeveloped"/>
    <s v="Other"/>
    <s v="Dhaka"/>
    <n v="0"/>
    <s v="Negative"/>
  </r>
  <r>
    <n v="18"/>
    <x v="0"/>
    <n v="56"/>
    <x v="4"/>
    <n v="5"/>
    <n v="0"/>
    <s v="Ns1 (-)ve"/>
    <n v="0"/>
    <s v="IgG (-)ve"/>
    <n v="1"/>
    <s v="IgG (+)ve"/>
    <x v="27"/>
    <s v="Developed"/>
    <s v="Building"/>
    <s v="Dhaka"/>
    <n v="0"/>
    <s v="Negative"/>
  </r>
  <r>
    <n v="26"/>
    <x v="1"/>
    <n v="64"/>
    <x v="4"/>
    <n v="5"/>
    <n v="1"/>
    <s v="Ns1(+)ve"/>
    <n v="1"/>
    <s v="IgG (+)ve"/>
    <n v="1"/>
    <s v="IgG (+)ve"/>
    <x v="8"/>
    <s v="Developed"/>
    <s v="Other"/>
    <s v="Dhaka"/>
    <n v="1"/>
    <s v="Positive"/>
  </r>
  <r>
    <n v="27"/>
    <x v="1"/>
    <n v="65"/>
    <x v="4"/>
    <n v="5"/>
    <n v="0"/>
    <s v="Ns1 (-)ve"/>
    <n v="0"/>
    <s v="IgG (-)ve"/>
    <n v="0"/>
    <s v="IgM (-)ve"/>
    <x v="33"/>
    <s v="Undeveloped"/>
    <s v="Tinshed"/>
    <s v="Dhaka"/>
    <n v="0"/>
    <s v="Negative"/>
  </r>
  <r>
    <n v="28"/>
    <x v="1"/>
    <n v="60"/>
    <x v="4"/>
    <n v="5"/>
    <n v="0"/>
    <s v="Ns1 (-)ve"/>
    <n v="0"/>
    <s v="IgG (-)ve"/>
    <n v="0"/>
    <s v="IgM (-)ve"/>
    <x v="4"/>
    <s v="Developed"/>
    <s v="Other"/>
    <s v="Dhaka"/>
    <n v="0"/>
    <s v="Negative"/>
  </r>
  <r>
    <n v="41"/>
    <x v="1"/>
    <n v="54"/>
    <x v="4"/>
    <n v="5"/>
    <n v="0"/>
    <s v="Ns1 (-)ve"/>
    <n v="0"/>
    <s v="IgG (-)ve"/>
    <n v="1"/>
    <s v="IgG (+)ve"/>
    <x v="28"/>
    <s v="Undeveloped"/>
    <s v="Tinshed"/>
    <s v="Dhaka"/>
    <n v="0"/>
    <s v="Negative"/>
  </r>
  <r>
    <n v="43"/>
    <x v="0"/>
    <n v="51"/>
    <x v="4"/>
    <n v="5"/>
    <n v="1"/>
    <s v="Ns1(+)ve"/>
    <n v="1"/>
    <s v="IgG (+)ve"/>
    <n v="0"/>
    <s v="IgM (-)ve"/>
    <x v="17"/>
    <s v="Undeveloped"/>
    <s v="Tinshed"/>
    <s v="Dhaka"/>
    <n v="1"/>
    <s v="Positive"/>
  </r>
  <r>
    <n v="47"/>
    <x v="0"/>
    <n v="62"/>
    <x v="4"/>
    <n v="5"/>
    <n v="0"/>
    <s v="Ns1 (-)ve"/>
    <n v="1"/>
    <s v="IgG (+)ve"/>
    <n v="0"/>
    <s v="IgM (-)ve"/>
    <x v="9"/>
    <s v="Undeveloped"/>
    <s v="Tinshed"/>
    <s v="Dhaka"/>
    <n v="1"/>
    <s v="Positive"/>
  </r>
  <r>
    <n v="54"/>
    <x v="0"/>
    <n v="57"/>
    <x v="4"/>
    <n v="5"/>
    <n v="0"/>
    <s v="Ns1 (-)ve"/>
    <n v="0"/>
    <s v="IgG (-)ve"/>
    <n v="0"/>
    <s v="IgM (-)ve"/>
    <x v="5"/>
    <s v="Developed"/>
    <s v="Building"/>
    <s v="Dhaka"/>
    <n v="0"/>
    <s v="Negative"/>
  </r>
  <r>
    <n v="62"/>
    <x v="1"/>
    <n v="65"/>
    <x v="4"/>
    <n v="5"/>
    <n v="1"/>
    <s v="Ns1(+)ve"/>
    <n v="1"/>
    <s v="IgG (+)ve"/>
    <n v="0"/>
    <s v="IgM (-)ve"/>
    <x v="21"/>
    <s v="Developed"/>
    <s v="Building"/>
    <s v="Dhaka"/>
    <n v="1"/>
    <s v="Positive"/>
  </r>
  <r>
    <n v="63"/>
    <x v="0"/>
    <n v="53"/>
    <x v="4"/>
    <n v="5"/>
    <n v="0"/>
    <s v="Ns1 (-)ve"/>
    <n v="0"/>
    <s v="IgG (-)ve"/>
    <n v="0"/>
    <s v="IgM (-)ve"/>
    <x v="25"/>
    <s v="Undeveloped"/>
    <s v="Other"/>
    <s v="Dhaka"/>
    <n v="0"/>
    <s v="Negative"/>
  </r>
  <r>
    <n v="64"/>
    <x v="0"/>
    <n v="54"/>
    <x v="4"/>
    <n v="5"/>
    <n v="0"/>
    <s v="Ns1 (-)ve"/>
    <n v="0"/>
    <s v="IgG (-)ve"/>
    <n v="1"/>
    <s v="IgG (+)ve"/>
    <x v="24"/>
    <s v="Developed"/>
    <s v="Other"/>
    <s v="Dhaka"/>
    <n v="0"/>
    <s v="Negative"/>
  </r>
  <r>
    <n v="65"/>
    <x v="1"/>
    <n v="59"/>
    <x v="4"/>
    <n v="5"/>
    <n v="0"/>
    <s v="Ns1 (-)ve"/>
    <n v="0"/>
    <s v="IgG (-)ve"/>
    <n v="1"/>
    <s v="IgG (+)ve"/>
    <x v="20"/>
    <s v="Undeveloped"/>
    <s v="Building"/>
    <s v="Dhaka"/>
    <n v="0"/>
    <s v="Negative"/>
  </r>
  <r>
    <n v="70"/>
    <x v="1"/>
    <n v="65"/>
    <x v="4"/>
    <n v="5"/>
    <n v="0"/>
    <s v="Ns1 (-)ve"/>
    <n v="0"/>
    <s v="IgG (-)ve"/>
    <n v="0"/>
    <s v="IgM (-)ve"/>
    <x v="35"/>
    <s v="Developed"/>
    <s v="Tinshed"/>
    <s v="Dhaka"/>
    <n v="0"/>
    <s v="Negative"/>
  </r>
  <r>
    <n v="72"/>
    <x v="0"/>
    <n v="64"/>
    <x v="4"/>
    <n v="5"/>
    <n v="0"/>
    <s v="Ns1 (-)ve"/>
    <n v="0"/>
    <s v="IgG (-)ve"/>
    <n v="0"/>
    <s v="IgM (-)ve"/>
    <x v="31"/>
    <s v="Developed"/>
    <s v="Tinshed"/>
    <s v="Dhaka"/>
    <n v="0"/>
    <s v="Negative"/>
  </r>
  <r>
    <n v="76"/>
    <x v="0"/>
    <n v="61"/>
    <x v="4"/>
    <n v="5"/>
    <n v="0"/>
    <s v="Ns1 (-)ve"/>
    <n v="0"/>
    <s v="IgG (-)ve"/>
    <n v="1"/>
    <s v="IgG (+)ve"/>
    <x v="12"/>
    <s v="Developed"/>
    <s v="Tinshed"/>
    <s v="Dhaka"/>
    <n v="0"/>
    <s v="Negative"/>
  </r>
  <r>
    <n v="77"/>
    <x v="1"/>
    <n v="61"/>
    <x v="4"/>
    <n v="5"/>
    <n v="1"/>
    <s v="Ns1(+)ve"/>
    <n v="1"/>
    <s v="IgG (+)ve"/>
    <n v="1"/>
    <s v="IgG (+)ve"/>
    <x v="17"/>
    <s v="Undeveloped"/>
    <s v="Other"/>
    <s v="Dhaka"/>
    <n v="1"/>
    <s v="Positive"/>
  </r>
  <r>
    <n v="79"/>
    <x v="0"/>
    <n v="64"/>
    <x v="4"/>
    <n v="5"/>
    <n v="1"/>
    <s v="Ns1(+)ve"/>
    <n v="1"/>
    <s v="IgG (+)ve"/>
    <n v="1"/>
    <s v="IgG (+)ve"/>
    <x v="8"/>
    <s v="Undeveloped"/>
    <s v="Other"/>
    <s v="Dhaka"/>
    <n v="1"/>
    <s v="Positive"/>
  </r>
  <r>
    <n v="81"/>
    <x v="1"/>
    <n v="62"/>
    <x v="4"/>
    <n v="5"/>
    <n v="1"/>
    <s v="Ns1(+)ve"/>
    <n v="1"/>
    <s v="IgG (+)ve"/>
    <n v="0"/>
    <s v="IgM (-)ve"/>
    <x v="27"/>
    <s v="Undeveloped"/>
    <s v="Building"/>
    <s v="Dhaka"/>
    <n v="1"/>
    <s v="Positive"/>
  </r>
  <r>
    <n v="82"/>
    <x v="0"/>
    <n v="59"/>
    <x v="4"/>
    <n v="5"/>
    <n v="1"/>
    <s v="Ns1(+)ve"/>
    <n v="1"/>
    <s v="IgG (+)ve"/>
    <n v="1"/>
    <s v="IgG (+)ve"/>
    <x v="35"/>
    <s v="Developed"/>
    <s v="Other"/>
    <s v="Dhaka"/>
    <n v="1"/>
    <s v="Positive"/>
  </r>
  <r>
    <n v="88"/>
    <x v="1"/>
    <n v="54"/>
    <x v="4"/>
    <n v="5"/>
    <n v="1"/>
    <s v="Ns1(+)ve"/>
    <n v="1"/>
    <s v="IgG (+)ve"/>
    <n v="1"/>
    <s v="IgG (+)ve"/>
    <x v="24"/>
    <s v="Developed"/>
    <s v="Building"/>
    <s v="Dhaka"/>
    <n v="1"/>
    <s v="Positive"/>
  </r>
  <r>
    <n v="91"/>
    <x v="1"/>
    <n v="53"/>
    <x v="4"/>
    <n v="5"/>
    <n v="0"/>
    <s v="Ns1 (-)ve"/>
    <n v="0"/>
    <s v="IgG (-)ve"/>
    <n v="0"/>
    <s v="IgM (-)ve"/>
    <x v="16"/>
    <s v="Undeveloped"/>
    <s v="Other"/>
    <s v="Dhaka"/>
    <n v="0"/>
    <s v="Negative"/>
  </r>
  <r>
    <n v="92"/>
    <x v="0"/>
    <n v="64"/>
    <x v="4"/>
    <n v="5"/>
    <n v="1"/>
    <s v="Ns1(+)ve"/>
    <n v="1"/>
    <s v="IgG (+)ve"/>
    <n v="1"/>
    <s v="IgG (+)ve"/>
    <x v="6"/>
    <s v="Developed"/>
    <s v="Building"/>
    <s v="Dhaka"/>
    <n v="1"/>
    <s v="Positive"/>
  </r>
  <r>
    <n v="93"/>
    <x v="1"/>
    <n v="60"/>
    <x v="4"/>
    <n v="5"/>
    <n v="1"/>
    <s v="Ns1(+)ve"/>
    <n v="1"/>
    <s v="IgG (+)ve"/>
    <n v="1"/>
    <s v="IgG (+)ve"/>
    <x v="31"/>
    <s v="Undeveloped"/>
    <s v="Other"/>
    <s v="Dhaka"/>
    <n v="1"/>
    <s v="Positive"/>
  </r>
  <r>
    <n v="97"/>
    <x v="1"/>
    <n v="58"/>
    <x v="4"/>
    <n v="5"/>
    <n v="1"/>
    <s v="Ns1(+)ve"/>
    <n v="1"/>
    <s v="IgG (+)ve"/>
    <n v="1"/>
    <s v="IgG (+)ve"/>
    <x v="29"/>
    <s v="Undeveloped"/>
    <s v="Building"/>
    <s v="Dhaka"/>
    <n v="1"/>
    <s v="Positive"/>
  </r>
  <r>
    <n v="100"/>
    <x v="1"/>
    <n v="62"/>
    <x v="4"/>
    <n v="5"/>
    <n v="0"/>
    <s v="Ns1 (-)ve"/>
    <n v="0"/>
    <s v="IgG (-)ve"/>
    <n v="0"/>
    <s v="IgM (-)ve"/>
    <x v="29"/>
    <s v="Developed"/>
    <s v="Tinshed"/>
    <s v="Dhaka"/>
    <n v="0"/>
    <s v="Negative"/>
  </r>
  <r>
    <n v="102"/>
    <x v="1"/>
    <n v="58"/>
    <x v="4"/>
    <n v="5"/>
    <n v="0"/>
    <s v="Ns1 (-)ve"/>
    <n v="0"/>
    <s v="IgG (-)ve"/>
    <n v="0"/>
    <s v="IgM (-)ve"/>
    <x v="3"/>
    <s v="Developed"/>
    <s v="Other"/>
    <s v="Dhaka"/>
    <n v="0"/>
    <s v="Negative"/>
  </r>
  <r>
    <n v="103"/>
    <x v="1"/>
    <n v="51"/>
    <x v="4"/>
    <n v="5"/>
    <n v="0"/>
    <s v="Ns1 (-)ve"/>
    <n v="0"/>
    <s v="IgG (-)ve"/>
    <n v="1"/>
    <s v="IgG (+)ve"/>
    <x v="5"/>
    <s v="Undeveloped"/>
    <s v="Building"/>
    <s v="Dhaka"/>
    <n v="0"/>
    <s v="Negative"/>
  </r>
  <r>
    <n v="113"/>
    <x v="0"/>
    <n v="51"/>
    <x v="4"/>
    <n v="5"/>
    <n v="1"/>
    <s v="Ns1(+)ve"/>
    <n v="1"/>
    <s v="IgG (+)ve"/>
    <n v="0"/>
    <s v="IgM (-)ve"/>
    <x v="25"/>
    <s v="Undeveloped"/>
    <s v="Other"/>
    <s v="Dhaka"/>
    <n v="1"/>
    <s v="Positive"/>
  </r>
  <r>
    <n v="121"/>
    <x v="0"/>
    <n v="57"/>
    <x v="4"/>
    <n v="5"/>
    <n v="0"/>
    <s v="Ns1 (-)ve"/>
    <n v="0"/>
    <s v="IgG (-)ve"/>
    <n v="0"/>
    <s v="IgM (-)ve"/>
    <x v="27"/>
    <s v="Undeveloped"/>
    <s v="Tinshed"/>
    <s v="Dhaka"/>
    <n v="0"/>
    <s v="Negative"/>
  </r>
  <r>
    <n v="123"/>
    <x v="1"/>
    <n v="57"/>
    <x v="4"/>
    <n v="5"/>
    <n v="1"/>
    <s v="Ns1(+)ve"/>
    <n v="1"/>
    <s v="IgG (+)ve"/>
    <n v="1"/>
    <s v="IgG (+)ve"/>
    <x v="19"/>
    <s v="Undeveloped"/>
    <s v="Tinshed"/>
    <s v="Dhaka"/>
    <n v="1"/>
    <s v="Positive"/>
  </r>
  <r>
    <n v="125"/>
    <x v="1"/>
    <n v="56"/>
    <x v="4"/>
    <n v="5"/>
    <n v="0"/>
    <s v="Ns1 (-)ve"/>
    <n v="0"/>
    <s v="IgG (-)ve"/>
    <n v="0"/>
    <s v="IgM (-)ve"/>
    <x v="26"/>
    <s v="Undeveloped"/>
    <s v="Tinshed"/>
    <s v="Dhaka"/>
    <n v="0"/>
    <s v="Negative"/>
  </r>
  <r>
    <n v="126"/>
    <x v="0"/>
    <n v="54"/>
    <x v="4"/>
    <n v="5"/>
    <n v="0"/>
    <s v="Ns1 (-)ve"/>
    <n v="0"/>
    <s v="IgG (-)ve"/>
    <n v="0"/>
    <s v="IgM (-)ve"/>
    <x v="12"/>
    <s v="Developed"/>
    <s v="Other"/>
    <s v="Dhaka"/>
    <n v="0"/>
    <s v="Negative"/>
  </r>
  <r>
    <n v="128"/>
    <x v="1"/>
    <n v="63"/>
    <x v="4"/>
    <n v="5"/>
    <n v="1"/>
    <s v="Ns1(+)ve"/>
    <n v="1"/>
    <s v="IgG (+)ve"/>
    <n v="1"/>
    <s v="IgG (+)ve"/>
    <x v="24"/>
    <s v="Developed"/>
    <s v="Other"/>
    <s v="Dhaka"/>
    <n v="1"/>
    <s v="Positive"/>
  </r>
  <r>
    <n v="129"/>
    <x v="0"/>
    <n v="54"/>
    <x v="4"/>
    <n v="5"/>
    <n v="0"/>
    <s v="Ns1 (-)ve"/>
    <n v="0"/>
    <s v="IgG (-)ve"/>
    <n v="1"/>
    <s v="IgG (+)ve"/>
    <x v="6"/>
    <s v="Undeveloped"/>
    <s v="Tinshed"/>
    <s v="Dhaka"/>
    <n v="0"/>
    <s v="Negative"/>
  </r>
  <r>
    <n v="130"/>
    <x v="0"/>
    <n v="61"/>
    <x v="4"/>
    <n v="5"/>
    <n v="1"/>
    <s v="Ns1(+)ve"/>
    <n v="1"/>
    <s v="IgG (+)ve"/>
    <n v="1"/>
    <s v="IgG (+)ve"/>
    <x v="32"/>
    <s v="Developed"/>
    <s v="Tinshed"/>
    <s v="Dhaka"/>
    <n v="1"/>
    <s v="Positive"/>
  </r>
  <r>
    <n v="134"/>
    <x v="1"/>
    <n v="60"/>
    <x v="4"/>
    <n v="5"/>
    <n v="0"/>
    <s v="Ns1 (-)ve"/>
    <n v="0"/>
    <s v="IgG (-)ve"/>
    <n v="1"/>
    <s v="IgG (+)ve"/>
    <x v="9"/>
    <s v="Developed"/>
    <s v="Other"/>
    <s v="Dhaka"/>
    <n v="0"/>
    <s v="Negative"/>
  </r>
  <r>
    <n v="137"/>
    <x v="0"/>
    <n v="55"/>
    <x v="4"/>
    <n v="5"/>
    <n v="1"/>
    <s v="Ns1(+)ve"/>
    <n v="1"/>
    <s v="IgG (+)ve"/>
    <n v="0"/>
    <s v="IgM (-)ve"/>
    <x v="34"/>
    <s v="Undeveloped"/>
    <s v="Tinshed"/>
    <s v="Dhaka"/>
    <n v="1"/>
    <s v="Positive"/>
  </r>
  <r>
    <n v="145"/>
    <x v="1"/>
    <n v="62"/>
    <x v="4"/>
    <n v="5"/>
    <n v="0"/>
    <s v="Ns1 (-)ve"/>
    <n v="0"/>
    <s v="IgG (-)ve"/>
    <n v="1"/>
    <s v="IgG (+)ve"/>
    <x v="35"/>
    <s v="Undeveloped"/>
    <s v="Other"/>
    <s v="Dhaka"/>
    <n v="0"/>
    <s v="Negative"/>
  </r>
  <r>
    <n v="146"/>
    <x v="1"/>
    <n v="65"/>
    <x v="4"/>
    <n v="5"/>
    <n v="1"/>
    <s v="Ns1(+)ve"/>
    <n v="1"/>
    <s v="IgG (+)ve"/>
    <n v="1"/>
    <s v="IgG (+)ve"/>
    <x v="30"/>
    <s v="Developed"/>
    <s v="Other"/>
    <s v="Dhaka"/>
    <n v="1"/>
    <s v="Positive"/>
  </r>
  <r>
    <n v="148"/>
    <x v="1"/>
    <n v="59"/>
    <x v="4"/>
    <n v="5"/>
    <n v="1"/>
    <s v="Ns1(+)ve"/>
    <n v="1"/>
    <s v="IgG (+)ve"/>
    <n v="0"/>
    <s v="IgM (-)ve"/>
    <x v="13"/>
    <s v="Developed"/>
    <s v="Tinshed"/>
    <s v="Dhaka"/>
    <n v="1"/>
    <s v="Positive"/>
  </r>
  <r>
    <n v="154"/>
    <x v="1"/>
    <n v="54"/>
    <x v="4"/>
    <n v="5"/>
    <n v="1"/>
    <s v="Ns1(+)ve"/>
    <n v="1"/>
    <s v="IgG (+)ve"/>
    <n v="0"/>
    <s v="IgM (-)ve"/>
    <x v="26"/>
    <s v="Developed"/>
    <s v="Tinshed"/>
    <s v="Dhaka"/>
    <n v="1"/>
    <s v="Positive"/>
  </r>
  <r>
    <n v="155"/>
    <x v="1"/>
    <n v="53"/>
    <x v="4"/>
    <n v="5"/>
    <n v="0"/>
    <s v="Ns1 (-)ve"/>
    <n v="0"/>
    <s v="IgG (-)ve"/>
    <n v="1"/>
    <s v="IgG (+)ve"/>
    <x v="0"/>
    <s v="Undeveloped"/>
    <s v="Building"/>
    <s v="Dhaka"/>
    <n v="0"/>
    <s v="Negative"/>
  </r>
  <r>
    <n v="158"/>
    <x v="0"/>
    <n v="54"/>
    <x v="4"/>
    <n v="5"/>
    <n v="0"/>
    <s v="Ns1 (-)ve"/>
    <n v="0"/>
    <s v="IgG (-)ve"/>
    <n v="0"/>
    <s v="IgM (-)ve"/>
    <x v="32"/>
    <s v="Developed"/>
    <s v="Other"/>
    <s v="Dhaka"/>
    <n v="0"/>
    <s v="Negative"/>
  </r>
  <r>
    <n v="166"/>
    <x v="1"/>
    <n v="63"/>
    <x v="4"/>
    <n v="5"/>
    <n v="0"/>
    <s v="Ns1 (-)ve"/>
    <n v="0"/>
    <s v="IgG (-)ve"/>
    <n v="1"/>
    <s v="IgG (+)ve"/>
    <x v="13"/>
    <s v="Developed"/>
    <s v="Tinshed"/>
    <s v="Dhaka"/>
    <n v="0"/>
    <s v="Negative"/>
  </r>
  <r>
    <n v="184"/>
    <x v="0"/>
    <n v="59"/>
    <x v="4"/>
    <n v="5"/>
    <n v="0"/>
    <s v="Ns1 (-)ve"/>
    <n v="0"/>
    <s v="IgG (-)ve"/>
    <n v="1"/>
    <s v="IgG (+)ve"/>
    <x v="22"/>
    <s v="Developed"/>
    <s v="Building"/>
    <s v="Dhaka"/>
    <n v="0"/>
    <s v="Negative"/>
  </r>
  <r>
    <n v="185"/>
    <x v="1"/>
    <n v="58"/>
    <x v="4"/>
    <n v="5"/>
    <n v="1"/>
    <s v="Ns1(+)ve"/>
    <n v="1"/>
    <s v="IgG (+)ve"/>
    <n v="1"/>
    <s v="IgG (+)ve"/>
    <x v="13"/>
    <s v="Undeveloped"/>
    <s v="Building"/>
    <s v="Dhaka"/>
    <n v="1"/>
    <s v="Positive"/>
  </r>
  <r>
    <n v="188"/>
    <x v="0"/>
    <n v="63"/>
    <x v="4"/>
    <n v="5"/>
    <n v="0"/>
    <s v="Ns1 (-)ve"/>
    <n v="0"/>
    <s v="IgG (-)ve"/>
    <n v="1"/>
    <s v="IgG (+)ve"/>
    <x v="9"/>
    <s v="Developed"/>
    <s v="Other"/>
    <s v="Dhaka"/>
    <n v="0"/>
    <s v="Negative"/>
  </r>
  <r>
    <n v="191"/>
    <x v="0"/>
    <n v="60"/>
    <x v="4"/>
    <n v="5"/>
    <n v="0"/>
    <s v="Ns1 (-)ve"/>
    <n v="0"/>
    <s v="IgG (-)ve"/>
    <n v="1"/>
    <s v="IgG (+)ve"/>
    <x v="20"/>
    <s v="Undeveloped"/>
    <s v="Other"/>
    <s v="Dhaka"/>
    <n v="0"/>
    <s v="Negative"/>
  </r>
  <r>
    <n v="193"/>
    <x v="1"/>
    <n v="58"/>
    <x v="4"/>
    <n v="5"/>
    <n v="0"/>
    <s v="Ns1 (-)ve"/>
    <n v="0"/>
    <s v="IgG (-)ve"/>
    <n v="1"/>
    <s v="IgG (+)ve"/>
    <x v="34"/>
    <s v="Undeveloped"/>
    <s v="Tinshed"/>
    <s v="Dhaka"/>
    <n v="0"/>
    <s v="Negative"/>
  </r>
  <r>
    <n v="194"/>
    <x v="0"/>
    <n v="53"/>
    <x v="4"/>
    <n v="5"/>
    <n v="1"/>
    <s v="Ns1(+)ve"/>
    <n v="1"/>
    <s v="IgG (+)ve"/>
    <n v="1"/>
    <s v="IgG (+)ve"/>
    <x v="3"/>
    <s v="Developed"/>
    <s v="Other"/>
    <s v="Dhaka"/>
    <n v="1"/>
    <s v="Positive"/>
  </r>
  <r>
    <n v="195"/>
    <x v="0"/>
    <n v="61"/>
    <x v="4"/>
    <n v="5"/>
    <n v="1"/>
    <s v="Ns1(+)ve"/>
    <n v="1"/>
    <s v="IgG (+)ve"/>
    <n v="1"/>
    <s v="IgG (+)ve"/>
    <x v="20"/>
    <s v="Undeveloped"/>
    <s v="Tinshed"/>
    <s v="Dhaka"/>
    <n v="1"/>
    <s v="Positive"/>
  </r>
  <r>
    <n v="199"/>
    <x v="0"/>
    <n v="56"/>
    <x v="4"/>
    <n v="5"/>
    <n v="1"/>
    <s v="Ns1(+)ve"/>
    <n v="1"/>
    <s v="IgG (+)ve"/>
    <n v="0"/>
    <s v="IgM (-)ve"/>
    <x v="7"/>
    <s v="Undeveloped"/>
    <s v="Building"/>
    <s v="Dhaka"/>
    <n v="1"/>
    <s v="Positive"/>
  </r>
  <r>
    <n v="203"/>
    <x v="1"/>
    <n v="52"/>
    <x v="4"/>
    <n v="5"/>
    <n v="0"/>
    <s v="Ns1 (-)ve"/>
    <n v="0"/>
    <s v="IgG (-)ve"/>
    <n v="0"/>
    <s v="IgM (-)ve"/>
    <x v="30"/>
    <s v="Undeveloped"/>
    <s v="Building"/>
    <s v="Dhaka"/>
    <n v="0"/>
    <s v="Negative"/>
  </r>
  <r>
    <n v="204"/>
    <x v="1"/>
    <n v="60"/>
    <x v="4"/>
    <n v="5"/>
    <n v="0"/>
    <s v="Ns1 (-)ve"/>
    <n v="0"/>
    <s v="IgG (-)ve"/>
    <n v="0"/>
    <s v="IgM (-)ve"/>
    <x v="24"/>
    <s v="Developed"/>
    <s v="Other"/>
    <s v="Dhaka"/>
    <n v="0"/>
    <s v="Negative"/>
  </r>
  <r>
    <n v="205"/>
    <x v="1"/>
    <n v="59"/>
    <x v="4"/>
    <n v="5"/>
    <n v="0"/>
    <s v="Ns1 (-)ve"/>
    <n v="0"/>
    <s v="IgG (-)ve"/>
    <n v="1"/>
    <s v="IgG (+)ve"/>
    <x v="28"/>
    <s v="Undeveloped"/>
    <s v="Building"/>
    <s v="Dhaka"/>
    <n v="0"/>
    <s v="Negative"/>
  </r>
  <r>
    <n v="215"/>
    <x v="0"/>
    <n v="61"/>
    <x v="4"/>
    <n v="5"/>
    <n v="0"/>
    <s v="Ns1 (-)ve"/>
    <n v="0"/>
    <s v="IgG (-)ve"/>
    <n v="1"/>
    <s v="IgG (+)ve"/>
    <x v="18"/>
    <s v="Undeveloped"/>
    <s v="Building"/>
    <s v="Dhaka"/>
    <n v="0"/>
    <s v="Negative"/>
  </r>
  <r>
    <n v="217"/>
    <x v="0"/>
    <n v="59"/>
    <x v="4"/>
    <n v="5"/>
    <n v="1"/>
    <s v="Ns1(+)ve"/>
    <n v="1"/>
    <s v="IgG (+)ve"/>
    <n v="1"/>
    <s v="IgG (+)ve"/>
    <x v="5"/>
    <s v="Undeveloped"/>
    <s v="Other"/>
    <s v="Dhaka"/>
    <n v="1"/>
    <s v="Positive"/>
  </r>
  <r>
    <n v="218"/>
    <x v="1"/>
    <n v="55"/>
    <x v="4"/>
    <n v="5"/>
    <n v="1"/>
    <s v="Ns1(+)ve"/>
    <n v="1"/>
    <s v="IgG (+)ve"/>
    <n v="1"/>
    <s v="IgG (+)ve"/>
    <x v="35"/>
    <s v="Developed"/>
    <s v="Building"/>
    <s v="Dhaka"/>
    <n v="1"/>
    <s v="Positive"/>
  </r>
  <r>
    <n v="220"/>
    <x v="1"/>
    <n v="53"/>
    <x v="4"/>
    <n v="5"/>
    <n v="0"/>
    <s v="Ns1 (-)ve"/>
    <n v="0"/>
    <s v="IgG (-)ve"/>
    <n v="1"/>
    <s v="IgG (+)ve"/>
    <x v="8"/>
    <s v="Developed"/>
    <s v="Tinshed"/>
    <s v="Dhaka"/>
    <n v="0"/>
    <s v="Negative"/>
  </r>
  <r>
    <n v="223"/>
    <x v="0"/>
    <n v="57"/>
    <x v="4"/>
    <n v="5"/>
    <n v="1"/>
    <s v="Ns1(+)ve"/>
    <n v="1"/>
    <s v="IgG (+)ve"/>
    <n v="1"/>
    <s v="IgG (+)ve"/>
    <x v="32"/>
    <s v="Undeveloped"/>
    <s v="Building"/>
    <s v="Dhaka"/>
    <n v="1"/>
    <s v="Positive"/>
  </r>
  <r>
    <n v="226"/>
    <x v="0"/>
    <n v="57"/>
    <x v="4"/>
    <n v="5"/>
    <n v="0"/>
    <s v="Ns1 (-)ve"/>
    <n v="0"/>
    <s v="IgG (-)ve"/>
    <n v="0"/>
    <s v="IgM (-)ve"/>
    <x v="14"/>
    <s v="Developed"/>
    <s v="Building"/>
    <s v="Dhaka"/>
    <n v="0"/>
    <s v="Negative"/>
  </r>
  <r>
    <n v="227"/>
    <x v="1"/>
    <n v="55"/>
    <x v="4"/>
    <n v="5"/>
    <n v="1"/>
    <s v="Ns1(+)ve"/>
    <n v="1"/>
    <s v="IgG (+)ve"/>
    <n v="1"/>
    <s v="IgG (+)ve"/>
    <x v="0"/>
    <s v="Undeveloped"/>
    <s v="Other"/>
    <s v="Dhaka"/>
    <n v="1"/>
    <s v="Positive"/>
  </r>
  <r>
    <n v="232"/>
    <x v="0"/>
    <n v="52"/>
    <x v="4"/>
    <n v="5"/>
    <n v="1"/>
    <s v="Ns1(+)ve"/>
    <n v="1"/>
    <s v="IgG (+)ve"/>
    <n v="1"/>
    <s v="IgG (+)ve"/>
    <x v="17"/>
    <s v="Developed"/>
    <s v="Other"/>
    <s v="Dhaka"/>
    <n v="1"/>
    <s v="Positive"/>
  </r>
  <r>
    <n v="234"/>
    <x v="1"/>
    <n v="55"/>
    <x v="4"/>
    <n v="5"/>
    <n v="0"/>
    <s v="Ns1 (-)ve"/>
    <n v="0"/>
    <s v="IgG (-)ve"/>
    <n v="1"/>
    <s v="IgG (+)ve"/>
    <x v="12"/>
    <s v="Developed"/>
    <s v="Building"/>
    <s v="Dhaka"/>
    <n v="0"/>
    <s v="Negative"/>
  </r>
  <r>
    <n v="235"/>
    <x v="1"/>
    <n v="53"/>
    <x v="4"/>
    <n v="5"/>
    <n v="1"/>
    <s v="Ns1(+)ve"/>
    <n v="1"/>
    <s v="IgG (+)ve"/>
    <n v="1"/>
    <s v="IgG (+)ve"/>
    <x v="2"/>
    <s v="Undeveloped"/>
    <s v="Tinshed"/>
    <s v="Dhaka"/>
    <n v="1"/>
    <s v="Positive"/>
  </r>
  <r>
    <n v="241"/>
    <x v="0"/>
    <n v="56"/>
    <x v="4"/>
    <n v="5"/>
    <n v="0"/>
    <s v="Ns1 (-)ve"/>
    <n v="0"/>
    <s v="IgG (-)ve"/>
    <n v="0"/>
    <s v="IgM (-)ve"/>
    <x v="7"/>
    <s v="Undeveloped"/>
    <s v="Building"/>
    <s v="Dhaka"/>
    <n v="0"/>
    <s v="Negative"/>
  </r>
  <r>
    <n v="247"/>
    <x v="0"/>
    <n v="62"/>
    <x v="4"/>
    <n v="5"/>
    <n v="1"/>
    <s v="Ns1(+)ve"/>
    <n v="1"/>
    <s v="IgG (+)ve"/>
    <n v="0"/>
    <s v="IgM (-)ve"/>
    <x v="24"/>
    <s v="Undeveloped"/>
    <s v="Tinshed"/>
    <s v="Dhaka"/>
    <n v="1"/>
    <s v="Positive"/>
  </r>
  <r>
    <n v="257"/>
    <x v="1"/>
    <n v="65"/>
    <x v="4"/>
    <n v="5"/>
    <n v="1"/>
    <s v="Ns1(+)ve"/>
    <n v="1"/>
    <s v="IgG (+)ve"/>
    <n v="1"/>
    <s v="IgG (+)ve"/>
    <x v="11"/>
    <s v="Undeveloped"/>
    <s v="Other"/>
    <s v="Dhaka"/>
    <n v="1"/>
    <s v="Positive"/>
  </r>
  <r>
    <n v="260"/>
    <x v="1"/>
    <n v="62"/>
    <x v="4"/>
    <n v="5"/>
    <n v="0"/>
    <s v="Ns1 (-)ve"/>
    <n v="0"/>
    <s v="IgG (-)ve"/>
    <n v="0"/>
    <s v="IgM (-)ve"/>
    <x v="18"/>
    <s v="Developed"/>
    <s v="Tinshed"/>
    <s v="Dhaka"/>
    <n v="0"/>
    <s v="Negative"/>
  </r>
  <r>
    <n v="263"/>
    <x v="1"/>
    <n v="64"/>
    <x v="4"/>
    <n v="5"/>
    <n v="1"/>
    <s v="Ns1(+)ve"/>
    <n v="1"/>
    <s v="IgG (+)ve"/>
    <n v="0"/>
    <s v="IgM (-)ve"/>
    <x v="26"/>
    <s v="Undeveloped"/>
    <s v="Tinshed"/>
    <s v="Dhaka"/>
    <n v="1"/>
    <s v="Positive"/>
  </r>
  <r>
    <n v="264"/>
    <x v="1"/>
    <n v="51"/>
    <x v="4"/>
    <n v="5"/>
    <n v="1"/>
    <s v="Ns1(+)ve"/>
    <n v="1"/>
    <s v="IgG (+)ve"/>
    <n v="1"/>
    <s v="IgG (+)ve"/>
    <x v="8"/>
    <s v="Developed"/>
    <s v="Other"/>
    <s v="Dhaka"/>
    <n v="1"/>
    <s v="Positive"/>
  </r>
  <r>
    <n v="274"/>
    <x v="1"/>
    <n v="65"/>
    <x v="4"/>
    <n v="5"/>
    <n v="0"/>
    <s v="Ns1 (-)ve"/>
    <n v="0"/>
    <s v="IgG (-)ve"/>
    <n v="1"/>
    <s v="IgG (+)ve"/>
    <x v="30"/>
    <s v="Developed"/>
    <s v="Building"/>
    <s v="Dhaka"/>
    <n v="0"/>
    <s v="Negative"/>
  </r>
  <r>
    <n v="282"/>
    <x v="0"/>
    <n v="58"/>
    <x v="4"/>
    <n v="5"/>
    <n v="1"/>
    <s v="Ns1(+)ve"/>
    <n v="1"/>
    <s v="IgG (+)ve"/>
    <n v="1"/>
    <s v="IgG (+)ve"/>
    <x v="20"/>
    <s v="Developed"/>
    <s v="Other"/>
    <s v="Dhaka"/>
    <n v="1"/>
    <s v="Positive"/>
  </r>
  <r>
    <n v="291"/>
    <x v="1"/>
    <n v="62"/>
    <x v="4"/>
    <n v="5"/>
    <n v="0"/>
    <s v="Ns1 (-)ve"/>
    <n v="0"/>
    <s v="IgG (-)ve"/>
    <n v="0"/>
    <s v="IgM (-)ve"/>
    <x v="19"/>
    <s v="Undeveloped"/>
    <s v="Tinshed"/>
    <s v="Dhaka"/>
    <n v="0"/>
    <s v="Negative"/>
  </r>
  <r>
    <n v="301"/>
    <x v="1"/>
    <n v="52"/>
    <x v="4"/>
    <n v="5"/>
    <n v="1"/>
    <s v="Ns1(+)ve"/>
    <n v="1"/>
    <s v="IgG (+)ve"/>
    <n v="0"/>
    <s v="IgM (-)ve"/>
    <x v="17"/>
    <s v="Undeveloped"/>
    <s v="Tinshed"/>
    <s v="Dhaka"/>
    <n v="1"/>
    <s v="Positive"/>
  </r>
  <r>
    <n v="306"/>
    <x v="0"/>
    <n v="62"/>
    <x v="4"/>
    <n v="5"/>
    <n v="1"/>
    <s v="Ns1(+)ve"/>
    <n v="1"/>
    <s v="IgG (+)ve"/>
    <n v="0"/>
    <s v="IgM (-)ve"/>
    <x v="3"/>
    <s v="Developed"/>
    <s v="Tinshed"/>
    <s v="Dhaka"/>
    <n v="1"/>
    <s v="Positive"/>
  </r>
  <r>
    <n v="316"/>
    <x v="0"/>
    <n v="64"/>
    <x v="4"/>
    <n v="5"/>
    <n v="0"/>
    <s v="Ns1 (-)ve"/>
    <n v="0"/>
    <s v="IgG (-)ve"/>
    <n v="1"/>
    <s v="IgG (+)ve"/>
    <x v="27"/>
    <s v="Developed"/>
    <s v="Building"/>
    <s v="Dhaka"/>
    <n v="0"/>
    <s v="Negative"/>
  </r>
  <r>
    <n v="319"/>
    <x v="0"/>
    <n v="56"/>
    <x v="4"/>
    <n v="5"/>
    <n v="0"/>
    <s v="Ns1 (-)ve"/>
    <n v="0"/>
    <s v="IgG (-)ve"/>
    <n v="0"/>
    <s v="IgM (-)ve"/>
    <x v="29"/>
    <s v="Undeveloped"/>
    <s v="Building"/>
    <s v="Dhaka"/>
    <n v="0"/>
    <s v="Negative"/>
  </r>
  <r>
    <n v="320"/>
    <x v="1"/>
    <n v="65"/>
    <x v="4"/>
    <n v="5"/>
    <n v="1"/>
    <s v="Ns1(+)ve"/>
    <n v="1"/>
    <s v="IgG (+)ve"/>
    <n v="1"/>
    <s v="IgG (+)ve"/>
    <x v="24"/>
    <s v="Developed"/>
    <s v="Tinshed"/>
    <s v="Dhaka"/>
    <n v="1"/>
    <s v="Positive"/>
  </r>
  <r>
    <n v="321"/>
    <x v="0"/>
    <n v="57"/>
    <x v="4"/>
    <n v="5"/>
    <n v="1"/>
    <s v="Ns1(+)ve"/>
    <n v="1"/>
    <s v="IgG (+)ve"/>
    <n v="1"/>
    <s v="IgG (+)ve"/>
    <x v="29"/>
    <s v="Undeveloped"/>
    <s v="Tinshed"/>
    <s v="Dhaka"/>
    <n v="1"/>
    <s v="Positive"/>
  </r>
  <r>
    <n v="325"/>
    <x v="1"/>
    <n v="64"/>
    <x v="4"/>
    <n v="5"/>
    <n v="0"/>
    <s v="Ns1 (-)ve"/>
    <n v="0"/>
    <s v="IgG (-)ve"/>
    <n v="0"/>
    <s v="IgM (-)ve"/>
    <x v="14"/>
    <s v="Undeveloped"/>
    <s v="Tinshed"/>
    <s v="Dhaka"/>
    <n v="0"/>
    <s v="Negative"/>
  </r>
  <r>
    <n v="335"/>
    <x v="0"/>
    <n v="61"/>
    <x v="4"/>
    <n v="5"/>
    <n v="1"/>
    <s v="Ns1(+)ve"/>
    <n v="1"/>
    <s v="IgG (+)ve"/>
    <n v="1"/>
    <s v="IgG (+)ve"/>
    <x v="10"/>
    <s v="Undeveloped"/>
    <s v="Other"/>
    <s v="Dhaka"/>
    <n v="1"/>
    <s v="Positive"/>
  </r>
  <r>
    <n v="336"/>
    <x v="0"/>
    <n v="60"/>
    <x v="4"/>
    <n v="5"/>
    <n v="0"/>
    <s v="Ns1 (-)ve"/>
    <n v="0"/>
    <s v="IgG (-)ve"/>
    <n v="1"/>
    <s v="IgG (+)ve"/>
    <x v="6"/>
    <s v="Developed"/>
    <s v="Tinshed"/>
    <s v="Dhaka"/>
    <n v="0"/>
    <s v="Negative"/>
  </r>
  <r>
    <n v="339"/>
    <x v="1"/>
    <n v="57"/>
    <x v="4"/>
    <n v="5"/>
    <n v="1"/>
    <s v="Ns1(+)ve"/>
    <n v="1"/>
    <s v="IgG (+)ve"/>
    <n v="0"/>
    <s v="IgM (-)ve"/>
    <x v="13"/>
    <s v="Undeveloped"/>
    <s v="Tinshed"/>
    <s v="Dhaka"/>
    <n v="1"/>
    <s v="Positive"/>
  </r>
  <r>
    <n v="342"/>
    <x v="0"/>
    <n v="56"/>
    <x v="4"/>
    <n v="5"/>
    <n v="0"/>
    <s v="Ns1 (-)ve"/>
    <n v="0"/>
    <s v="IgG (-)ve"/>
    <n v="1"/>
    <s v="IgG (+)ve"/>
    <x v="26"/>
    <s v="Developed"/>
    <s v="Other"/>
    <s v="Dhaka"/>
    <n v="0"/>
    <s v="Negative"/>
  </r>
  <r>
    <n v="344"/>
    <x v="1"/>
    <n v="59"/>
    <x v="4"/>
    <n v="5"/>
    <n v="1"/>
    <s v="Ns1(+)ve"/>
    <n v="1"/>
    <s v="IgG (+)ve"/>
    <n v="0"/>
    <s v="IgM (-)ve"/>
    <x v="27"/>
    <s v="Developed"/>
    <s v="Building"/>
    <s v="Dhaka"/>
    <n v="1"/>
    <s v="Positive"/>
  </r>
  <r>
    <n v="346"/>
    <x v="1"/>
    <n v="64"/>
    <x v="4"/>
    <n v="5"/>
    <n v="1"/>
    <s v="Ns1(+)ve"/>
    <n v="1"/>
    <s v="IgG (+)ve"/>
    <n v="0"/>
    <s v="IgM (-)ve"/>
    <x v="8"/>
    <s v="Developed"/>
    <s v="Tinshed"/>
    <s v="Dhaka"/>
    <n v="1"/>
    <s v="Positive"/>
  </r>
  <r>
    <n v="347"/>
    <x v="0"/>
    <n v="62"/>
    <x v="4"/>
    <n v="5"/>
    <n v="1"/>
    <s v="Ns1(+)ve"/>
    <n v="1"/>
    <s v="IgG (+)ve"/>
    <n v="0"/>
    <s v="IgM (-)ve"/>
    <x v="13"/>
    <s v="Undeveloped"/>
    <s v="Other"/>
    <s v="Dhaka"/>
    <n v="1"/>
    <s v="Positive"/>
  </r>
  <r>
    <n v="351"/>
    <x v="0"/>
    <n v="56"/>
    <x v="4"/>
    <n v="5"/>
    <n v="0"/>
    <s v="Ns1 (-)ve"/>
    <n v="0"/>
    <s v="IgG (-)ve"/>
    <n v="0"/>
    <s v="IgM (-)ve"/>
    <x v="17"/>
    <s v="Undeveloped"/>
    <s v="Other"/>
    <s v="Dhaka"/>
    <n v="0"/>
    <s v="Negative"/>
  </r>
  <r>
    <n v="354"/>
    <x v="1"/>
    <n v="57"/>
    <x v="4"/>
    <n v="5"/>
    <n v="1"/>
    <s v="Ns1(+)ve"/>
    <n v="1"/>
    <s v="IgG (+)ve"/>
    <n v="0"/>
    <s v="IgM (-)ve"/>
    <x v="32"/>
    <s v="Developed"/>
    <s v="Building"/>
    <s v="Dhaka"/>
    <n v="1"/>
    <s v="Positive"/>
  </r>
  <r>
    <n v="360"/>
    <x v="1"/>
    <n v="60"/>
    <x v="4"/>
    <n v="5"/>
    <n v="0"/>
    <s v="Ns1 (-)ve"/>
    <n v="0"/>
    <s v="IgG (-)ve"/>
    <n v="1"/>
    <s v="IgG (+)ve"/>
    <x v="9"/>
    <s v="Developed"/>
    <s v="Other"/>
    <s v="Dhaka"/>
    <n v="0"/>
    <s v="Negative"/>
  </r>
  <r>
    <n v="361"/>
    <x v="0"/>
    <n v="61"/>
    <x v="4"/>
    <n v="5"/>
    <n v="0"/>
    <s v="Ns1 (-)ve"/>
    <n v="0"/>
    <s v="IgG (-)ve"/>
    <n v="0"/>
    <s v="IgM (-)ve"/>
    <x v="16"/>
    <s v="Undeveloped"/>
    <s v="Other"/>
    <s v="Dhaka"/>
    <n v="0"/>
    <s v="Negative"/>
  </r>
  <r>
    <n v="364"/>
    <x v="0"/>
    <n v="58"/>
    <x v="4"/>
    <n v="5"/>
    <n v="0"/>
    <s v="Ns1 (-)ve"/>
    <n v="0"/>
    <s v="IgG (-)ve"/>
    <n v="1"/>
    <s v="IgG (+)ve"/>
    <x v="23"/>
    <s v="Developed"/>
    <s v="Other"/>
    <s v="Dhaka"/>
    <n v="0"/>
    <s v="Negative"/>
  </r>
  <r>
    <n v="365"/>
    <x v="0"/>
    <n v="64"/>
    <x v="4"/>
    <n v="5"/>
    <n v="0"/>
    <s v="Ns1 (-)ve"/>
    <n v="0"/>
    <s v="IgG (-)ve"/>
    <n v="0"/>
    <s v="IgM (-)ve"/>
    <x v="23"/>
    <s v="Undeveloped"/>
    <s v="Building"/>
    <s v="Dhaka"/>
    <n v="0"/>
    <s v="Negative"/>
  </r>
  <r>
    <n v="367"/>
    <x v="1"/>
    <n v="52"/>
    <x v="4"/>
    <n v="5"/>
    <n v="1"/>
    <s v="Ns1(+)ve"/>
    <n v="1"/>
    <s v="IgG (+)ve"/>
    <n v="1"/>
    <s v="IgG (+)ve"/>
    <x v="17"/>
    <s v="Undeveloped"/>
    <s v="Building"/>
    <s v="Dhaka"/>
    <n v="1"/>
    <s v="Positive"/>
  </r>
  <r>
    <n v="368"/>
    <x v="0"/>
    <n v="59"/>
    <x v="4"/>
    <n v="5"/>
    <n v="1"/>
    <s v="Ns1(+)ve"/>
    <n v="1"/>
    <s v="IgG (+)ve"/>
    <n v="0"/>
    <s v="IgM (-)ve"/>
    <x v="33"/>
    <s v="Developed"/>
    <s v="Tinshed"/>
    <s v="Dhaka"/>
    <n v="1"/>
    <s v="Positive"/>
  </r>
  <r>
    <n v="369"/>
    <x v="1"/>
    <n v="51"/>
    <x v="4"/>
    <n v="5"/>
    <n v="0"/>
    <s v="Ns1 (-)ve"/>
    <n v="0"/>
    <s v="IgG (-)ve"/>
    <n v="1"/>
    <s v="IgG (+)ve"/>
    <x v="24"/>
    <s v="Undeveloped"/>
    <s v="Building"/>
    <s v="Dhaka"/>
    <n v="0"/>
    <s v="Negative"/>
  </r>
  <r>
    <n v="374"/>
    <x v="0"/>
    <n v="53"/>
    <x v="4"/>
    <n v="5"/>
    <n v="1"/>
    <s v="Ns1(+)ve"/>
    <n v="1"/>
    <s v="IgG (+)ve"/>
    <n v="1"/>
    <s v="IgG (+)ve"/>
    <x v="8"/>
    <s v="Developed"/>
    <s v="Other"/>
    <s v="Dhaka"/>
    <n v="1"/>
    <s v="Positive"/>
  </r>
  <r>
    <n v="381"/>
    <x v="1"/>
    <n v="63"/>
    <x v="4"/>
    <n v="5"/>
    <n v="0"/>
    <s v="Ns1 (-)ve"/>
    <n v="0"/>
    <s v="IgG (-)ve"/>
    <n v="1"/>
    <s v="IgG (+)ve"/>
    <x v="19"/>
    <s v="Undeveloped"/>
    <s v="Building"/>
    <s v="Dhaka"/>
    <n v="0"/>
    <s v="Negative"/>
  </r>
  <r>
    <n v="383"/>
    <x v="0"/>
    <n v="51"/>
    <x v="4"/>
    <n v="5"/>
    <n v="0"/>
    <s v="Ns1 (-)ve"/>
    <n v="0"/>
    <s v="IgG (-)ve"/>
    <n v="0"/>
    <s v="IgM (-)ve"/>
    <x v="24"/>
    <s v="Undeveloped"/>
    <s v="Building"/>
    <s v="Dhaka"/>
    <n v="0"/>
    <s v="Negative"/>
  </r>
  <r>
    <n v="390"/>
    <x v="0"/>
    <n v="58"/>
    <x v="4"/>
    <n v="5"/>
    <n v="0"/>
    <s v="Ns1 (-)ve"/>
    <n v="0"/>
    <s v="IgG (-)ve"/>
    <n v="0"/>
    <s v="IgM (-)ve"/>
    <x v="3"/>
    <s v="Developed"/>
    <s v="Tinshed"/>
    <s v="Dhaka"/>
    <n v="0"/>
    <s v="Negative"/>
  </r>
  <r>
    <n v="394"/>
    <x v="1"/>
    <n v="59"/>
    <x v="4"/>
    <n v="5"/>
    <n v="0"/>
    <s v="Ns1 (-)ve"/>
    <n v="0"/>
    <s v="IgG (-)ve"/>
    <n v="1"/>
    <s v="IgG (+)ve"/>
    <x v="19"/>
    <s v="Developed"/>
    <s v="Building"/>
    <s v="Dhaka"/>
    <n v="0"/>
    <s v="Negative"/>
  </r>
  <r>
    <n v="403"/>
    <x v="1"/>
    <n v="62"/>
    <x v="4"/>
    <n v="5"/>
    <n v="0"/>
    <s v="Ns1 (-)ve"/>
    <n v="0"/>
    <s v="IgG (-)ve"/>
    <n v="1"/>
    <s v="IgG (+)ve"/>
    <x v="0"/>
    <s v="Undeveloped"/>
    <s v="Building"/>
    <s v="Dhaka"/>
    <n v="0"/>
    <s v="Negative"/>
  </r>
  <r>
    <n v="407"/>
    <x v="0"/>
    <n v="62"/>
    <x v="4"/>
    <n v="5"/>
    <n v="1"/>
    <s v="Ns1(+)ve"/>
    <n v="1"/>
    <s v="IgG (+)ve"/>
    <n v="0"/>
    <s v="IgM (-)ve"/>
    <x v="7"/>
    <s v="Undeveloped"/>
    <s v="Other"/>
    <s v="Dhaka"/>
    <n v="1"/>
    <s v="Positive"/>
  </r>
  <r>
    <n v="411"/>
    <x v="0"/>
    <n v="55"/>
    <x v="4"/>
    <n v="5"/>
    <n v="0"/>
    <s v="Ns1 (-)ve"/>
    <n v="0"/>
    <s v="IgG (-)ve"/>
    <n v="0"/>
    <s v="IgM (-)ve"/>
    <x v="35"/>
    <s v="Undeveloped"/>
    <s v="Tinshed"/>
    <s v="Dhaka"/>
    <n v="0"/>
    <s v="Negative"/>
  </r>
  <r>
    <n v="413"/>
    <x v="1"/>
    <n v="54"/>
    <x v="4"/>
    <n v="5"/>
    <n v="0"/>
    <s v="Ns1 (-)ve"/>
    <n v="0"/>
    <s v="IgG (-)ve"/>
    <n v="1"/>
    <s v="IgG (+)ve"/>
    <x v="22"/>
    <s v="Undeveloped"/>
    <s v="Other"/>
    <s v="Dhaka"/>
    <n v="0"/>
    <s v="Negative"/>
  </r>
  <r>
    <n v="416"/>
    <x v="0"/>
    <n v="57"/>
    <x v="4"/>
    <n v="5"/>
    <n v="1"/>
    <s v="Ns1(+)ve"/>
    <n v="1"/>
    <s v="IgG (+)ve"/>
    <n v="1"/>
    <s v="IgG (+)ve"/>
    <x v="15"/>
    <s v="Developed"/>
    <s v="Tinshed"/>
    <s v="Dhaka"/>
    <n v="1"/>
    <s v="Positive"/>
  </r>
  <r>
    <n v="417"/>
    <x v="0"/>
    <n v="62"/>
    <x v="4"/>
    <n v="5"/>
    <n v="0"/>
    <s v="Ns1 (-)ve"/>
    <n v="0"/>
    <s v="IgG (-)ve"/>
    <n v="1"/>
    <s v="IgG (+)ve"/>
    <x v="16"/>
    <s v="Undeveloped"/>
    <s v="Other"/>
    <s v="Dhaka"/>
    <n v="0"/>
    <s v="Negative"/>
  </r>
  <r>
    <n v="431"/>
    <x v="1"/>
    <n v="58"/>
    <x v="4"/>
    <n v="5"/>
    <n v="0"/>
    <s v="Ns1 (-)ve"/>
    <n v="0"/>
    <s v="IgG (-)ve"/>
    <n v="1"/>
    <s v="IgG (+)ve"/>
    <x v="12"/>
    <s v="Undeveloped"/>
    <s v="Building"/>
    <s v="Dhaka"/>
    <n v="0"/>
    <s v="Negative"/>
  </r>
  <r>
    <n v="444"/>
    <x v="0"/>
    <n v="58"/>
    <x v="4"/>
    <n v="5"/>
    <n v="0"/>
    <s v="Ns1 (-)ve"/>
    <n v="0"/>
    <s v="IgG (-)ve"/>
    <n v="1"/>
    <s v="IgG (+)ve"/>
    <x v="14"/>
    <s v="Developed"/>
    <s v="Building"/>
    <s v="Dhaka"/>
    <n v="0"/>
    <s v="Negative"/>
  </r>
  <r>
    <n v="445"/>
    <x v="0"/>
    <n v="62"/>
    <x v="4"/>
    <n v="5"/>
    <n v="1"/>
    <s v="Ns1(+)ve"/>
    <n v="1"/>
    <s v="IgG (+)ve"/>
    <n v="0"/>
    <s v="IgM (-)ve"/>
    <x v="14"/>
    <s v="Undeveloped"/>
    <s v="Other"/>
    <s v="Dhaka"/>
    <n v="1"/>
    <s v="Positive"/>
  </r>
  <r>
    <n v="449"/>
    <x v="0"/>
    <n v="61"/>
    <x v="4"/>
    <n v="5"/>
    <n v="1"/>
    <s v="Ns1(+)ve"/>
    <n v="1"/>
    <s v="IgG (+)ve"/>
    <n v="1"/>
    <s v="IgG (+)ve"/>
    <x v="33"/>
    <s v="Undeveloped"/>
    <s v="Other"/>
    <s v="Dhaka"/>
    <n v="1"/>
    <s v="Positive"/>
  </r>
  <r>
    <n v="451"/>
    <x v="1"/>
    <n v="64"/>
    <x v="4"/>
    <n v="5"/>
    <n v="0"/>
    <s v="Ns1 (-)ve"/>
    <n v="0"/>
    <s v="IgG (-)ve"/>
    <n v="1"/>
    <s v="IgG (+)ve"/>
    <x v="19"/>
    <s v="Undeveloped"/>
    <s v="Other"/>
    <s v="Dhaka"/>
    <n v="0"/>
    <s v="Negative"/>
  </r>
  <r>
    <n v="460"/>
    <x v="1"/>
    <n v="52"/>
    <x v="4"/>
    <n v="5"/>
    <n v="1"/>
    <s v="Ns1(+)ve"/>
    <n v="1"/>
    <s v="IgG (+)ve"/>
    <n v="1"/>
    <s v="IgG (+)ve"/>
    <x v="20"/>
    <s v="Developed"/>
    <s v="Tinshed"/>
    <s v="Dhaka"/>
    <n v="1"/>
    <s v="Positive"/>
  </r>
  <r>
    <n v="468"/>
    <x v="1"/>
    <n v="53"/>
    <x v="4"/>
    <n v="5"/>
    <n v="0"/>
    <s v="Ns1 (-)ve"/>
    <n v="0"/>
    <s v="IgG (-)ve"/>
    <n v="0"/>
    <s v="IgM (-)ve"/>
    <x v="14"/>
    <s v="Developed"/>
    <s v="Building"/>
    <s v="Dhaka"/>
    <n v="0"/>
    <s v="Negative"/>
  </r>
  <r>
    <n v="470"/>
    <x v="0"/>
    <n v="51"/>
    <x v="4"/>
    <n v="5"/>
    <n v="1"/>
    <s v="Ns1(+)ve"/>
    <n v="1"/>
    <s v="IgG (+)ve"/>
    <n v="1"/>
    <s v="IgG (+)ve"/>
    <x v="10"/>
    <s v="Developed"/>
    <s v="Other"/>
    <s v="Dhaka"/>
    <n v="1"/>
    <s v="Positive"/>
  </r>
  <r>
    <n v="477"/>
    <x v="1"/>
    <n v="53"/>
    <x v="4"/>
    <n v="5"/>
    <n v="1"/>
    <s v="Ns1(+)ve"/>
    <n v="1"/>
    <s v="IgG (+)ve"/>
    <n v="0"/>
    <s v="IgM (-)ve"/>
    <x v="11"/>
    <s v="Undeveloped"/>
    <s v="Tinshed"/>
    <s v="Dhaka"/>
    <n v="1"/>
    <s v="Positive"/>
  </r>
  <r>
    <n v="481"/>
    <x v="0"/>
    <n v="63"/>
    <x v="4"/>
    <n v="5"/>
    <n v="0"/>
    <s v="Ns1 (-)ve"/>
    <n v="0"/>
    <s v="IgG (-)ve"/>
    <n v="0"/>
    <s v="IgM (-)ve"/>
    <x v="3"/>
    <s v="Undeveloped"/>
    <s v="Tinshed"/>
    <s v="Dhaka"/>
    <n v="0"/>
    <s v="Negative"/>
  </r>
  <r>
    <n v="482"/>
    <x v="1"/>
    <n v="54"/>
    <x v="4"/>
    <n v="5"/>
    <n v="1"/>
    <s v="Ns1(+)ve"/>
    <n v="1"/>
    <s v="IgG (+)ve"/>
    <n v="0"/>
    <s v="IgM (-)ve"/>
    <x v="8"/>
    <s v="Developed"/>
    <s v="Tinshed"/>
    <s v="Dhaka"/>
    <n v="1"/>
    <s v="Positive"/>
  </r>
  <r>
    <n v="485"/>
    <x v="1"/>
    <n v="55"/>
    <x v="4"/>
    <n v="5"/>
    <n v="0"/>
    <s v="Ns1 (-)ve"/>
    <n v="0"/>
    <s v="IgG (-)ve"/>
    <n v="0"/>
    <s v="IgM (-)ve"/>
    <x v="4"/>
    <s v="Undeveloped"/>
    <s v="Other"/>
    <s v="Dhaka"/>
    <n v="0"/>
    <s v="Negative"/>
  </r>
  <r>
    <n v="489"/>
    <x v="1"/>
    <n v="52"/>
    <x v="4"/>
    <n v="5"/>
    <n v="0"/>
    <s v="Ns1 (-)ve"/>
    <n v="0"/>
    <s v="IgG (-)ve"/>
    <n v="1"/>
    <s v="IgG (+)ve"/>
    <x v="5"/>
    <s v="Undeveloped"/>
    <s v="Tinshed"/>
    <s v="Dhaka"/>
    <n v="0"/>
    <s v="Negative"/>
  </r>
  <r>
    <n v="490"/>
    <x v="0"/>
    <n v="65"/>
    <x v="4"/>
    <n v="5"/>
    <n v="0"/>
    <s v="Ns1 (-)ve"/>
    <n v="0"/>
    <s v="IgG (-)ve"/>
    <n v="0"/>
    <s v="IgM (-)ve"/>
    <x v="27"/>
    <s v="Developed"/>
    <s v="Other"/>
    <s v="Dhaka"/>
    <n v="0"/>
    <s v="Negative"/>
  </r>
  <r>
    <n v="491"/>
    <x v="0"/>
    <n v="55"/>
    <x v="4"/>
    <n v="5"/>
    <n v="0"/>
    <s v="Ns1 (-)ve"/>
    <n v="0"/>
    <s v="IgG (-)ve"/>
    <n v="0"/>
    <s v="IgM (-)ve"/>
    <x v="12"/>
    <s v="Undeveloped"/>
    <s v="Other"/>
    <s v="Dhaka"/>
    <n v="0"/>
    <s v="Negative"/>
  </r>
  <r>
    <n v="500"/>
    <x v="0"/>
    <n v="53"/>
    <x v="4"/>
    <n v="5"/>
    <n v="0"/>
    <s v="Ns1 (-)ve"/>
    <n v="0"/>
    <s v="IgG (-)ve"/>
    <n v="0"/>
    <s v="IgM (-)ve"/>
    <x v="33"/>
    <s v="Developed"/>
    <s v="Other"/>
    <s v="Dhaka"/>
    <n v="0"/>
    <s v="Negative"/>
  </r>
  <r>
    <n v="513"/>
    <x v="0"/>
    <n v="51"/>
    <x v="4"/>
    <n v="5"/>
    <n v="0"/>
    <s v="Ns1 (-)ve"/>
    <n v="0"/>
    <s v="IgG (-)ve"/>
    <n v="0"/>
    <s v="IgM (-)ve"/>
    <x v="25"/>
    <s v="Undeveloped"/>
    <s v="Other"/>
    <s v="Dhaka"/>
    <n v="0"/>
    <s v="Negative"/>
  </r>
  <r>
    <n v="515"/>
    <x v="0"/>
    <n v="51"/>
    <x v="4"/>
    <n v="5"/>
    <n v="1"/>
    <s v="Ns1(+)ve"/>
    <n v="1"/>
    <s v="IgG (+)ve"/>
    <n v="1"/>
    <s v="IgG (+)ve"/>
    <x v="3"/>
    <s v="Undeveloped"/>
    <s v="Other"/>
    <s v="Dhaka"/>
    <n v="1"/>
    <s v="Positive"/>
  </r>
  <r>
    <n v="516"/>
    <x v="1"/>
    <n v="60"/>
    <x v="4"/>
    <n v="5"/>
    <n v="0"/>
    <s v="Ns1 (-)ve"/>
    <n v="0"/>
    <s v="IgG (-)ve"/>
    <n v="1"/>
    <s v="IgG (+)ve"/>
    <x v="12"/>
    <s v="Developed"/>
    <s v="Building"/>
    <s v="Dhaka"/>
    <n v="0"/>
    <s v="Negative"/>
  </r>
  <r>
    <n v="519"/>
    <x v="0"/>
    <n v="52"/>
    <x v="4"/>
    <n v="5"/>
    <n v="0"/>
    <s v="Ns1 (-)ve"/>
    <n v="0"/>
    <s v="IgG (-)ve"/>
    <n v="1"/>
    <s v="IgG (+)ve"/>
    <x v="6"/>
    <s v="Undeveloped"/>
    <s v="Building"/>
    <s v="Dhaka"/>
    <n v="0"/>
    <s v="Negative"/>
  </r>
  <r>
    <n v="525"/>
    <x v="0"/>
    <n v="64"/>
    <x v="4"/>
    <n v="5"/>
    <n v="1"/>
    <s v="Ns1(+)ve"/>
    <n v="1"/>
    <s v="IgG (+)ve"/>
    <n v="1"/>
    <s v="IgG (+)ve"/>
    <x v="8"/>
    <s v="Undeveloped"/>
    <s v="Building"/>
    <s v="Dhaka"/>
    <n v="1"/>
    <s v="Positive"/>
  </r>
  <r>
    <n v="534"/>
    <x v="0"/>
    <n v="53"/>
    <x v="4"/>
    <n v="5"/>
    <n v="0"/>
    <s v="Ns1 (-)ve"/>
    <n v="0"/>
    <s v="IgG (-)ve"/>
    <n v="0"/>
    <s v="IgM (-)ve"/>
    <x v="19"/>
    <s v="Developed"/>
    <s v="Building"/>
    <s v="Dhaka"/>
    <n v="0"/>
    <s v="Negative"/>
  </r>
  <r>
    <n v="538"/>
    <x v="1"/>
    <n v="55"/>
    <x v="4"/>
    <n v="5"/>
    <n v="1"/>
    <s v="Ns1(+)ve"/>
    <n v="1"/>
    <s v="IgG (+)ve"/>
    <n v="1"/>
    <s v="IgG (+)ve"/>
    <x v="25"/>
    <s v="Developed"/>
    <s v="Tinshed"/>
    <s v="Dhaka"/>
    <n v="1"/>
    <s v="Positive"/>
  </r>
  <r>
    <n v="547"/>
    <x v="0"/>
    <n v="65"/>
    <x v="4"/>
    <n v="5"/>
    <n v="1"/>
    <s v="Ns1(+)ve"/>
    <n v="1"/>
    <s v="IgG (+)ve"/>
    <n v="0"/>
    <s v="IgM (-)ve"/>
    <x v="18"/>
    <s v="Undeveloped"/>
    <s v="Tinshed"/>
    <s v="Dhaka"/>
    <n v="1"/>
    <s v="Positive"/>
  </r>
  <r>
    <n v="549"/>
    <x v="1"/>
    <n v="55"/>
    <x v="4"/>
    <n v="5"/>
    <n v="1"/>
    <s v="Ns1(+)ve"/>
    <n v="1"/>
    <s v="IgG (+)ve"/>
    <n v="0"/>
    <s v="IgM (-)ve"/>
    <x v="4"/>
    <s v="Undeveloped"/>
    <s v="Building"/>
    <s v="Dhaka"/>
    <n v="1"/>
    <s v="Positive"/>
  </r>
  <r>
    <n v="556"/>
    <x v="1"/>
    <n v="54"/>
    <x v="4"/>
    <n v="5"/>
    <n v="0"/>
    <s v="Ns1 (-)ve"/>
    <n v="0"/>
    <s v="IgG (-)ve"/>
    <n v="0"/>
    <s v="IgM (-)ve"/>
    <x v="6"/>
    <s v="Developed"/>
    <s v="Tinshed"/>
    <s v="Dhaka"/>
    <n v="0"/>
    <s v="Negative"/>
  </r>
  <r>
    <n v="571"/>
    <x v="1"/>
    <n v="61"/>
    <x v="4"/>
    <n v="5"/>
    <n v="1"/>
    <s v="Ns1(+)ve"/>
    <n v="1"/>
    <s v="IgG (+)ve"/>
    <n v="1"/>
    <s v="IgG (+)ve"/>
    <x v="22"/>
    <s v="Undeveloped"/>
    <s v="Tinshed"/>
    <s v="Dhaka"/>
    <n v="1"/>
    <s v="Positive"/>
  </r>
  <r>
    <n v="573"/>
    <x v="1"/>
    <n v="52"/>
    <x v="4"/>
    <n v="5"/>
    <n v="0"/>
    <s v="Ns1 (-)ve"/>
    <n v="0"/>
    <s v="IgG (-)ve"/>
    <n v="0"/>
    <s v="IgM (-)ve"/>
    <x v="32"/>
    <s v="Undeveloped"/>
    <s v="Other"/>
    <s v="Dhaka"/>
    <n v="0"/>
    <s v="Negative"/>
  </r>
  <r>
    <n v="578"/>
    <x v="0"/>
    <n v="62"/>
    <x v="4"/>
    <n v="5"/>
    <n v="1"/>
    <s v="Ns1(+)ve"/>
    <n v="1"/>
    <s v="IgG (+)ve"/>
    <n v="0"/>
    <s v="IgM (-)ve"/>
    <x v="12"/>
    <s v="Developed"/>
    <s v="Tinshed"/>
    <s v="Dhaka"/>
    <n v="1"/>
    <s v="Positive"/>
  </r>
  <r>
    <n v="579"/>
    <x v="0"/>
    <n v="53"/>
    <x v="4"/>
    <n v="5"/>
    <n v="1"/>
    <s v="Ns1(+)ve"/>
    <n v="1"/>
    <s v="IgG (+)ve"/>
    <n v="1"/>
    <s v="IgG (+)ve"/>
    <x v="6"/>
    <s v="Undeveloped"/>
    <s v="Tinshed"/>
    <s v="Dhaka"/>
    <n v="1"/>
    <s v="Positive"/>
  </r>
  <r>
    <n v="581"/>
    <x v="1"/>
    <n v="51"/>
    <x v="4"/>
    <n v="5"/>
    <n v="0"/>
    <s v="Ns1 (-)ve"/>
    <n v="0"/>
    <s v="IgG (-)ve"/>
    <n v="1"/>
    <s v="IgG (+)ve"/>
    <x v="35"/>
    <s v="Undeveloped"/>
    <s v="Building"/>
    <s v="Dhaka"/>
    <n v="0"/>
    <s v="Negative"/>
  </r>
  <r>
    <n v="582"/>
    <x v="1"/>
    <n v="61"/>
    <x v="4"/>
    <n v="5"/>
    <n v="0"/>
    <s v="Ns1 (-)ve"/>
    <n v="0"/>
    <s v="IgG (-)ve"/>
    <n v="0"/>
    <s v="IgM (-)ve"/>
    <x v="23"/>
    <s v="Developed"/>
    <s v="Building"/>
    <s v="Dhaka"/>
    <n v="0"/>
    <s v="Negative"/>
  </r>
  <r>
    <n v="586"/>
    <x v="1"/>
    <n v="53"/>
    <x v="4"/>
    <n v="5"/>
    <n v="1"/>
    <s v="Ns1(+)ve"/>
    <n v="1"/>
    <s v="IgG (+)ve"/>
    <n v="0"/>
    <s v="IgM (-)ve"/>
    <x v="8"/>
    <s v="Developed"/>
    <s v="Building"/>
    <s v="Dhaka"/>
    <n v="1"/>
    <s v="Positive"/>
  </r>
  <r>
    <n v="594"/>
    <x v="1"/>
    <n v="57"/>
    <x v="4"/>
    <n v="5"/>
    <n v="0"/>
    <s v="Ns1 (-)ve"/>
    <n v="0"/>
    <s v="IgG (-)ve"/>
    <n v="1"/>
    <s v="IgG (+)ve"/>
    <x v="24"/>
    <s v="Developed"/>
    <s v="Building"/>
    <s v="Dhaka"/>
    <n v="0"/>
    <s v="Negative"/>
  </r>
  <r>
    <n v="604"/>
    <x v="0"/>
    <n v="51"/>
    <x v="4"/>
    <n v="5"/>
    <n v="1"/>
    <s v="Ns1(+)ve"/>
    <n v="1"/>
    <s v="IgG (+)ve"/>
    <n v="1"/>
    <s v="IgG (+)ve"/>
    <x v="9"/>
    <s v="Developed"/>
    <s v="Other"/>
    <s v="Dhaka"/>
    <n v="1"/>
    <s v="Positive"/>
  </r>
  <r>
    <n v="607"/>
    <x v="0"/>
    <n v="65"/>
    <x v="4"/>
    <n v="5"/>
    <n v="1"/>
    <s v="Ns1(+)ve"/>
    <n v="1"/>
    <s v="IgG (+)ve"/>
    <n v="0"/>
    <s v="IgM (-)ve"/>
    <x v="8"/>
    <s v="Undeveloped"/>
    <s v="Other"/>
    <s v="Dhaka"/>
    <n v="1"/>
    <s v="Positive"/>
  </r>
  <r>
    <n v="609"/>
    <x v="0"/>
    <n v="52"/>
    <x v="4"/>
    <n v="5"/>
    <n v="1"/>
    <s v="Ns1(+)ve"/>
    <n v="1"/>
    <s v="IgG (+)ve"/>
    <n v="0"/>
    <s v="IgM (-)ve"/>
    <x v="1"/>
    <s v="Undeveloped"/>
    <s v="Building"/>
    <s v="Dhaka"/>
    <n v="1"/>
    <s v="Positive"/>
  </r>
  <r>
    <n v="613"/>
    <x v="1"/>
    <n v="63"/>
    <x v="4"/>
    <n v="5"/>
    <n v="0"/>
    <s v="Ns1 (-)ve"/>
    <n v="0"/>
    <s v="IgG (-)ve"/>
    <n v="1"/>
    <s v="IgG (+)ve"/>
    <x v="13"/>
    <s v="Undeveloped"/>
    <s v="Other"/>
    <s v="Dhaka"/>
    <n v="0"/>
    <s v="Negative"/>
  </r>
  <r>
    <n v="615"/>
    <x v="0"/>
    <n v="62"/>
    <x v="4"/>
    <n v="5"/>
    <n v="0"/>
    <s v="Ns1 (-)ve"/>
    <n v="0"/>
    <s v="IgG (-)ve"/>
    <n v="1"/>
    <s v="IgG (+)ve"/>
    <x v="12"/>
    <s v="Undeveloped"/>
    <s v="Building"/>
    <s v="Dhaka"/>
    <n v="0"/>
    <s v="Negative"/>
  </r>
  <r>
    <n v="620"/>
    <x v="1"/>
    <n v="51"/>
    <x v="4"/>
    <n v="5"/>
    <n v="0"/>
    <s v="Ns1 (-)ve"/>
    <n v="0"/>
    <s v="IgG (-)ve"/>
    <n v="1"/>
    <s v="IgG (+)ve"/>
    <x v="0"/>
    <s v="Developed"/>
    <s v="Other"/>
    <s v="Dhaka"/>
    <n v="0"/>
    <s v="Negative"/>
  </r>
  <r>
    <n v="625"/>
    <x v="1"/>
    <n v="65"/>
    <x v="4"/>
    <n v="5"/>
    <n v="0"/>
    <s v="Ns1 (-)ve"/>
    <n v="0"/>
    <s v="IgG (-)ve"/>
    <n v="0"/>
    <s v="IgM (-)ve"/>
    <x v="19"/>
    <s v="Undeveloped"/>
    <s v="Tinshed"/>
    <s v="Dhaka"/>
    <n v="0"/>
    <s v="Negative"/>
  </r>
  <r>
    <n v="630"/>
    <x v="0"/>
    <n v="62"/>
    <x v="4"/>
    <n v="5"/>
    <n v="0"/>
    <s v="Ns1 (-)ve"/>
    <n v="0"/>
    <s v="IgG (-)ve"/>
    <n v="0"/>
    <s v="IgM (-)ve"/>
    <x v="2"/>
    <s v="Developed"/>
    <s v="Building"/>
    <s v="Dhaka"/>
    <n v="0"/>
    <s v="Negative"/>
  </r>
  <r>
    <n v="631"/>
    <x v="0"/>
    <n v="62"/>
    <x v="4"/>
    <n v="5"/>
    <n v="1"/>
    <s v="Ns1(+)ve"/>
    <n v="1"/>
    <s v="IgG (+)ve"/>
    <n v="0"/>
    <s v="IgM (-)ve"/>
    <x v="26"/>
    <s v="Undeveloped"/>
    <s v="Other"/>
    <s v="Dhaka"/>
    <n v="1"/>
    <s v="Positive"/>
  </r>
  <r>
    <n v="632"/>
    <x v="0"/>
    <n v="54"/>
    <x v="4"/>
    <n v="5"/>
    <n v="1"/>
    <s v="Ns1(+)ve"/>
    <n v="1"/>
    <s v="IgG (+)ve"/>
    <n v="1"/>
    <s v="IgG (+)ve"/>
    <x v="25"/>
    <s v="Developed"/>
    <s v="Building"/>
    <s v="Dhaka"/>
    <n v="1"/>
    <s v="Positive"/>
  </r>
  <r>
    <n v="633"/>
    <x v="0"/>
    <n v="62"/>
    <x v="4"/>
    <n v="5"/>
    <n v="0"/>
    <s v="Ns1 (-)ve"/>
    <n v="0"/>
    <s v="IgG (-)ve"/>
    <n v="1"/>
    <s v="IgG (+)ve"/>
    <x v="30"/>
    <s v="Undeveloped"/>
    <s v="Tinshed"/>
    <s v="Dhaka"/>
    <n v="0"/>
    <s v="Negative"/>
  </r>
  <r>
    <n v="634"/>
    <x v="0"/>
    <n v="58"/>
    <x v="4"/>
    <n v="5"/>
    <n v="1"/>
    <s v="Ns1(+)ve"/>
    <n v="1"/>
    <s v="IgG (+)ve"/>
    <n v="0"/>
    <s v="IgM (-)ve"/>
    <x v="2"/>
    <s v="Developed"/>
    <s v="Building"/>
    <s v="Dhaka"/>
    <n v="1"/>
    <s v="Positive"/>
  </r>
  <r>
    <n v="638"/>
    <x v="0"/>
    <n v="60"/>
    <x v="4"/>
    <n v="5"/>
    <n v="0"/>
    <s v="Ns1 (-)ve"/>
    <n v="0"/>
    <s v="IgG (-)ve"/>
    <n v="1"/>
    <s v="IgG (+)ve"/>
    <x v="32"/>
    <s v="Developed"/>
    <s v="Building"/>
    <s v="Dhaka"/>
    <n v="0"/>
    <s v="Negative"/>
  </r>
  <r>
    <n v="644"/>
    <x v="1"/>
    <n v="52"/>
    <x v="4"/>
    <n v="5"/>
    <n v="0"/>
    <s v="Ns1 (-)ve"/>
    <n v="0"/>
    <s v="IgG (-)ve"/>
    <n v="0"/>
    <s v="IgM (-)ve"/>
    <x v="23"/>
    <s v="Developed"/>
    <s v="Tinshed"/>
    <s v="Dhaka"/>
    <n v="0"/>
    <s v="Negative"/>
  </r>
  <r>
    <n v="648"/>
    <x v="1"/>
    <n v="61"/>
    <x v="4"/>
    <n v="5"/>
    <n v="0"/>
    <s v="Ns1 (-)ve"/>
    <n v="0"/>
    <s v="IgG (-)ve"/>
    <n v="0"/>
    <s v="IgM (-)ve"/>
    <x v="33"/>
    <s v="Developed"/>
    <s v="Tinshed"/>
    <s v="Dhaka"/>
    <n v="0"/>
    <s v="Negative"/>
  </r>
  <r>
    <n v="652"/>
    <x v="1"/>
    <n v="56"/>
    <x v="4"/>
    <n v="5"/>
    <n v="0"/>
    <s v="Ns1 (-)ve"/>
    <n v="0"/>
    <s v="IgG (-)ve"/>
    <n v="0"/>
    <s v="IgM (-)ve"/>
    <x v="4"/>
    <s v="Developed"/>
    <s v="Building"/>
    <s v="Dhaka"/>
    <n v="0"/>
    <s v="Negative"/>
  </r>
  <r>
    <n v="657"/>
    <x v="1"/>
    <n v="51"/>
    <x v="4"/>
    <n v="5"/>
    <n v="0"/>
    <s v="Ns1 (-)ve"/>
    <n v="0"/>
    <s v="IgG (-)ve"/>
    <n v="1"/>
    <s v="IgG (+)ve"/>
    <x v="15"/>
    <s v="Undeveloped"/>
    <s v="Tinshed"/>
    <s v="Dhaka"/>
    <n v="0"/>
    <s v="Negative"/>
  </r>
  <r>
    <n v="659"/>
    <x v="0"/>
    <n v="65"/>
    <x v="4"/>
    <n v="5"/>
    <n v="1"/>
    <s v="Ns1(+)ve"/>
    <n v="1"/>
    <s v="IgG (+)ve"/>
    <n v="0"/>
    <s v="IgM (-)ve"/>
    <x v="15"/>
    <s v="Undeveloped"/>
    <s v="Building"/>
    <s v="Dhaka"/>
    <n v="1"/>
    <s v="Positive"/>
  </r>
  <r>
    <n v="660"/>
    <x v="1"/>
    <n v="51"/>
    <x v="4"/>
    <n v="5"/>
    <n v="0"/>
    <s v="Ns1 (-)ve"/>
    <n v="0"/>
    <s v="IgG (-)ve"/>
    <n v="1"/>
    <s v="IgG (+)ve"/>
    <x v="3"/>
    <s v="Developed"/>
    <s v="Building"/>
    <s v="Dhaka"/>
    <n v="0"/>
    <s v="Negative"/>
  </r>
  <r>
    <n v="666"/>
    <x v="0"/>
    <n v="63"/>
    <x v="4"/>
    <n v="5"/>
    <n v="1"/>
    <s v="Ns1(+)ve"/>
    <n v="1"/>
    <s v="IgG (+)ve"/>
    <n v="0"/>
    <s v="IgM (-)ve"/>
    <x v="16"/>
    <s v="Developed"/>
    <s v="Tinshed"/>
    <s v="Dhaka"/>
    <n v="1"/>
    <s v="Positive"/>
  </r>
  <r>
    <n v="668"/>
    <x v="1"/>
    <n v="55"/>
    <x v="4"/>
    <n v="5"/>
    <n v="0"/>
    <s v="Ns1 (-)ve"/>
    <n v="0"/>
    <s v="IgG (-)ve"/>
    <n v="0"/>
    <s v="IgM (-)ve"/>
    <x v="20"/>
    <s v="Developed"/>
    <s v="Building"/>
    <s v="Dhaka"/>
    <n v="0"/>
    <s v="Negative"/>
  </r>
  <r>
    <n v="671"/>
    <x v="0"/>
    <n v="55"/>
    <x v="4"/>
    <n v="5"/>
    <n v="1"/>
    <s v="Ns1(+)ve"/>
    <n v="1"/>
    <s v="IgG (+)ve"/>
    <n v="1"/>
    <s v="IgG (+)ve"/>
    <x v="34"/>
    <s v="Undeveloped"/>
    <s v="Building"/>
    <s v="Dhaka"/>
    <n v="1"/>
    <s v="Positive"/>
  </r>
  <r>
    <n v="672"/>
    <x v="1"/>
    <n v="57"/>
    <x v="4"/>
    <n v="5"/>
    <n v="1"/>
    <s v="Ns1(+)ve"/>
    <n v="1"/>
    <s v="IgG (+)ve"/>
    <n v="0"/>
    <s v="IgM (-)ve"/>
    <x v="14"/>
    <s v="Developed"/>
    <s v="Other"/>
    <s v="Dhaka"/>
    <n v="1"/>
    <s v="Positive"/>
  </r>
  <r>
    <n v="682"/>
    <x v="1"/>
    <n v="52"/>
    <x v="4"/>
    <n v="5"/>
    <n v="1"/>
    <s v="Ns1(+)ve"/>
    <n v="1"/>
    <s v="IgG (+)ve"/>
    <n v="1"/>
    <s v="IgG (+)ve"/>
    <x v="19"/>
    <s v="Developed"/>
    <s v="Building"/>
    <s v="Dhaka"/>
    <n v="1"/>
    <s v="Positive"/>
  </r>
  <r>
    <n v="687"/>
    <x v="0"/>
    <n v="61"/>
    <x v="4"/>
    <n v="5"/>
    <n v="1"/>
    <s v="Ns1(+)ve"/>
    <n v="1"/>
    <s v="IgG (+)ve"/>
    <n v="0"/>
    <s v="IgM (-)ve"/>
    <x v="32"/>
    <s v="Undeveloped"/>
    <s v="Tinshed"/>
    <s v="Dhaka"/>
    <n v="1"/>
    <s v="Positive"/>
  </r>
  <r>
    <n v="691"/>
    <x v="0"/>
    <n v="51"/>
    <x v="4"/>
    <n v="5"/>
    <n v="1"/>
    <s v="Ns1(+)ve"/>
    <n v="1"/>
    <s v="IgG (+)ve"/>
    <n v="0"/>
    <s v="IgM (-)ve"/>
    <x v="4"/>
    <s v="Undeveloped"/>
    <s v="Other"/>
    <s v="Dhaka"/>
    <n v="1"/>
    <s v="Positive"/>
  </r>
  <r>
    <n v="693"/>
    <x v="1"/>
    <n v="53"/>
    <x v="4"/>
    <n v="5"/>
    <n v="1"/>
    <s v="Ns1(+)ve"/>
    <n v="1"/>
    <s v="IgG (+)ve"/>
    <n v="1"/>
    <s v="IgG (+)ve"/>
    <x v="8"/>
    <s v="Undeveloped"/>
    <s v="Building"/>
    <s v="Dhaka"/>
    <n v="1"/>
    <s v="Positive"/>
  </r>
  <r>
    <n v="699"/>
    <x v="0"/>
    <n v="52"/>
    <x v="4"/>
    <n v="5"/>
    <n v="1"/>
    <s v="Ns1(+)ve"/>
    <n v="1"/>
    <s v="IgG (+)ve"/>
    <n v="1"/>
    <s v="IgG (+)ve"/>
    <x v="16"/>
    <s v="Undeveloped"/>
    <s v="Building"/>
    <s v="Dhaka"/>
    <n v="1"/>
    <s v="Positive"/>
  </r>
  <r>
    <n v="700"/>
    <x v="1"/>
    <n v="62"/>
    <x v="4"/>
    <n v="5"/>
    <n v="0"/>
    <s v="Ns1 (-)ve"/>
    <n v="0"/>
    <s v="IgG (-)ve"/>
    <n v="1"/>
    <s v="IgG (+)ve"/>
    <x v="28"/>
    <s v="Developed"/>
    <s v="Building"/>
    <s v="Dhaka"/>
    <n v="0"/>
    <s v="Negative"/>
  </r>
  <r>
    <n v="714"/>
    <x v="1"/>
    <n v="53"/>
    <x v="4"/>
    <n v="5"/>
    <n v="1"/>
    <s v="Ns1(+)ve"/>
    <n v="1"/>
    <s v="IgG (+)ve"/>
    <n v="1"/>
    <s v="IgG (+)ve"/>
    <x v="32"/>
    <s v="Developed"/>
    <s v="Tinshed"/>
    <s v="Dhaka"/>
    <n v="1"/>
    <s v="Positive"/>
  </r>
  <r>
    <n v="724"/>
    <x v="1"/>
    <n v="52"/>
    <x v="4"/>
    <n v="5"/>
    <n v="1"/>
    <s v="Ns1(+)ve"/>
    <n v="1"/>
    <s v="IgG (+)ve"/>
    <n v="0"/>
    <s v="IgM (-)ve"/>
    <x v="26"/>
    <s v="Developed"/>
    <s v="Tinshed"/>
    <s v="Dhaka"/>
    <n v="1"/>
    <s v="Positive"/>
  </r>
  <r>
    <n v="726"/>
    <x v="1"/>
    <n v="54"/>
    <x v="4"/>
    <n v="5"/>
    <n v="0"/>
    <s v="Ns1 (-)ve"/>
    <n v="0"/>
    <s v="IgG (-)ve"/>
    <n v="0"/>
    <s v="IgM (-)ve"/>
    <x v="6"/>
    <s v="Developed"/>
    <s v="Building"/>
    <s v="Dhaka"/>
    <n v="0"/>
    <s v="Negative"/>
  </r>
  <r>
    <n v="738"/>
    <x v="0"/>
    <n v="56"/>
    <x v="4"/>
    <n v="5"/>
    <n v="1"/>
    <s v="Ns1(+)ve"/>
    <n v="1"/>
    <s v="IgG (+)ve"/>
    <n v="0"/>
    <s v="IgM (-)ve"/>
    <x v="28"/>
    <s v="Developed"/>
    <s v="Building"/>
    <s v="Dhaka"/>
    <n v="1"/>
    <s v="Positive"/>
  </r>
  <r>
    <n v="742"/>
    <x v="0"/>
    <n v="65"/>
    <x v="4"/>
    <n v="5"/>
    <n v="0"/>
    <s v="Ns1 (-)ve"/>
    <n v="0"/>
    <s v="IgG (-)ve"/>
    <n v="0"/>
    <s v="IgM (-)ve"/>
    <x v="22"/>
    <s v="Developed"/>
    <s v="Tinshed"/>
    <s v="Dhaka"/>
    <n v="0"/>
    <s v="Negative"/>
  </r>
  <r>
    <n v="743"/>
    <x v="0"/>
    <n v="55"/>
    <x v="4"/>
    <n v="5"/>
    <n v="1"/>
    <s v="Ns1(+)ve"/>
    <n v="1"/>
    <s v="IgG (+)ve"/>
    <n v="1"/>
    <s v="IgG (+)ve"/>
    <x v="17"/>
    <s v="Undeveloped"/>
    <s v="Other"/>
    <s v="Dhaka"/>
    <n v="1"/>
    <s v="Positive"/>
  </r>
  <r>
    <n v="749"/>
    <x v="1"/>
    <n v="61"/>
    <x v="4"/>
    <n v="5"/>
    <n v="0"/>
    <s v="Ns1 (-)ve"/>
    <n v="0"/>
    <s v="IgG (-)ve"/>
    <n v="0"/>
    <s v="IgM (-)ve"/>
    <x v="3"/>
    <s v="Undeveloped"/>
    <s v="Tinshed"/>
    <s v="Dhaka"/>
    <n v="0"/>
    <s v="Negative"/>
  </r>
  <r>
    <n v="759"/>
    <x v="0"/>
    <n v="58"/>
    <x v="4"/>
    <n v="5"/>
    <n v="1"/>
    <s v="Ns1(+)ve"/>
    <n v="1"/>
    <s v="IgG (+)ve"/>
    <n v="1"/>
    <s v="IgG (+)ve"/>
    <x v="18"/>
    <s v="Undeveloped"/>
    <s v="Tinshed"/>
    <s v="Dhaka"/>
    <n v="1"/>
    <s v="Positive"/>
  </r>
  <r>
    <n v="765"/>
    <x v="1"/>
    <n v="56"/>
    <x v="4"/>
    <n v="5"/>
    <n v="0"/>
    <s v="Ns1 (-)ve"/>
    <n v="0"/>
    <s v="IgG (-)ve"/>
    <n v="0"/>
    <s v="IgM (-)ve"/>
    <x v="11"/>
    <s v="Undeveloped"/>
    <s v="Other"/>
    <s v="Dhaka"/>
    <n v="0"/>
    <s v="Negative"/>
  </r>
  <r>
    <n v="777"/>
    <x v="0"/>
    <n v="62"/>
    <x v="4"/>
    <n v="5"/>
    <n v="1"/>
    <s v="Ns1(+)ve"/>
    <n v="1"/>
    <s v="IgG (+)ve"/>
    <n v="0"/>
    <s v="IgM (-)ve"/>
    <x v="35"/>
    <s v="Undeveloped"/>
    <s v="Other"/>
    <s v="Dhaka"/>
    <n v="1"/>
    <s v="Positive"/>
  </r>
  <r>
    <n v="783"/>
    <x v="1"/>
    <n v="53"/>
    <x v="4"/>
    <n v="5"/>
    <n v="1"/>
    <s v="Ns1(+)ve"/>
    <n v="1"/>
    <s v="IgG (+)ve"/>
    <n v="1"/>
    <s v="IgG (+)ve"/>
    <x v="19"/>
    <s v="Undeveloped"/>
    <s v="Building"/>
    <s v="Dhaka"/>
    <n v="1"/>
    <s v="Positive"/>
  </r>
  <r>
    <n v="787"/>
    <x v="0"/>
    <n v="63"/>
    <x v="4"/>
    <n v="5"/>
    <n v="0"/>
    <s v="Ns1 (-)ve"/>
    <n v="0"/>
    <s v="IgG (-)ve"/>
    <n v="1"/>
    <s v="IgG (+)ve"/>
    <x v="27"/>
    <s v="Undeveloped"/>
    <s v="Tinshed"/>
    <s v="Dhaka"/>
    <n v="0"/>
    <s v="Negative"/>
  </r>
  <r>
    <n v="792"/>
    <x v="0"/>
    <n v="54"/>
    <x v="4"/>
    <n v="5"/>
    <n v="0"/>
    <s v="Ns1 (-)ve"/>
    <n v="0"/>
    <s v="IgG (-)ve"/>
    <n v="0"/>
    <s v="IgM (-)ve"/>
    <x v="23"/>
    <s v="Developed"/>
    <s v="Other"/>
    <s v="Dhaka"/>
    <n v="0"/>
    <s v="Negative"/>
  </r>
  <r>
    <n v="794"/>
    <x v="0"/>
    <n v="57"/>
    <x v="4"/>
    <n v="5"/>
    <n v="1"/>
    <s v="Ns1(+)ve"/>
    <n v="1"/>
    <s v="IgG (+)ve"/>
    <n v="1"/>
    <s v="IgG (+)ve"/>
    <x v="1"/>
    <s v="Developed"/>
    <s v="Other"/>
    <s v="Dhaka"/>
    <n v="1"/>
    <s v="Positive"/>
  </r>
  <r>
    <n v="802"/>
    <x v="1"/>
    <n v="62"/>
    <x v="4"/>
    <n v="5"/>
    <n v="1"/>
    <s v="Ns1(+)ve"/>
    <n v="1"/>
    <s v="IgG (+)ve"/>
    <n v="1"/>
    <s v="IgG (+)ve"/>
    <x v="8"/>
    <s v="Developed"/>
    <s v="Other"/>
    <s v="Dhaka"/>
    <n v="1"/>
    <s v="Positive"/>
  </r>
  <r>
    <n v="807"/>
    <x v="1"/>
    <n v="51"/>
    <x v="4"/>
    <n v="5"/>
    <n v="0"/>
    <s v="Ns1 (-)ve"/>
    <n v="0"/>
    <s v="IgG (-)ve"/>
    <n v="1"/>
    <s v="IgG (+)ve"/>
    <x v="21"/>
    <s v="Undeveloped"/>
    <s v="Other"/>
    <s v="Dhaka"/>
    <n v="0"/>
    <s v="Negative"/>
  </r>
  <r>
    <n v="811"/>
    <x v="0"/>
    <n v="51"/>
    <x v="4"/>
    <n v="5"/>
    <n v="0"/>
    <s v="Ns1 (-)ve"/>
    <n v="0"/>
    <s v="IgG (-)ve"/>
    <n v="1"/>
    <s v="IgG (+)ve"/>
    <x v="31"/>
    <s v="Undeveloped"/>
    <s v="Other"/>
    <s v="Dhaka"/>
    <n v="0"/>
    <s v="Negative"/>
  </r>
  <r>
    <n v="824"/>
    <x v="0"/>
    <n v="53"/>
    <x v="4"/>
    <n v="5"/>
    <n v="0"/>
    <s v="Ns1 (-)ve"/>
    <n v="0"/>
    <s v="IgG (-)ve"/>
    <n v="1"/>
    <s v="IgG (+)ve"/>
    <x v="25"/>
    <s v="Developed"/>
    <s v="Other"/>
    <s v="Dhaka"/>
    <n v="0"/>
    <s v="Negative"/>
  </r>
  <r>
    <n v="831"/>
    <x v="0"/>
    <n v="64"/>
    <x v="4"/>
    <n v="5"/>
    <n v="0"/>
    <s v="Ns1 (-)ve"/>
    <n v="0"/>
    <s v="IgG (-)ve"/>
    <n v="0"/>
    <s v="IgM (-)ve"/>
    <x v="30"/>
    <s v="Undeveloped"/>
    <s v="Building"/>
    <s v="Dhaka"/>
    <n v="0"/>
    <s v="Negative"/>
  </r>
  <r>
    <n v="832"/>
    <x v="1"/>
    <n v="53"/>
    <x v="4"/>
    <n v="5"/>
    <n v="0"/>
    <s v="Ns1 (-)ve"/>
    <n v="0"/>
    <s v="IgG (-)ve"/>
    <n v="0"/>
    <s v="IgM (-)ve"/>
    <x v="30"/>
    <s v="Developed"/>
    <s v="Other"/>
    <s v="Dhaka"/>
    <n v="0"/>
    <s v="Negative"/>
  </r>
  <r>
    <n v="837"/>
    <x v="0"/>
    <n v="52"/>
    <x v="4"/>
    <n v="5"/>
    <n v="0"/>
    <s v="Ns1 (-)ve"/>
    <n v="0"/>
    <s v="IgG (-)ve"/>
    <n v="1"/>
    <s v="IgG (+)ve"/>
    <x v="7"/>
    <s v="Undeveloped"/>
    <s v="Other"/>
    <s v="Dhaka"/>
    <n v="0"/>
    <s v="Negative"/>
  </r>
  <r>
    <n v="839"/>
    <x v="0"/>
    <n v="65"/>
    <x v="4"/>
    <n v="5"/>
    <n v="0"/>
    <s v="Ns1 (-)ve"/>
    <n v="0"/>
    <s v="IgG (-)ve"/>
    <n v="0"/>
    <s v="IgM (-)ve"/>
    <x v="28"/>
    <s v="Undeveloped"/>
    <s v="Tinshed"/>
    <s v="Dhaka"/>
    <n v="0"/>
    <s v="Negative"/>
  </r>
  <r>
    <n v="842"/>
    <x v="1"/>
    <n v="55"/>
    <x v="4"/>
    <n v="5"/>
    <n v="0"/>
    <s v="Ns1 (-)ve"/>
    <n v="0"/>
    <s v="IgG (-)ve"/>
    <n v="1"/>
    <s v="IgG (+)ve"/>
    <x v="23"/>
    <s v="Developed"/>
    <s v="Building"/>
    <s v="Dhaka"/>
    <n v="0"/>
    <s v="Negative"/>
  </r>
  <r>
    <n v="853"/>
    <x v="0"/>
    <n v="53"/>
    <x v="4"/>
    <n v="5"/>
    <n v="1"/>
    <s v="Ns1(+)ve"/>
    <n v="1"/>
    <s v="IgG (+)ve"/>
    <n v="1"/>
    <s v="IgG (+)ve"/>
    <x v="22"/>
    <s v="Undeveloped"/>
    <s v="Building"/>
    <s v="Dhaka"/>
    <n v="1"/>
    <s v="Positive"/>
  </r>
  <r>
    <n v="854"/>
    <x v="0"/>
    <n v="58"/>
    <x v="4"/>
    <n v="5"/>
    <n v="1"/>
    <s v="Ns1(+)ve"/>
    <n v="1"/>
    <s v="IgG (+)ve"/>
    <n v="0"/>
    <s v="IgM (-)ve"/>
    <x v="0"/>
    <s v="Developed"/>
    <s v="Tinshed"/>
    <s v="Dhaka"/>
    <n v="1"/>
    <s v="Positive"/>
  </r>
  <r>
    <n v="860"/>
    <x v="0"/>
    <n v="54"/>
    <x v="4"/>
    <n v="5"/>
    <n v="1"/>
    <s v="Ns1(+)ve"/>
    <n v="1"/>
    <s v="IgG (+)ve"/>
    <n v="1"/>
    <s v="IgG (+)ve"/>
    <x v="0"/>
    <s v="Developed"/>
    <s v="Building"/>
    <s v="Dhaka"/>
    <n v="1"/>
    <s v="Positive"/>
  </r>
  <r>
    <n v="861"/>
    <x v="0"/>
    <n v="54"/>
    <x v="4"/>
    <n v="5"/>
    <n v="1"/>
    <s v="Ns1(+)ve"/>
    <n v="1"/>
    <s v="IgG (+)ve"/>
    <n v="1"/>
    <s v="IgG (+)ve"/>
    <x v="9"/>
    <s v="Undeveloped"/>
    <s v="Tinshed"/>
    <s v="Dhaka"/>
    <n v="1"/>
    <s v="Positive"/>
  </r>
  <r>
    <n v="867"/>
    <x v="0"/>
    <n v="65"/>
    <x v="4"/>
    <n v="5"/>
    <n v="1"/>
    <s v="Ns1(+)ve"/>
    <n v="1"/>
    <s v="IgG (+)ve"/>
    <n v="0"/>
    <s v="IgM (-)ve"/>
    <x v="7"/>
    <s v="Undeveloped"/>
    <s v="Tinshed"/>
    <s v="Dhaka"/>
    <n v="1"/>
    <s v="Positive"/>
  </r>
  <r>
    <n v="873"/>
    <x v="0"/>
    <n v="59"/>
    <x v="4"/>
    <n v="5"/>
    <n v="1"/>
    <s v="Ns1(+)ve"/>
    <n v="1"/>
    <s v="IgG (+)ve"/>
    <n v="1"/>
    <s v="IgG (+)ve"/>
    <x v="20"/>
    <s v="Undeveloped"/>
    <s v="Other"/>
    <s v="Dhaka"/>
    <n v="1"/>
    <s v="Positive"/>
  </r>
  <r>
    <n v="878"/>
    <x v="1"/>
    <n v="56"/>
    <x v="4"/>
    <n v="5"/>
    <n v="1"/>
    <s v="Ns1(+)ve"/>
    <n v="1"/>
    <s v="IgG (+)ve"/>
    <n v="1"/>
    <s v="IgG (+)ve"/>
    <x v="23"/>
    <s v="Developed"/>
    <s v="Building"/>
    <s v="Dhaka"/>
    <n v="1"/>
    <s v="Positive"/>
  </r>
  <r>
    <n v="891"/>
    <x v="1"/>
    <n v="53"/>
    <x v="4"/>
    <n v="5"/>
    <n v="1"/>
    <s v="Ns1(+)ve"/>
    <n v="1"/>
    <s v="IgG (+)ve"/>
    <n v="1"/>
    <s v="IgG (+)ve"/>
    <x v="24"/>
    <s v="Undeveloped"/>
    <s v="Other"/>
    <s v="Dhaka"/>
    <n v="1"/>
    <s v="Positive"/>
  </r>
  <r>
    <n v="897"/>
    <x v="0"/>
    <n v="64"/>
    <x v="4"/>
    <n v="5"/>
    <n v="1"/>
    <s v="Ns1(+)ve"/>
    <n v="1"/>
    <s v="IgG (+)ve"/>
    <n v="0"/>
    <s v="IgM (-)ve"/>
    <x v="8"/>
    <s v="Undeveloped"/>
    <s v="Other"/>
    <s v="Dhaka"/>
    <n v="1"/>
    <s v="Positive"/>
  </r>
  <r>
    <n v="901"/>
    <x v="1"/>
    <n v="62"/>
    <x v="4"/>
    <n v="5"/>
    <n v="1"/>
    <s v="Ns1(+)ve"/>
    <n v="1"/>
    <s v="IgG (+)ve"/>
    <n v="1"/>
    <s v="IgG (+)ve"/>
    <x v="28"/>
    <s v="Undeveloped"/>
    <s v="Tinshed"/>
    <s v="Dhaka"/>
    <n v="1"/>
    <s v="Positive"/>
  </r>
  <r>
    <n v="909"/>
    <x v="0"/>
    <n v="60"/>
    <x v="4"/>
    <n v="5"/>
    <n v="1"/>
    <s v="Ns1(+)ve"/>
    <n v="1"/>
    <s v="IgG (+)ve"/>
    <n v="0"/>
    <s v="IgM (-)ve"/>
    <x v="0"/>
    <s v="Undeveloped"/>
    <s v="Other"/>
    <s v="Dhaka"/>
    <n v="1"/>
    <s v="Positive"/>
  </r>
  <r>
    <n v="912"/>
    <x v="0"/>
    <n v="52"/>
    <x v="4"/>
    <n v="5"/>
    <n v="0"/>
    <s v="Ns1 (-)ve"/>
    <n v="0"/>
    <s v="IgG (-)ve"/>
    <n v="1"/>
    <s v="IgG (+)ve"/>
    <x v="29"/>
    <s v="Developed"/>
    <s v="Tinshed"/>
    <s v="Dhaka"/>
    <n v="0"/>
    <s v="Negative"/>
  </r>
  <r>
    <n v="919"/>
    <x v="1"/>
    <n v="61"/>
    <x v="4"/>
    <n v="5"/>
    <n v="1"/>
    <s v="Ns1(+)ve"/>
    <n v="1"/>
    <s v="IgG (+)ve"/>
    <n v="1"/>
    <s v="IgG (+)ve"/>
    <x v="32"/>
    <s v="Undeveloped"/>
    <s v="Building"/>
    <s v="Dhaka"/>
    <n v="1"/>
    <s v="Positive"/>
  </r>
  <r>
    <n v="921"/>
    <x v="1"/>
    <n v="52"/>
    <x v="4"/>
    <n v="5"/>
    <n v="0"/>
    <s v="Ns1 (-)ve"/>
    <n v="0"/>
    <s v="IgG (-)ve"/>
    <n v="1"/>
    <s v="IgG (+)ve"/>
    <x v="16"/>
    <s v="Undeveloped"/>
    <s v="Other"/>
    <s v="Dhaka"/>
    <n v="0"/>
    <s v="Negative"/>
  </r>
  <r>
    <n v="922"/>
    <x v="0"/>
    <n v="59"/>
    <x v="4"/>
    <n v="5"/>
    <n v="0"/>
    <s v="Ns1 (-)ve"/>
    <n v="0"/>
    <s v="IgG (-)ve"/>
    <n v="1"/>
    <s v="IgG (+)ve"/>
    <x v="22"/>
    <s v="Developed"/>
    <s v="Building"/>
    <s v="Dhaka"/>
    <n v="0"/>
    <s v="Negative"/>
  </r>
  <r>
    <n v="925"/>
    <x v="1"/>
    <n v="56"/>
    <x v="4"/>
    <n v="5"/>
    <n v="1"/>
    <s v="Ns1(+)ve"/>
    <n v="1"/>
    <s v="IgG (+)ve"/>
    <n v="0"/>
    <s v="IgM (-)ve"/>
    <x v="14"/>
    <s v="Undeveloped"/>
    <s v="Building"/>
    <s v="Dhaka"/>
    <n v="1"/>
    <s v="Positive"/>
  </r>
  <r>
    <n v="926"/>
    <x v="0"/>
    <n v="55"/>
    <x v="4"/>
    <n v="5"/>
    <n v="1"/>
    <s v="Ns1(+)ve"/>
    <n v="1"/>
    <s v="IgG (+)ve"/>
    <n v="0"/>
    <s v="IgM (-)ve"/>
    <x v="11"/>
    <s v="Developed"/>
    <s v="Building"/>
    <s v="Dhaka"/>
    <n v="1"/>
    <s v="Positive"/>
  </r>
  <r>
    <n v="932"/>
    <x v="0"/>
    <n v="56"/>
    <x v="4"/>
    <n v="5"/>
    <n v="0"/>
    <s v="Ns1 (-)ve"/>
    <n v="0"/>
    <s v="IgG (-)ve"/>
    <n v="1"/>
    <s v="IgG (+)ve"/>
    <x v="3"/>
    <s v="Developed"/>
    <s v="Tinshed"/>
    <s v="Dhaka"/>
    <n v="0"/>
    <s v="Negative"/>
  </r>
  <r>
    <n v="933"/>
    <x v="0"/>
    <n v="60"/>
    <x v="4"/>
    <n v="5"/>
    <n v="0"/>
    <s v="Ns1 (-)ve"/>
    <n v="0"/>
    <s v="IgG (-)ve"/>
    <n v="1"/>
    <s v="IgG (+)ve"/>
    <x v="8"/>
    <s v="Undeveloped"/>
    <s v="Building"/>
    <s v="Dhaka"/>
    <n v="0"/>
    <s v="Negative"/>
  </r>
  <r>
    <n v="935"/>
    <x v="1"/>
    <n v="65"/>
    <x v="4"/>
    <n v="5"/>
    <n v="1"/>
    <s v="Ns1(+)ve"/>
    <n v="1"/>
    <s v="IgG (+)ve"/>
    <n v="0"/>
    <s v="IgM (-)ve"/>
    <x v="7"/>
    <s v="Undeveloped"/>
    <s v="Building"/>
    <s v="Dhaka"/>
    <n v="1"/>
    <s v="Positive"/>
  </r>
  <r>
    <n v="939"/>
    <x v="1"/>
    <n v="54"/>
    <x v="4"/>
    <n v="5"/>
    <n v="1"/>
    <s v="Ns1(+)ve"/>
    <n v="1"/>
    <s v="IgG (+)ve"/>
    <n v="0"/>
    <s v="IgM (-)ve"/>
    <x v="26"/>
    <s v="Undeveloped"/>
    <s v="Building"/>
    <s v="Dhaka"/>
    <n v="1"/>
    <s v="Positive"/>
  </r>
  <r>
    <n v="948"/>
    <x v="1"/>
    <n v="61"/>
    <x v="4"/>
    <n v="5"/>
    <n v="1"/>
    <s v="Ns1(+)ve"/>
    <n v="1"/>
    <s v="IgG (+)ve"/>
    <n v="1"/>
    <s v="IgG (+)ve"/>
    <x v="6"/>
    <s v="Developed"/>
    <s v="Building"/>
    <s v="Dhaka"/>
    <n v="1"/>
    <s v="Positive"/>
  </r>
  <r>
    <n v="950"/>
    <x v="1"/>
    <n v="55"/>
    <x v="4"/>
    <n v="5"/>
    <n v="1"/>
    <s v="Ns1(+)ve"/>
    <n v="1"/>
    <s v="IgG (+)ve"/>
    <n v="1"/>
    <s v="IgG (+)ve"/>
    <x v="29"/>
    <s v="Developed"/>
    <s v="Other"/>
    <s v="Dhaka"/>
    <n v="1"/>
    <s v="Positive"/>
  </r>
  <r>
    <n v="952"/>
    <x v="0"/>
    <n v="52"/>
    <x v="4"/>
    <n v="5"/>
    <n v="0"/>
    <s v="Ns1 (-)ve"/>
    <n v="0"/>
    <s v="IgG (-)ve"/>
    <n v="0"/>
    <s v="IgM (-)ve"/>
    <x v="26"/>
    <s v="Developed"/>
    <s v="Building"/>
    <s v="Dhaka"/>
    <n v="0"/>
    <s v="Negative"/>
  </r>
  <r>
    <n v="955"/>
    <x v="0"/>
    <n v="64"/>
    <x v="4"/>
    <n v="5"/>
    <n v="1"/>
    <s v="Ns1(+)ve"/>
    <n v="1"/>
    <s v="IgG (+)ve"/>
    <n v="0"/>
    <s v="IgM (-)ve"/>
    <x v="24"/>
    <s v="Undeveloped"/>
    <s v="Building"/>
    <s v="Dhaka"/>
    <n v="1"/>
    <s v="Positive"/>
  </r>
  <r>
    <n v="959"/>
    <x v="1"/>
    <n v="63"/>
    <x v="4"/>
    <n v="5"/>
    <n v="0"/>
    <s v="Ns1 (-)ve"/>
    <n v="0"/>
    <s v="IgG (-)ve"/>
    <n v="0"/>
    <s v="IgM (-)ve"/>
    <x v="29"/>
    <s v="Undeveloped"/>
    <s v="Other"/>
    <s v="Dhaka"/>
    <n v="0"/>
    <s v="Negative"/>
  </r>
  <r>
    <n v="964"/>
    <x v="1"/>
    <n v="54"/>
    <x v="4"/>
    <n v="5"/>
    <n v="0"/>
    <s v="Ns1 (-)ve"/>
    <n v="0"/>
    <s v="IgG (-)ve"/>
    <n v="1"/>
    <s v="IgG (+)ve"/>
    <x v="2"/>
    <s v="Developed"/>
    <s v="Tinshed"/>
    <s v="Dhaka"/>
    <n v="0"/>
    <s v="Negative"/>
  </r>
  <r>
    <n v="965"/>
    <x v="0"/>
    <n v="60"/>
    <x v="4"/>
    <n v="5"/>
    <n v="1"/>
    <s v="Ns1(+)ve"/>
    <n v="1"/>
    <s v="IgG (+)ve"/>
    <n v="1"/>
    <s v="IgG (+)ve"/>
    <x v="23"/>
    <s v="Undeveloped"/>
    <s v="Building"/>
    <s v="Dhaka"/>
    <n v="1"/>
    <s v="Positive"/>
  </r>
  <r>
    <n v="966"/>
    <x v="0"/>
    <n v="61"/>
    <x v="4"/>
    <n v="5"/>
    <n v="1"/>
    <s v="Ns1(+)ve"/>
    <n v="1"/>
    <s v="IgG (+)ve"/>
    <n v="1"/>
    <s v="IgG (+)ve"/>
    <x v="33"/>
    <s v="Developed"/>
    <s v="Building"/>
    <s v="Dhaka"/>
    <n v="1"/>
    <s v="Positive"/>
  </r>
  <r>
    <n v="967"/>
    <x v="0"/>
    <n v="58"/>
    <x v="4"/>
    <n v="5"/>
    <n v="0"/>
    <s v="Ns1 (-)ve"/>
    <n v="1"/>
    <s v="IgG (+)ve"/>
    <n v="0"/>
    <s v="IgM (-)ve"/>
    <x v="9"/>
    <s v="Undeveloped"/>
    <s v="Tinshed"/>
    <s v="Dhaka"/>
    <n v="1"/>
    <s v="Positive"/>
  </r>
  <r>
    <n v="970"/>
    <x v="0"/>
    <n v="57"/>
    <x v="4"/>
    <n v="5"/>
    <n v="1"/>
    <s v="Ns1(+)ve"/>
    <n v="1"/>
    <s v="IgG (+)ve"/>
    <n v="0"/>
    <s v="IgM (-)ve"/>
    <x v="25"/>
    <s v="Developed"/>
    <s v="Other"/>
    <s v="Dhaka"/>
    <n v="1"/>
    <s v="Positive"/>
  </r>
  <r>
    <n v="979"/>
    <x v="0"/>
    <n v="52"/>
    <x v="4"/>
    <n v="5"/>
    <n v="0"/>
    <s v="Ns1 (-)ve"/>
    <n v="0"/>
    <s v="IgG (-)ve"/>
    <n v="1"/>
    <s v="IgG (+)ve"/>
    <x v="0"/>
    <s v="Undeveloped"/>
    <s v="Building"/>
    <s v="Dhaka"/>
    <n v="0"/>
    <s v="Negative"/>
  </r>
  <r>
    <n v="980"/>
    <x v="0"/>
    <n v="64"/>
    <x v="4"/>
    <n v="5"/>
    <n v="0"/>
    <s v="Ns1 (-)ve"/>
    <n v="0"/>
    <s v="IgG (-)ve"/>
    <n v="0"/>
    <s v="IgM (-)ve"/>
    <x v="10"/>
    <s v="Developed"/>
    <s v="Building"/>
    <s v="Dhaka"/>
    <n v="0"/>
    <s v="Negative"/>
  </r>
  <r>
    <n v="986"/>
    <x v="1"/>
    <n v="61"/>
    <x v="4"/>
    <n v="5"/>
    <n v="1"/>
    <s v="Ns1(+)ve"/>
    <n v="1"/>
    <s v="IgG (+)ve"/>
    <n v="0"/>
    <s v="IgM (-)ve"/>
    <x v="33"/>
    <s v="Developed"/>
    <s v="Building"/>
    <s v="Dhaka"/>
    <n v="1"/>
    <s v="Positive"/>
  </r>
  <r>
    <n v="988"/>
    <x v="1"/>
    <n v="55"/>
    <x v="4"/>
    <n v="5"/>
    <n v="1"/>
    <s v="Ns1(+)ve"/>
    <n v="1"/>
    <s v="IgG (+)ve"/>
    <n v="0"/>
    <s v="IgM (-)ve"/>
    <x v="15"/>
    <s v="Developed"/>
    <s v="Tinshed"/>
    <s v="Dhaka"/>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CAFD6-2D10-4EE8-B410-6ED2D0AF68C9}" name="Descriptive Table 1" cacheId="2"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location ref="C5:F12" firstHeaderRow="1" firstDataRow="2" firstDataCol="1"/>
  <pivotFields count="17">
    <pivotField compact="0" outline="0" showAll="0"/>
    <pivotField axis="axisCol" compact="0" outline="0" showAll="0">
      <items count="3">
        <item x="1"/>
        <item x="0"/>
        <item t="default"/>
      </items>
    </pivotField>
    <pivotField compact="0" outline="0" showAll="0"/>
    <pivotField axis="axisRow" compact="0" outline="0" showAll="0" sortType="descending">
      <items count="6">
        <item x="2"/>
        <item x="0"/>
        <item x="3"/>
        <item x="4"/>
        <item x="1"/>
        <item t="default"/>
      </items>
      <autoSortScope>
        <pivotArea dataOnly="0" outline="0" fieldPosition="0">
          <references count="2">
            <reference field="4294967294" count="1" selected="0">
              <x v="0"/>
            </reference>
            <reference field="1"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3"/>
  </rowFields>
  <rowItems count="6">
    <i>
      <x v="2"/>
    </i>
    <i>
      <x v="1"/>
    </i>
    <i>
      <x v="3"/>
    </i>
    <i>
      <x/>
    </i>
    <i>
      <x v="4"/>
    </i>
    <i t="grand">
      <x/>
    </i>
  </rowItems>
  <colFields count="1">
    <field x="1"/>
  </colFields>
  <colItems count="3">
    <i>
      <x/>
    </i>
    <i>
      <x v="1"/>
    </i>
    <i t="grand">
      <x/>
    </i>
  </colItems>
  <dataFields count="1">
    <dataField name="Dengue_Patients" fld="15" baseField="3" baseItem="2"/>
  </dataFields>
  <conditionalFormats count="3">
    <conditionalFormat priority="13">
      <pivotAreas count="1">
        <pivotArea type="data" grandCol="1" outline="0" collapsedLevelsAreSubtotals="1" fieldPosition="0">
          <references count="2">
            <reference field="4294967294" count="1" selected="0">
              <x v="0"/>
            </reference>
            <reference field="3" count="5" selected="0">
              <x v="0"/>
              <x v="1"/>
              <x v="2"/>
              <x v="3"/>
              <x v="4"/>
            </reference>
          </references>
        </pivotArea>
      </pivotAreas>
    </conditionalFormat>
    <conditionalFormat priority="14">
      <pivotAreas count="1">
        <pivotArea type="data" outline="0" collapsedLevelsAreSubtotals="1" fieldPosition="0">
          <references count="3">
            <reference field="4294967294" count="1" selected="0">
              <x v="0"/>
            </reference>
            <reference field="1" count="1" selected="0">
              <x v="1"/>
            </reference>
            <reference field="3" count="5" selected="0">
              <x v="0"/>
              <x v="1"/>
              <x v="2"/>
              <x v="3"/>
              <x v="4"/>
            </reference>
          </references>
        </pivotArea>
      </pivotAreas>
    </conditionalFormat>
    <conditionalFormat priority="15">
      <pivotAreas count="1">
        <pivotArea type="data" collapsedLevelsAreSubtotals="1" fieldPosition="0">
          <references count="3">
            <reference field="4294967294" count="1" selected="0">
              <x v="0"/>
            </reference>
            <reference field="1" count="1" selected="0">
              <x v="0"/>
            </reference>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94C342-01F8-4CCC-A410-48F2B223A9DC}" name="Chart-1" cacheId="9" applyNumberFormats="0" applyBorderFormats="0" applyFontFormats="0" applyPatternFormats="0" applyAlignmentFormats="0" applyWidthHeightFormats="1" dataCaption="Values" tag="8927e91b-bdbe-437e-9395-8a003b273ea2" updatedVersion="8" minRefreshableVersion="3" useAutoFormatting="1" subtotalHiddenItems="1" itemPrintTitles="1" createdVersion="8" indent="0" compact="0" compactData="0" multipleFieldFilters="0" chartFormat="7">
  <location ref="A5:D12" firstHeaderRow="1" firstDataRow="2" firstDataCol="1"/>
  <pivotFields count="4">
    <pivotField axis="axisRow"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Col" compact="0" allDrilled="1" outline="0" subtotalTop="0" showAll="0" sortType="descending" defaultSubtotal="0" defaultAttributeDrillState="1">
      <items count="2">
        <item x="1"/>
        <item x="0"/>
      </items>
    </pivotField>
    <pivotField compact="0" allDrilled="1" outline="0" subtotalTop="0" showAll="0" dataSourceSort="1" defaultSubtotal="0" defaultAttributeDrillState="1"/>
  </pivotFields>
  <rowFields count="1">
    <field x="0"/>
  </rowFields>
  <rowItems count="6">
    <i>
      <x v="1"/>
    </i>
    <i>
      <x v="2"/>
    </i>
    <i>
      <x/>
    </i>
    <i>
      <x v="4"/>
    </i>
    <i>
      <x v="3"/>
    </i>
    <i t="grand">
      <x/>
    </i>
  </rowItems>
  <colFields count="1">
    <field x="2"/>
  </colFields>
  <colItems count="3">
    <i>
      <x/>
    </i>
    <i>
      <x v="1"/>
    </i>
    <i t="grand">
      <x/>
    </i>
  </colItems>
  <dataFields count="1">
    <dataField name="Sum of Dengue Patients" fld="1" baseField="0" baseItem="0"/>
  </dataField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FB8331-6348-448C-B70F-D1DD1F37023B}" name="Donut Chart 2" cacheId="13" applyNumberFormats="0" applyBorderFormats="0" applyFontFormats="0" applyPatternFormats="0" applyAlignmentFormats="0" applyWidthHeightFormats="1" dataCaption="Values" tag="d1a5b87a-a7fd-45bd-9cd1-07888d539269" updatedVersion="8" minRefreshableVersion="3" useAutoFormatting="1" subtotalHiddenItems="1" itemPrintTitles="1" createdVersion="8" indent="0" compact="0" compactData="0" multipleFieldFilters="0" chartFormat="22">
  <location ref="A54:B58" firstHeaderRow="1" firstDataRow="1" firstDataCol="1"/>
  <pivotFields count="4">
    <pivotField compact="0" allDrilled="1" outline="0" subtotalTop="0" showAll="0" sortType="descending" defaultSubtotal="0" defaultAttributeDrillState="1">
      <items count="2">
        <item x="1"/>
        <item x="0"/>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2"/>
  </rowFields>
  <rowItems count="4">
    <i>
      <x/>
    </i>
    <i>
      <x v="1"/>
    </i>
    <i>
      <x v="2"/>
    </i>
    <i t="grand">
      <x/>
    </i>
  </rowItems>
  <colItems count="1">
    <i/>
  </colItems>
  <dataFields count="1">
    <dataField name="Sum of Dengue Patients" fld="1" baseField="0" baseItem="0"/>
  </dataFields>
  <chartFormats count="16">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2" count="1" selected="0">
            <x v="0"/>
          </reference>
        </references>
      </pivotArea>
    </chartFormat>
    <chartFormat chart="19" format="3">
      <pivotArea type="data" outline="0" fieldPosition="0">
        <references count="2">
          <reference field="4294967294" count="1" selected="0">
            <x v="0"/>
          </reference>
          <reference field="2" count="1" selected="0">
            <x v="1"/>
          </reference>
        </references>
      </pivotArea>
    </chartFormat>
    <chartFormat chart="19" format="4">
      <pivotArea type="data" outline="0" fieldPosition="0">
        <references count="2">
          <reference field="4294967294" count="1" selected="0">
            <x v="0"/>
          </reference>
          <reference field="2" count="1" selected="0">
            <x v="2"/>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2" count="1" selected="0">
            <x v="0"/>
          </reference>
        </references>
      </pivotArea>
    </chartFormat>
    <chartFormat chart="20" format="7">
      <pivotArea type="data" outline="0" fieldPosition="0">
        <references count="2">
          <reference field="4294967294" count="1" selected="0">
            <x v="0"/>
          </reference>
          <reference field="2" count="1" selected="0">
            <x v="1"/>
          </reference>
        </references>
      </pivotArea>
    </chartFormat>
    <chartFormat chart="20" format="8">
      <pivotArea type="data" outline="0" fieldPosition="0">
        <references count="2">
          <reference field="4294967294" count="1" selected="0">
            <x v="0"/>
          </reference>
          <reference field="2" count="1" selected="0">
            <x v="2"/>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2" count="1" selected="0">
            <x v="0"/>
          </reference>
        </references>
      </pivotArea>
    </chartFormat>
    <chartFormat chart="21" format="7">
      <pivotArea type="data" outline="0" fieldPosition="0">
        <references count="2">
          <reference field="4294967294" count="1" selected="0">
            <x v="0"/>
          </reference>
          <reference field="2" count="1" selected="0">
            <x v="1"/>
          </reference>
        </references>
      </pivotArea>
    </chartFormat>
    <chartFormat chart="21" format="8">
      <pivotArea type="data" outline="0" fieldPosition="0">
        <references count="2">
          <reference field="4294967294" count="1" selected="0">
            <x v="0"/>
          </reference>
          <reference field="2" count="1" selected="0">
            <x v="2"/>
          </reference>
        </references>
      </pivotArea>
    </chartFormat>
    <chartFormat chart="17" format="1">
      <pivotArea type="data" outline="0" fieldPosition="0">
        <references count="2">
          <reference field="4294967294" count="1" selected="0">
            <x v="0"/>
          </reference>
          <reference field="2" count="1" selected="0">
            <x v="0"/>
          </reference>
        </references>
      </pivotArea>
    </chartFormat>
    <chartFormat chart="17" format="2">
      <pivotArea type="data" outline="0" fieldPosition="0">
        <references count="2">
          <reference field="4294967294" count="1" selected="0">
            <x v="0"/>
          </reference>
          <reference field="2" count="1" selected="0">
            <x v="1"/>
          </reference>
        </references>
      </pivotArea>
    </chartFormat>
    <chartFormat chart="17" format="3">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S1 Patients"/>
    <pivotHierarchy dragToData="1" caption="IgG Patients"/>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7F5665-C229-4EEA-B1DF-5E2F7D678C7B}" name="Donut Chart 1" cacheId="12" applyNumberFormats="0" applyBorderFormats="0" applyFontFormats="0" applyPatternFormats="0" applyAlignmentFormats="0" applyWidthHeightFormats="1" dataCaption="Values" tag="d1a5b87a-a7fd-45bd-9cd1-07888d539269" updatedVersion="8" minRefreshableVersion="3" useAutoFormatting="1" subtotalHiddenItems="1" itemPrintTitles="1" createdVersion="8" indent="0" compact="0" compactData="0" multipleFieldFilters="0" chartFormat="22">
  <location ref="A48:B51" firstHeaderRow="1" firstDataRow="1" firstDataCol="1"/>
  <pivotFields count="4">
    <pivotField compact="0" allDrilled="1" outline="0" subtotalTop="0" showAll="0" sortType="descending" defaultSubtotal="0" defaultAttributeDrillState="1">
      <items count="2">
        <item x="1"/>
        <item x="0"/>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2"/>
  </rowFields>
  <rowItems count="3">
    <i>
      <x/>
    </i>
    <i>
      <x v="1"/>
    </i>
    <i t="grand">
      <x/>
    </i>
  </rowItems>
  <colItems count="1">
    <i/>
  </colItems>
  <dataFields count="1">
    <dataField name="Sum of Dengue Patients" fld="1" baseField="0" baseItem="0"/>
  </dataFields>
  <chartFormats count="6">
    <chartFormat chart="17"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2" count="1" selected="0">
            <x v="1"/>
          </reference>
        </references>
      </pivotArea>
    </chartFormat>
    <chartFormat chart="21" format="9">
      <pivotArea type="data" outline="0" fieldPosition="0">
        <references count="2">
          <reference field="4294967294" count="1" selected="0">
            <x v="0"/>
          </reference>
          <reference field="2" count="1" selected="0">
            <x v="0"/>
          </reference>
        </references>
      </pivotArea>
    </chartFormat>
    <chartFormat chart="17" format="1">
      <pivotArea type="data" outline="0" fieldPosition="0">
        <references count="2">
          <reference field="4294967294" count="1" selected="0">
            <x v="0"/>
          </reference>
          <reference field="2" count="1" selected="0">
            <x v="0"/>
          </reference>
        </references>
      </pivotArea>
    </chartFormat>
    <chartFormat chart="17" format="2">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S1 Patients"/>
    <pivotHierarchy dragToData="1" caption="IgG Patients"/>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50BC3C-2B18-412A-B2DE-965757532295}" name="Chart 2" cacheId="10" applyNumberFormats="0" applyBorderFormats="0" applyFontFormats="0" applyPatternFormats="0" applyAlignmentFormats="0" applyWidthHeightFormats="1" dataCaption="Values" tag="d1a5b87a-a7fd-45bd-9cd1-07888d539269" updatedVersion="8" minRefreshableVersion="3" useAutoFormatting="1" subtotalHiddenItems="1" itemPrintTitles="1" createdVersion="8" indent="0" compact="0" compactData="0" multipleFieldFilters="0" chartFormat="11">
  <location ref="A17:D24" firstHeaderRow="1" firstDataRow="2" firstDataCol="1"/>
  <pivotFields count="4">
    <pivotField axis="axisRow" compact="0" allDrilled="1" outline="0"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Col" compact="0" allDrilled="1" outline="0" subtotalTop="0" showAll="0" sortType="descending" defaultSubtotal="0" defaultAttributeDrillState="1">
      <items count="2">
        <item x="1"/>
        <item x="0"/>
      </items>
    </pivotField>
    <pivotField compact="0" allDrilled="1" outline="0" subtotalTop="0" showAll="0" dataSourceSort="1" defaultSubtotal="0" defaultAttributeDrillState="1"/>
  </pivotFields>
  <rowFields count="1">
    <field x="0"/>
  </rowFields>
  <rowItems count="6">
    <i>
      <x v="3"/>
    </i>
    <i>
      <x v="4"/>
    </i>
    <i>
      <x/>
    </i>
    <i>
      <x v="2"/>
    </i>
    <i>
      <x v="1"/>
    </i>
    <i t="grand">
      <x/>
    </i>
  </rowItems>
  <colFields count="1">
    <field x="2"/>
  </colFields>
  <colItems count="3">
    <i>
      <x/>
    </i>
    <i>
      <x v="1"/>
    </i>
    <i t="grand">
      <x/>
    </i>
  </colItems>
  <dataFields count="1">
    <dataField name="Sum of Dengue Patients" fld="1" showDataAs="percentOfTotal" baseField="0" baseItem="0" numFmtId="10"/>
  </dataFields>
  <chartFormats count="4">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606ACAB-8242-46E9-9604-96A005EB354A}" name="Top 10 " cacheId="0" applyNumberFormats="0" applyBorderFormats="0" applyFontFormats="0" applyPatternFormats="0" applyAlignmentFormats="0" applyWidthHeightFormats="1" dataCaption="Values" tag="d1a5b87a-a7fd-45bd-9cd1-07888d539269" updatedVersion="8" minRefreshableVersion="3" useAutoFormatting="1" subtotalHiddenItems="1" itemPrintTitles="1" createdVersion="8" indent="0" compact="0" compactData="0" multipleFieldFilters="0" chartFormat="22">
  <location ref="A70:B81" firstHeaderRow="1" firstDataRow="1" firstDataCol="1"/>
  <pivotFields count="3">
    <pivotField compact="0" allDrilled="1" outline="0" subtotalTop="0" showAll="0" sortType="descending" defaultSubtotal="0" defaultAttributeDrillState="1">
      <items count="2">
        <item x="1"/>
        <item x="0"/>
      </items>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i>
    <i>
      <x v="6"/>
    </i>
    <i>
      <x v="3"/>
    </i>
    <i>
      <x v="5"/>
    </i>
    <i>
      <x v="7"/>
    </i>
    <i>
      <x v="8"/>
    </i>
    <i>
      <x v="9"/>
    </i>
    <i>
      <x v="1"/>
    </i>
    <i>
      <x v="2"/>
    </i>
    <i>
      <x v="4"/>
    </i>
    <i t="grand">
      <x/>
    </i>
  </rowItems>
  <colItems count="1">
    <i/>
  </colItems>
  <dataFields count="1">
    <dataField name="Sum of Dengue Patients" fld="1" baseField="0" baseItem="0"/>
  </dataFields>
  <chartFormats count="4">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S1 Patients"/>
    <pivotHierarchy dragToData="1" caption="IgG Patients"/>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3">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CA9CB9-2361-4CC6-AB08-5540271EBC8A}" name="Chart 4" cacheId="11" applyNumberFormats="0" applyBorderFormats="0" applyFontFormats="0" applyPatternFormats="0" applyAlignmentFormats="0" applyWidthHeightFormats="1" dataCaption="Values" tag="d1a5b87a-a7fd-45bd-9cd1-07888d539269" updatedVersion="8" minRefreshableVersion="3" useAutoFormatting="1" subtotalHiddenItems="1" itemPrintTitles="1" createdVersion="8" indent="0" compact="0" compactData="0" multipleFieldFilters="0" chartFormat="17">
  <location ref="A33:D39" firstHeaderRow="0" firstDataRow="1" firstDataCol="1"/>
  <pivotFields count="6">
    <pivotField axis="axisRow" compact="0" allDrilled="1" outline="0" showAll="0" defaultAttributeDrillState="1">
      <items count="6">
        <item x="4"/>
        <item x="0"/>
        <item x="2"/>
        <item x="3"/>
        <item x="1"/>
        <item t="default"/>
      </items>
    </pivotField>
    <pivotField compact="0" allDrilled="1" outline="0" subtotalTop="0" showAll="0" sortType="descending" defaultSubtotal="0" defaultAttributeDrillState="1">
      <items count="2">
        <item x="1"/>
        <item x="0"/>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NS1 Patients" fld="2" baseField="0" baseItem="0"/>
    <dataField name="IgG Patients" fld="3" baseField="0" baseItem="0"/>
    <dataField name="IgM Patients" fld="4"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S1 Patients"/>
    <pivotHierarchy dragToData="1" caption="IgG Patients"/>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67E5F1-D4D7-4CA5-9730-5F576B4A50AB}" name="Descriptive Table 2" cacheId="2"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location ref="H5:L42" firstHeaderRow="0" firstDataRow="1" firstDataCol="1"/>
  <pivotFields count="17">
    <pivotField compact="0" outline="0" showAll="0"/>
    <pivotField compact="0" outline="0" showAll="0"/>
    <pivotField compact="0" outline="0" showAll="0"/>
    <pivotField compact="0" outline="0" showAll="0" sortType="descending">
      <autoSortScope>
        <pivotArea dataOnly="0" outline="0" fieldPosition="0">
          <references count="2">
            <reference field="4294967294" count="1" selected="0">
              <x v="3"/>
            </reference>
            <reference field="1" count="0" selected="0"/>
          </references>
        </pivotArea>
      </autoSortScope>
    </pivotField>
    <pivotField compact="0" outline="0" showAll="0"/>
    <pivotField dataField="1" compact="0" outline="0" showAll="0"/>
    <pivotField compact="0" outline="0" showAll="0"/>
    <pivotField dataField="1" compact="0" outline="0" showAll="0"/>
    <pivotField compact="0" outline="0" showAll="0"/>
    <pivotField dataField="1" compact="0" outline="0" showAll="0"/>
    <pivotField compact="0" outline="0" showAll="0"/>
    <pivotField axis="axisRow" compact="0" outline="0" showAll="0">
      <items count="37">
        <item x="34"/>
        <item x="25"/>
        <item x="14"/>
        <item x="17"/>
        <item x="32"/>
        <item x="27"/>
        <item x="15"/>
        <item x="0"/>
        <item x="24"/>
        <item x="3"/>
        <item x="33"/>
        <item x="31"/>
        <item x="10"/>
        <item x="8"/>
        <item x="26"/>
        <item x="18"/>
        <item x="28"/>
        <item x="23"/>
        <item x="16"/>
        <item x="22"/>
        <item x="20"/>
        <item x="13"/>
        <item x="6"/>
        <item x="7"/>
        <item x="19"/>
        <item x="1"/>
        <item x="4"/>
        <item x="30"/>
        <item x="12"/>
        <item x="29"/>
        <item x="9"/>
        <item x="35"/>
        <item x="2"/>
        <item x="5"/>
        <item x="11"/>
        <item x="21"/>
        <item t="default"/>
      </items>
    </pivotField>
    <pivotField compact="0" outline="0" showAll="0"/>
    <pivotField compact="0" outline="0" showAll="0"/>
    <pivotField compact="0" outline="0" showAll="0"/>
    <pivotField dataField="1" compact="0" outline="0" showAll="0"/>
    <pivotField compact="0" outline="0" showAll="0"/>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4">
    <i>
      <x/>
    </i>
    <i i="1">
      <x v="1"/>
    </i>
    <i i="2">
      <x v="2"/>
    </i>
    <i i="3">
      <x v="3"/>
    </i>
  </colItems>
  <dataFields count="4">
    <dataField name="NS1  Positive" fld="5" baseField="11" baseItem="0"/>
    <dataField name="IgG Positive" fld="7" baseField="11" baseItem="0"/>
    <dataField name="IgM Positive" fld="9" baseField="11" baseItem="0"/>
    <dataField name="Dengue Positive" fld="15" baseField="3" baseItem="2"/>
  </dataFields>
  <conditionalFormats count="4">
    <conditionalFormat priority="1">
      <pivotAreas count="1">
        <pivotArea type="data" outline="0" collapsedLevelsAreSubtotals="1" fieldPosition="0">
          <references count="2">
            <reference field="4294967294" count="1" selected="0">
              <x v="0"/>
            </reference>
            <reference field="11" count="36" selected="0">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 priority="4">
      <pivotAreas count="1">
        <pivotArea type="data" outline="0" collapsedLevelsAreSubtotals="1" fieldPosition="0">
          <references count="2">
            <reference field="4294967294" count="1" selected="0">
              <x v="2"/>
            </reference>
            <reference field="11" count="36" selected="0">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 priority="5">
      <pivotAreas count="1">
        <pivotArea type="data" outline="0" collapsedLevelsAreSubtotals="1" fieldPosition="0">
          <references count="2">
            <reference field="4294967294" count="1" selected="0">
              <x v="3"/>
            </reference>
            <reference field="11" count="36" selected="0">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 priority="3">
      <pivotAreas count="1">
        <pivotArea type="data" outline="0" collapsedLevelsAreSubtotals="1" fieldPosition="0">
          <references count="2">
            <reference field="4294967294" count="1" selected="0">
              <x v="1"/>
            </reference>
            <reference field="11" count="36" selected="0">
              <x v="0"/>
              <x v="1"/>
              <x v="2"/>
              <x v="3"/>
              <x v="4"/>
              <x v="5"/>
              <x v="6"/>
              <x v="7"/>
              <x v="8"/>
              <x v="9"/>
              <x v="10"/>
              <x v="11"/>
              <x v="12"/>
              <x v="13"/>
              <x v="14"/>
              <x v="15"/>
              <x v="16"/>
              <x v="17"/>
              <x v="18"/>
              <x v="19"/>
              <x v="20"/>
              <x v="21"/>
              <x v="22"/>
              <x v="23"/>
              <x v="24"/>
              <x v="25"/>
              <x v="26"/>
              <x v="27"/>
              <x v="28"/>
              <x v="29"/>
              <x v="30"/>
              <x v="31"/>
              <x v="32"/>
              <x v="33"/>
              <x v="34"/>
              <x v="3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ADDEB-89C4-49B0-B389-5228C2516D5D}" name="Donut 1" cacheId="4" applyNumberFormats="0" applyBorderFormats="0" applyFontFormats="0" applyPatternFormats="0" applyAlignmentFormats="0" applyWidthHeightFormats="1" dataCaption="Values" tag="d9beaef5-e5e0-4a49-b85c-fc301ea9bfbb" updatedVersion="8" minRefreshableVersion="3" useAutoFormatting="1" subtotalHiddenItems="1" rowGrandTotals="0" colGrandTotals="0" itemPrintTitles="1" createdVersion="5" indent="0" compact="0" compactData="0" multipleFieldFilters="0" chartFormat="21">
  <location ref="B10:C12"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Total Patients" fld="1" subtotal="count" baseField="0" baseItem="0"/>
  </dataFields>
  <formats count="1">
    <format dxfId="0">
      <pivotArea type="all" dataOnly="0" outline="0" fieldPosition="0"/>
    </format>
  </formats>
  <chartFormats count="2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9" format="7"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0" count="1" selected="0">
            <x v="0"/>
          </reference>
        </references>
      </pivotArea>
    </chartFormat>
    <chartFormat chart="17" format="20">
      <pivotArea type="data" outline="0" fieldPosition="0">
        <references count="2">
          <reference field="4294967294" count="1" selected="0">
            <x v="0"/>
          </reference>
          <reference field="0" count="1" selected="0">
            <x v="1"/>
          </reference>
        </references>
      </pivotArea>
    </chartFormat>
    <chartFormat chart="18" format="21" series="1">
      <pivotArea type="data" outline="0" fieldPosition="0">
        <references count="1">
          <reference field="4294967294" count="1" selected="0">
            <x v="0"/>
          </reference>
        </references>
      </pivotArea>
    </chartFormat>
    <chartFormat chart="18" format="22">
      <pivotArea type="data" outline="0" fieldPosition="0">
        <references count="2">
          <reference field="4294967294" count="1" selected="0">
            <x v="0"/>
          </reference>
          <reference field="0" count="1" selected="0">
            <x v="0"/>
          </reference>
        </references>
      </pivotArea>
    </chartFormat>
    <chartFormat chart="18" format="23">
      <pivotArea type="data" outline="0" fieldPosition="0">
        <references count="2">
          <reference field="4294967294" count="1" selected="0">
            <x v="0"/>
          </reference>
          <reference field="0" count="1" selected="0">
            <x v="1"/>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0" count="1" selected="0">
            <x v="0"/>
          </reference>
        </references>
      </pivotArea>
    </chartFormat>
    <chartFormat chart="19" format="26">
      <pivotArea type="data" outline="0" fieldPosition="0">
        <references count="2">
          <reference field="4294967294" count="1" selected="0">
            <x v="0"/>
          </reference>
          <reference field="0" count="1" selected="0">
            <x v="1"/>
          </reference>
        </references>
      </pivotArea>
    </chartFormat>
    <chartFormat chart="20" format="24" series="1">
      <pivotArea type="data" outline="0" fieldPosition="0">
        <references count="1">
          <reference field="4294967294" count="1" selected="0">
            <x v="0"/>
          </reference>
        </references>
      </pivotArea>
    </chartFormat>
    <chartFormat chart="20" format="25">
      <pivotArea type="data" outline="0" fieldPosition="0">
        <references count="2">
          <reference field="4294967294" count="1" selected="0">
            <x v="0"/>
          </reference>
          <reference field="0" count="1" selected="0">
            <x v="0"/>
          </reference>
        </references>
      </pivotArea>
    </chartFormat>
    <chartFormat chart="20" format="26">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Total Patients"/>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B0934D-8164-47F2-9F76-E39AABEB05A2}" name="KPI Table" cacheId="3" applyNumberFormats="0" applyBorderFormats="0" applyFontFormats="0" applyPatternFormats="0" applyAlignmentFormats="0" applyWidthHeightFormats="1" dataCaption="Values" tag="d00b0265-fb19-4d1d-97d8-8d917aa3c91c" updatedVersion="8" minRefreshableVersion="3" useAutoFormatting="1" subtotalHiddenItems="1" itemPrintTitles="1" createdVersion="5" indent="0" compact="0" compactData="0" multipleFieldFilters="0">
  <location ref="B4:F5" firstHeaderRow="0" firstDataRow="1" firstDataCol="0"/>
  <pivotFields count="6">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5">
    <i>
      <x/>
    </i>
    <i i="1">
      <x v="1"/>
    </i>
    <i i="2">
      <x v="2"/>
    </i>
    <i i="3">
      <x v="3"/>
    </i>
    <i i="4">
      <x v="4"/>
    </i>
  </colItems>
  <dataFields count="5">
    <dataField name="Total Patients" fld="0" subtotal="count" baseField="0" baseItem="0"/>
    <dataField name="Sum of Dengue Patients" fld="1" baseField="0" baseItem="0"/>
    <dataField name="Sum of NS1 Patients" fld="2" baseField="0" baseItem="2"/>
    <dataField name="Sum of IgG Patients" fld="3" baseField="0" baseItem="3"/>
    <dataField name="Sum of IgM Patients" fld="4" baseField="0" baseItem="3"/>
  </dataFields>
  <formats count="3">
    <format dxfId="3">
      <pivotArea type="all" dataOnly="0" outline="0" fieldPosition="0"/>
    </format>
    <format dxfId="2">
      <pivotArea outline="0" collapsedLevelsAreSubtotals="1" fieldPosition="0"/>
    </format>
    <format dxfId="1">
      <pivotArea dataOnly="0" labelOnly="1" outline="0" fieldPosition="0">
        <references count="1">
          <reference field="4294967294" count="1">
            <x v="0"/>
          </reference>
        </references>
      </pivotArea>
    </format>
  </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Total Patients"/>
    <pivotHierarchy dragToData="1"/>
    <pivotHierarchy dragToRow="0" dragToCol="0" dragToPage="0" dragToData="1"/>
    <pivotHierarchy dragToData="1" caption="Sum of NS1 Patients"/>
    <pivotHierarchy dragToData="1" caption="Sum of IgG Patients"/>
    <pivotHierarchy dragToData="1" caption="Sum of IgM Patients"/>
    <pivotHierarchy dragToData="1" caption="Count of Dengue Patients"/>
    <pivotHierarchy dragToData="1" caption="Count of NS1 Patients"/>
    <pivotHierarchy dragToData="1" caption="Count of IgG Patients"/>
    <pivotHierarchy dragToData="1" caption="Count of IgM Patient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E5FA16-B454-478C-A8D5-53559115D809}" name="Donut 5" cacheId="7" applyNumberFormats="0" applyBorderFormats="0" applyFontFormats="0" applyPatternFormats="0" applyAlignmentFormats="0" applyWidthHeightFormats="1" dataCaption="Values" tag="2847f706-9cc5-4b0b-853f-28a7f559d093" updatedVersion="8" minRefreshableVersion="3" useAutoFormatting="1" subtotalHiddenItems="1" rowGrandTotals="0" colGrandTotals="0" itemPrintTitles="1" createdVersion="5" indent="0" compact="0" compactData="0" multipleFieldFilters="0" chartFormat="20">
  <location ref="B40:C42"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IgM Patients" fld="1" baseField="0" baseItem="0"/>
  </dataFields>
  <formats count="1">
    <format dxfId="4">
      <pivotArea type="all" dataOnly="0" outline="0" fieldPosition="0"/>
    </format>
  </format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0" count="1" selected="0">
            <x v="0"/>
          </reference>
        </references>
      </pivotArea>
    </chartFormat>
    <chartFormat chart="19" format="7">
      <pivotArea type="data" outline="0" fieldPosition="0">
        <references count="2">
          <reference field="4294967294" count="1" selected="0">
            <x v="0"/>
          </reference>
          <reference field="0" count="1" selected="0">
            <x v="1"/>
          </reference>
        </references>
      </pivotArea>
    </chartFormat>
    <chartFormat chart="13" format="2">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tient ID"/>
    <pivotHierarchy dragToData="1"/>
    <pivotHierarchy dragToRow="0" dragToCol="0" dragToPage="0" dragToData="1" caption="Dengue Patients"/>
    <pivotHierarchy dragToData="1"/>
    <pivotHierarchy dragToData="1"/>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FFFD7-3CD3-471B-B84C-88806A2A5935}" name="Donut 4" cacheId="6" applyNumberFormats="0" applyBorderFormats="0" applyFontFormats="0" applyPatternFormats="0" applyAlignmentFormats="0" applyWidthHeightFormats="1" dataCaption="Values" tag="95a8be8e-463a-49da-aa26-264139b048ae" updatedVersion="8" minRefreshableVersion="3" useAutoFormatting="1" subtotalHiddenItems="1" rowGrandTotals="0" colGrandTotals="0" itemPrintTitles="1" createdVersion="5" indent="0" compact="0" compactData="0" multipleFieldFilters="0" chartFormat="27">
  <location ref="B30:C32"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IgG Patients" fld="1" baseField="0" baseItem="0"/>
  </dataFields>
  <formats count="1">
    <format dxfId="5">
      <pivotArea type="all" dataOnly="0" outline="0" fieldPosition="0"/>
    </format>
  </formats>
  <chartFormats count="6">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0" count="1" selected="0">
            <x v="1"/>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26" format="17" series="1">
      <pivotArea type="data" outline="0" fieldPosition="0">
        <references count="1">
          <reference field="4294967294" count="1" selected="0">
            <x v="0"/>
          </reference>
        </references>
      </pivotArea>
    </chartFormat>
    <chartFormat chart="26" format="18">
      <pivotArea type="data" outline="0" fieldPosition="0">
        <references count="2">
          <reference field="4294967294" count="1" selected="0">
            <x v="0"/>
          </reference>
          <reference field="0" count="1" selected="0">
            <x v="0"/>
          </reference>
        </references>
      </pivotArea>
    </chartFormat>
    <chartFormat chart="26" format="19">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tient ID"/>
    <pivotHierarchy dragToData="1"/>
    <pivotHierarchy dragToRow="0" dragToCol="0" dragToPage="0" dragToData="1" caption="Dengue Patients"/>
    <pivotHierarchy dragToData="1"/>
    <pivotHierarchy dragToData="1" caption="IgG Patients"/>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BBE193-9D7C-41FF-9DBE-CE546D4E88B1}" name="PivotTable9" cacheId="8" applyNumberFormats="0" applyBorderFormats="0" applyFontFormats="0" applyPatternFormats="0" applyAlignmentFormats="0" applyWidthHeightFormats="1" dataCaption="Values" tag="4a3ad328-7b3e-4b71-9b21-e84ccc0d131d" updatedVersion="8" minRefreshableVersion="3" useAutoFormatting="1" subtotalHiddenItems="1" rowGrandTotals="0" colGrandTotals="0" itemPrintTitles="1" createdVersion="5" indent="0" compact="0" compactData="0" multipleFieldFilters="0" chartFormat="21">
  <location ref="B24:C26"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NS1 Patients" fld="1" baseField="0" baseItem="0"/>
  </dataFields>
  <formats count="1">
    <format dxfId="6">
      <pivotArea type="all" dataOnly="0" outline="0" fieldPosition="0"/>
    </format>
  </format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1"/>
          </reference>
        </references>
      </pivotArea>
    </chartFormat>
    <chartFormat chart="13" format="2">
      <pivotArea type="data" outline="0" fieldPosition="0">
        <references count="2">
          <reference field="4294967294" count="1" selected="0">
            <x v="0"/>
          </reference>
          <reference field="0" count="1" selected="0">
            <x v="0"/>
          </reference>
        </references>
      </pivotArea>
    </chartFormat>
    <chartFormat chart="20" format="15" series="1">
      <pivotArea type="data" outline="0" fieldPosition="0">
        <references count="1">
          <reference field="4294967294" count="1" selected="0">
            <x v="0"/>
          </reference>
        </references>
      </pivotArea>
    </chartFormat>
    <chartFormat chart="20" format="16">
      <pivotArea type="data" outline="0" fieldPosition="0">
        <references count="2">
          <reference field="4294967294" count="1" selected="0">
            <x v="0"/>
          </reference>
          <reference field="0" count="1" selected="0">
            <x v="0"/>
          </reference>
        </references>
      </pivotArea>
    </chartFormat>
    <chartFormat chart="20" format="17">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tient ID"/>
    <pivotHierarchy dragToData="1"/>
    <pivotHierarchy dragToRow="0" dragToCol="0" dragToPage="0" dragToData="1" caption="Dengue Patients"/>
    <pivotHierarchy dragToData="1" caption="NS1 Patien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EEA4BA-C0DA-4B1F-9A14-0093CA0434D8}" name="Donut 2" cacheId="5" applyNumberFormats="0" applyBorderFormats="0" applyFontFormats="0" applyPatternFormats="0" applyAlignmentFormats="0" applyWidthHeightFormats="1" dataCaption="Values" tag="377b1b6d-688f-44e1-a4bf-219b5ca47b44" updatedVersion="8" minRefreshableVersion="3" useAutoFormatting="1" subtotalHiddenItems="1" rowGrandTotals="0" colGrandTotals="0" itemPrintTitles="1" createdVersion="5" indent="0" compact="0" compactData="0" multipleFieldFilters="0" chartFormat="19">
  <location ref="B18:C20"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Dengue Patients" fld="1" baseField="0" baseItem="0"/>
  </dataFields>
  <formats count="1">
    <format dxfId="7">
      <pivotArea type="all" dataOnly="0" outline="0" fieldPosition="0"/>
    </format>
  </formats>
  <chartFormats count="7">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0" count="1" selected="0">
            <x v="1"/>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0" count="1" selected="0">
            <x v="0"/>
          </reference>
        </references>
      </pivotArea>
    </chartFormat>
    <chartFormat chart="18"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Patient ID"/>
    <pivotHierarchy dragToData="1"/>
    <pivotHierarchy dragToRow="0" dragToCol="0" dragToPage="0" dragToData="1" caption="Dengue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908E26-E082-4989-B465-A004269AC272}" name="Bottom 10" cacheId="1" applyNumberFormats="0" applyBorderFormats="0" applyFontFormats="0" applyPatternFormats="0" applyAlignmentFormats="0" applyWidthHeightFormats="1" dataCaption="Values" tag="d1a5b87a-a7fd-45bd-9cd1-07888d539269" updatedVersion="8" minRefreshableVersion="3" useAutoFormatting="1" subtotalHiddenItems="1" itemPrintTitles="1" createdVersion="8" indent="0" compact="0" compactData="0" multipleFieldFilters="0" chartFormat="22">
  <location ref="D70:E81" firstHeaderRow="1" firstDataRow="1" firstDataCol="1"/>
  <pivotFields count="3">
    <pivotField compact="0" allDrilled="1" outline="0" subtotalTop="0" showAll="0" sortType="descending" defaultSubtotal="0" defaultAttributeDrillState="1">
      <items count="2">
        <item x="1"/>
        <item x="0"/>
      </items>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2"/>
    </i>
    <i>
      <x v="8"/>
    </i>
    <i>
      <x v="7"/>
    </i>
    <i>
      <x v="4"/>
    </i>
    <i>
      <x v="5"/>
    </i>
    <i>
      <x/>
    </i>
    <i>
      <x v="9"/>
    </i>
    <i>
      <x v="3"/>
    </i>
    <i>
      <x v="6"/>
    </i>
    <i>
      <x v="1"/>
    </i>
    <i t="grand">
      <x/>
    </i>
  </rowItems>
  <colItems count="1">
    <i/>
  </colItems>
  <dataFields count="1">
    <dataField name="Sum of Dengue Patients" fld="1" baseField="0" baseItem="0"/>
  </dataFields>
  <chartFormats count="4">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S1 Patients"/>
    <pivotHierarchy dragToData="1" caption="IgG Patients"/>
    <pivotHierarchy dragToData="1" caption="IgM Patient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3">
      <autoFilter ref="A1">
        <filterColumn colId="0">
          <top10 top="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gnue Datase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2" xr10:uid="{30B0FB7B-6AAA-4AC2-9012-B94B4966C95B}" sourceName="[Table3].[Age Group]">
  <pivotTables>
    <pivotTable tabId="20" name="Chart 4"/>
    <pivotTable tabId="20" name="Donut Chart 1"/>
    <pivotTable tabId="20" name="Donut Chart 2"/>
    <pivotTable tabId="20" name="Chart 2"/>
    <pivotTable tabId="20" name="Chart-1"/>
  </pivotTables>
  <data>
    <olap pivotCacheId="61011676">
      <levels count="2">
        <level uniqueName="[Table3].[Age Group].[(All)]" sourceCaption="(All)" count="0"/>
        <level uniqueName="[Table3].[Age Group].[Age Group]" sourceCaption="Age Group" count="5">
          <ranges>
            <range startItem="0">
              <i n="[Table3].[Age Group].&amp;[Children (8–17)]" c="Children (8–17)"/>
              <i n="[Table3].[Age Group].&amp;[Youth (18–25)]" c="Youth (18–25)"/>
              <i n="[Table3].[Age Group].&amp;[Adults (26–35)]" c="Adults (26–35)"/>
              <i n="[Table3].[Age Group].&amp;[Middle Age (36–50)]" c="Middle Age (36–50)"/>
              <i n="[Table3].[Age Group].&amp;[Seniors (51–65)]" c="Seniors (51–65)"/>
            </range>
          </ranges>
        </level>
      </levels>
      <selections count="1">
        <selection n="[Table3].[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8DF7FE9-8158-4937-A81E-A167D0D34988}" sourceName="[Table3].[Gender]">
  <pivotTables>
    <pivotTable tabId="20" name="Chart 2"/>
    <pivotTable tabId="20" name="Chart 4"/>
    <pivotTable tabId="20" name="Chart-1"/>
    <pivotTable tabId="20" name="Donut Chart 1"/>
    <pivotTable tabId="20" name="Donut Chart 2"/>
  </pivotTables>
  <data>
    <olap pivotCacheId="61011676">
      <levels count="2">
        <level uniqueName="[Table3].[Gender].[(All)]" sourceCaption="(All)" count="0"/>
        <level uniqueName="[Table3].[Gender].[Gender]" sourceCaption="Gender" count="2">
          <ranges>
            <range startItem="0">
              <i n="[Table3].[Gender].&amp;[Female]" c="Female"/>
              <i n="[Table3].[Gender].&amp;[Male]" c="Male"/>
            </range>
          </ranges>
        </level>
      </levels>
      <selections count="1">
        <selection n="[Table3].[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ngue_Status1" xr10:uid="{99D61901-1A7F-4FCD-ACE5-E08DED0E626E}" sourceName="[Table3].[Dengue Status]">
  <pivotTables>
    <pivotTable tabId="20" name="Chart-1"/>
    <pivotTable tabId="20" name="Donut Chart 1"/>
    <pivotTable tabId="20" name="Donut Chart 2"/>
    <pivotTable tabId="15" name="PivotTable9"/>
  </pivotTables>
  <data>
    <olap pivotCacheId="61011676">
      <levels count="2">
        <level uniqueName="[Table3].[Dengue Status].[(All)]" sourceCaption="(All)" count="0"/>
        <level uniqueName="[Table3].[Dengue Status].[Dengue Status]" sourceCaption="Dengue Status" count="2">
          <ranges>
            <range startItem="0">
              <i n="[Table3].[Dengue Status].&amp;[Negative]" c="Negative"/>
              <i n="[Table3].[Dengue Status].&amp;[Positive]" c="Positive"/>
            </range>
          </ranges>
        </level>
      </levels>
      <selections count="1">
        <selection n="[Table3].[Dengue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1" xr10:uid="{8D1F41A9-0FB6-4224-A2C6-25B6B2B204C1}" sourceName="[Table3].[AreaType]">
  <pivotTables>
    <pivotTable tabId="20" name="Chart 2"/>
    <pivotTable tabId="20" name="Chart 4"/>
    <pivotTable tabId="20" name="Chart-1"/>
    <pivotTable tabId="20" name="Donut Chart 1"/>
    <pivotTable tabId="20" name="Donut Chart 2"/>
  </pivotTables>
  <data>
    <olap pivotCacheId="61011676">
      <levels count="2">
        <level uniqueName="[Table3].[AreaType].[(All)]" sourceCaption="(All)" count="0"/>
        <level uniqueName="[Table3].[AreaType].[AreaType]" sourceCaption="AreaType" count="2">
          <ranges>
            <range startItem="0">
              <i n="[Table3].[AreaType].&amp;[Developed]" c="Developed"/>
              <i n="[Table3].[AreaType].&amp;[Undeveloped]" c="Undeveloped"/>
            </range>
          </ranges>
        </level>
      </levels>
      <selections count="1">
        <selection n="[Table3].[Area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1" xr10:uid="{1527ADD5-7B28-41DE-926B-5DF4FD6A23F1}" sourceName="[Table3].[HouseType]">
  <pivotTables>
    <pivotTable tabId="15" name="KPI Table"/>
    <pivotTable tabId="15" name="Donut 1"/>
    <pivotTable tabId="15" name="Donut 2"/>
    <pivotTable tabId="15" name="Donut 4"/>
    <pivotTable tabId="15" name="Donut 5"/>
    <pivotTable tabId="15" name="PivotTable9"/>
    <pivotTable tabId="20" name="Chart 2"/>
    <pivotTable tabId="20" name="Chart 4"/>
    <pivotTable tabId="20" name="Chart-1"/>
    <pivotTable tabId="20" name="Donut Chart 1"/>
    <pivotTable tabId="20" name="Donut Chart 2"/>
  </pivotTables>
  <data>
    <olap pivotCacheId="61011676">
      <levels count="2">
        <level uniqueName="[Table3].[HouseType].[(All)]" sourceCaption="(All)" count="0"/>
        <level uniqueName="[Table3].[HouseType].[HouseType]" sourceCaption="HouseType" count="3">
          <ranges>
            <range startItem="0">
              <i n="[Table3].[HouseType].&amp;[Building]" c="Building"/>
              <i n="[Table3].[HouseType].&amp;[Other]" c="Other"/>
              <i n="[Table3].[HouseType].&amp;[Tinshed]" c="Tinshed"/>
            </range>
          </ranges>
        </level>
      </levels>
      <selections count="1">
        <selection n="[Table3].[House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 xr10:uid="{A72958E5-8D18-48CB-9BA2-D639B64E8170}" sourceName="[Table3].[Area]">
  <pivotTables>
    <pivotTable tabId="15" name="KPI Table"/>
    <pivotTable tabId="15" name="Donut 1"/>
    <pivotTable tabId="15" name="Donut 2"/>
    <pivotTable tabId="15" name="Donut 4"/>
    <pivotTable tabId="15" name="Donut 5"/>
    <pivotTable tabId="15" name="PivotTable9"/>
    <pivotTable tabId="20" name="Chart-1"/>
    <pivotTable tabId="20" name="Chart 2"/>
    <pivotTable tabId="20" name="Chart 4"/>
    <pivotTable tabId="20" name="Donut Chart 1"/>
    <pivotTable tabId="20" name="Donut Chart 2"/>
  </pivotTables>
  <data>
    <olap pivotCacheId="61011676">
      <levels count="2">
        <level uniqueName="[Table3].[Area].[(All)]" sourceCaption="(All)" count="0"/>
        <level uniqueName="[Table3].[Area].[Area]" sourceCaption="Area" count="36">
          <ranges>
            <range startItem="0">
              <i n="[Table3].[Area].&amp;[Adabor]" c="Adabor"/>
              <i n="[Table3].[Area].&amp;[Badda]" c="Badda"/>
              <i n="[Table3].[Area].&amp;[Banasree]" c="Banasree"/>
              <i n="[Table3].[Area].&amp;[Bangshal]" c="Bangshal"/>
              <i n="[Table3].[Area].&amp;[Biman Bandar]" c="Biman Bandar"/>
              <i n="[Table3].[Area].&amp;[Bosila]" c="Bosila"/>
              <i n="[Table3].[Area].&amp;[Cantonment]" c="Cantonment"/>
              <i n="[Table3].[Area].&amp;[Chawkbazar]" c="Chawkbazar"/>
              <i n="[Table3].[Area].&amp;[Demra]" c="Demra"/>
              <i n="[Table3].[Area].&amp;[Dhanmondi]" c="Dhanmondi"/>
              <i n="[Table3].[Area].&amp;[Gendaria]" c="Gendaria"/>
              <i n="[Table3].[Area].&amp;[Gulshan]" c="Gulshan"/>
              <i n="[Table3].[Area].&amp;[Hazaribagh]" c="Hazaribagh"/>
              <i n="[Table3].[Area].&amp;[Jatrabari]" c="Jatrabari"/>
              <i n="[Table3].[Area].&amp;[Kadamtali]" c="Kadamtali"/>
              <i n="[Table3].[Area].&amp;[Kafrul]" c="Kafrul"/>
              <i n="[Table3].[Area].&amp;[Kalabagan]" c="Kalabagan"/>
              <i n="[Table3].[Area].&amp;[Kamrangirchar]" c="Kamrangirchar"/>
              <i n="[Table3].[Area].&amp;[Keraniganj]" c="Keraniganj"/>
              <i n="[Table3].[Area].&amp;[Khilgaon]" c="Khilgaon"/>
              <i n="[Table3].[Area].&amp;[Khilkhet]" c="Khilkhet"/>
              <i n="[Table3].[Area].&amp;[Lalbagh]" c="Lalbagh"/>
              <i n="[Table3].[Area].&amp;[Mirpur]" c="Mirpur"/>
              <i n="[Table3].[Area].&amp;[Mohammadpur]" c="Mohammadpur"/>
              <i n="[Table3].[Area].&amp;[Motijheel]" c="Motijheel"/>
              <i n="[Table3].[Area].&amp;[New Market]" c="New Market"/>
              <i n="[Table3].[Area].&amp;[Pallabi]" c="Pallabi"/>
              <i n="[Table3].[Area].&amp;[Paltan]" c="Paltan"/>
              <i n="[Table3].[Area].&amp;[Ramna]" c="Ramna"/>
              <i n="[Table3].[Area].&amp;[Rampura]" c="Rampura"/>
              <i n="[Table3].[Area].&amp;[Sabujbagh]" c="Sabujbagh"/>
              <i n="[Table3].[Area].&amp;[Shahbagh]" c="Shahbagh"/>
              <i n="[Table3].[Area].&amp;[Sher-e-Bangla]" c="Sher-e-Bangla"/>
              <i n="[Table3].[Area].&amp;[Shyampur]" c="Shyampur"/>
              <i n="[Table3].[Area].&amp;[Sutrapur]" c="Sutrapur"/>
              <i n="[Table3].[Area].&amp;[Tejgaon]" c="Tejgaon"/>
            </range>
          </ranges>
        </level>
      </levels>
      <selections count="1">
        <selection n="[Table3].[Are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990250E-F886-4D5A-AB07-DE81DA00B34D}" cache="Slicer_Gender1" caption="Gender" level="1" rowHeight="257175"/>
  <slicer name="AreaType 1" xr10:uid="{AD39BDBB-5006-43B3-B83D-2ED8EAA465B2}" cache="Slicer_AreaType1" caption="AreaType" level="1" rowHeight="257175"/>
  <slicer name="HouseType 1" xr10:uid="{E1CABFB6-11E7-4D5E-B976-0402D748ED71}" cache="Slicer_HouseType1" caption="HouseType" level="1" rowHeight="257175"/>
  <slicer name="Select Area" xr10:uid="{15BCD415-343C-4D1D-BBDA-31056C3B4F20}" cache="Slicer_Area1" caption="Select Area"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F82D64DB-9EBA-4AF3-B9DD-EDAE87C5B3C1}" cache="Slicer_Age_Group2" caption="Age Group" level="1" rowHeight="257175"/>
  <slicer name="Gender" xr10:uid="{9C67D6DE-FB4F-4E8F-971C-44A903EA78E8}" cache="Slicer_Gender1" caption="Gender" level="1" rowHeight="257175"/>
  <slicer name="Dengue Status" xr10:uid="{E1A09A72-C0F3-4EE9-A173-2DE01706D8EA}" cache="Slicer_Dengue_Status1" caption="Dengue Status" level="1" rowHeight="257175"/>
  <slicer name="AreaType" xr10:uid="{1429851E-ADE3-4CBA-A7EF-FE3ED09879F6}" cache="Slicer_AreaType1" caption="AreaType" level="1" rowHeight="257175"/>
  <slicer name="HouseType" xr10:uid="{3A9141E4-28BB-4EBF-B4AB-F9E37AD462FA}" cache="Slicer_HouseType1" caption="HouseType" level="1" rowHeight="257175"/>
  <slicer name="Area" xr10:uid="{1201CEDF-0091-4581-A95E-0B984D8021F4}" cache="Slicer_Area1" caption="Area"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DEC935-4C31-45EA-A490-B5F9DBFA26CF}" name="Table3" displayName="Table3" ref="A1:Q1001" totalsRowShown="0" headerRowDxfId="26" dataDxfId="25">
  <autoFilter ref="A1:Q1001" xr:uid="{45DEC935-4C31-45EA-A490-B5F9DBFA26CF}"/>
  <sortState xmlns:xlrd2="http://schemas.microsoft.com/office/spreadsheetml/2017/richdata2" ref="A2:Q1001">
    <sortCondition ref="E1:E1001"/>
  </sortState>
  <tableColumns count="17">
    <tableColumn id="1" xr3:uid="{A4EDCB86-25D0-48C0-B550-E681E83E02EA}" name="Patient ID" dataDxfId="24"/>
    <tableColumn id="2" xr3:uid="{81996084-3807-4AE6-8AB9-A487238792C7}" name="Gender" dataDxfId="23"/>
    <tableColumn id="3" xr3:uid="{69A63165-22F2-4555-A0E7-902936412C65}" name="Age" dataDxfId="22"/>
    <tableColumn id="4" xr3:uid="{71EB9FB3-90D1-483D-9306-548FC2BD5EC9}" name="Age Group" dataDxfId="21">
      <calculatedColumnFormula>IF(C2&lt;=17,"Children (8–17)",
IF(C2&lt;=25,"Youth (18–25)",
IF(C2&lt;=35,"Adults (26–35)",
IF(C2&lt;=50,"Middle Age (36–50)",
"Seniors (51–65)"))))</calculatedColumnFormula>
    </tableColumn>
    <tableColumn id="17" xr3:uid="{D35A9970-19DE-4C7C-B899-8B8D8158581E}" name="Shorting Age Group" dataDxfId="20">
      <calculatedColumnFormula>IF(Table3[[#This Row],[Age Group]]="Children (8–17)",1,IF(Table3[[#This Row],[Age Group]]="Youth (18–25)",2,IF(Table3[[#This Row],[Age Group]]="Adults (26–35)",3,IF(Table3[[#This Row],[Age Group]]="Middle Age (36–50)",4,5))))</calculatedColumnFormula>
    </tableColumn>
    <tableColumn id="5" xr3:uid="{00B656A3-F5C5-482B-9C69-65BD0C6740E0}" name="NS1 Patients" dataDxfId="19"/>
    <tableColumn id="14" xr3:uid="{4986A6D0-5BB5-498F-9007-931793FB484B}" name="NS1 Status" dataDxfId="18">
      <calculatedColumnFormula>IF(Table3[[#This Row],[NS1 Patients]]=0,"Ns1 (-)ve", "Ns1(+)ve")</calculatedColumnFormula>
    </tableColumn>
    <tableColumn id="6" xr3:uid="{700DECE4-245E-4EE8-BA05-4008D0FA688D}" name="IgG Patients" dataDxfId="17"/>
    <tableColumn id="15" xr3:uid="{CD8971DE-335F-4AAD-A736-DED195675085}" name="IgG Status" dataDxfId="16">
      <calculatedColumnFormula>IF(Table3[[#This Row],[IgG Patients]]=0,"IgG (-)ve","IgG (+)ve")</calculatedColumnFormula>
    </tableColumn>
    <tableColumn id="7" xr3:uid="{2919D0F3-0BCA-427B-8C7B-8749AAE58C61}" name="IgM Patients" dataDxfId="15"/>
    <tableColumn id="16" xr3:uid="{1C85055C-3F98-41BC-B229-19E5B28CE61C}" name="IgM Status" dataDxfId="14">
      <calculatedColumnFormula>IF(Table3[[#This Row],[IgM Patients]]=0,"IgM (-)ve","IgG (+)ve")</calculatedColumnFormula>
    </tableColumn>
    <tableColumn id="8" xr3:uid="{19A22C55-288B-4F10-B424-688473434FB9}" name="Area" dataDxfId="13"/>
    <tableColumn id="9" xr3:uid="{3A6FA008-BD8B-4CE7-A84E-78DF3496BAE6}" name="AreaType" dataDxfId="12"/>
    <tableColumn id="10" xr3:uid="{7D407C2D-0891-4D5D-A5B0-CF3B2102F346}" name="HouseType" dataDxfId="11"/>
    <tableColumn id="11" xr3:uid="{DF2AF933-93E0-4ACC-A2BD-B2180CA76902}" name="District" dataDxfId="10"/>
    <tableColumn id="12" xr3:uid="{9A960822-69D5-49D3-AE4F-3B14B582F9AF}" name="Dengue Patients" dataDxfId="9"/>
    <tableColumn id="13" xr3:uid="{D45026FF-8E72-4972-B381-9C4D03D320A3}" name="Dengue Status" dataDxfId="8">
      <calculatedColumnFormula>IF(P2=0, "Negative","Positive")</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5.xml"/><Relationship Id="rId7"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3CF77-E839-4BE8-AB7F-D35C3C7A8B8C}">
  <sheetPr>
    <tabColor rgb="FF006666"/>
    <pageSetUpPr fitToPage="1"/>
  </sheetPr>
  <dimension ref="I1:XFC71"/>
  <sheetViews>
    <sheetView showGridLines="0" tabSelected="1" zoomScale="65" zoomScaleNormal="65" workbookViewId="0">
      <selection activeCell="T53" sqref="T53"/>
      <extLst>
        <ext xmlns:xlsdti="http://schemas.microsoft.com/office/spreadsheetml/2023/showDataTypeIcons" uri="{77bfe23e-c014-4d31-8a63-9c772dbf06b6}">
          <xlsdti:showDataTypeIcons visible="0"/>
        </ext>
      </extLst>
    </sheetView>
  </sheetViews>
  <sheetFormatPr defaultColWidth="0" defaultRowHeight="15" zeroHeight="1" x14ac:dyDescent="0.25"/>
  <cols>
    <col min="1" max="1" width="2.5703125" style="1" customWidth="1"/>
    <col min="2" max="3" width="9.140625" style="1" customWidth="1"/>
    <col min="4" max="4" width="9.42578125" style="1" customWidth="1"/>
    <col min="5" max="5" width="9.7109375" style="1" customWidth="1"/>
    <col min="6" max="6" width="10.5703125" style="1" customWidth="1"/>
    <col min="7" max="26" width="9.140625" style="1" customWidth="1"/>
    <col min="27" max="27" width="5.85546875" style="1" customWidth="1"/>
    <col min="28" max="29" width="9.140625" style="1" customWidth="1"/>
    <col min="30" max="30" width="9.140625" style="1" hidden="1" customWidth="1"/>
    <col min="31" max="31" width="5.42578125" style="1" hidden="1" customWidth="1"/>
    <col min="32" max="16383" width="9.140625" style="1" hidden="1"/>
    <col min="16384" max="16384" width="0" style="1" hidden="1" customWidth="1"/>
  </cols>
  <sheetData>
    <row r="1" s="1" customFormat="1" x14ac:dyDescent="0.25"/>
    <row r="2" s="1" customFormat="1" x14ac:dyDescent="0.25"/>
    <row r="3" s="1" customFormat="1" x14ac:dyDescent="0.25"/>
    <row r="4" s="1" customFormat="1" x14ac:dyDescent="0.25"/>
    <row r="5" s="1" customFormat="1" x14ac:dyDescent="0.25"/>
    <row r="6" s="1" customFormat="1" x14ac:dyDescent="0.25"/>
    <row r="7" s="1"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s="1" customFormat="1" x14ac:dyDescent="0.25"/>
    <row r="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ht="24.75" customHeight="1" x14ac:dyDescent="0.25"/>
    <row r="48" s="1" customFormat="1" x14ac:dyDescent="0.25"/>
    <row r="49" spans="9:9" x14ac:dyDescent="0.25"/>
    <row r="50" spans="9:9" x14ac:dyDescent="0.25"/>
    <row r="51" spans="9:9" x14ac:dyDescent="0.25"/>
    <row r="52" spans="9:9" x14ac:dyDescent="0.25"/>
    <row r="53" spans="9:9" x14ac:dyDescent="0.25"/>
    <row r="59" spans="9:9" hidden="1" x14ac:dyDescent="0.25">
      <c r="I59" s="1">
        <v>1</v>
      </c>
    </row>
    <row r="65" s="1" customFormat="1" hidden="1" x14ac:dyDescent="0.25"/>
    <row r="66" s="1" customFormat="1" hidden="1" x14ac:dyDescent="0.25"/>
    <row r="67" s="1" customFormat="1" hidden="1" x14ac:dyDescent="0.25"/>
    <row r="68" s="1" customFormat="1" hidden="1" x14ac:dyDescent="0.25"/>
    <row r="69" s="1" customFormat="1" hidden="1" x14ac:dyDescent="0.25"/>
    <row r="70" s="1" customFormat="1" hidden="1" x14ac:dyDescent="0.25"/>
    <row r="71" s="1" customFormat="1" hidden="1" x14ac:dyDescent="0.25"/>
  </sheetData>
  <printOptions horizontalCentered="1" verticalCentered="1"/>
  <pageMargins left="0.7" right="0.7" top="0.75" bottom="0.75" header="0.3" footer="0.3"/>
  <pageSetup paperSize="9" scale="48"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Option Button 6">
              <controlPr defaultSize="0" autoFill="0" autoLine="0" autoPict="0">
                <anchor moveWithCells="1">
                  <from>
                    <xdr:col>22</xdr:col>
                    <xdr:colOff>323850</xdr:colOff>
                    <xdr:row>16</xdr:row>
                    <xdr:rowOff>104775</xdr:rowOff>
                  </from>
                  <to>
                    <xdr:col>23</xdr:col>
                    <xdr:colOff>38100</xdr:colOff>
                    <xdr:row>18</xdr:row>
                    <xdr:rowOff>9525</xdr:rowOff>
                  </to>
                </anchor>
              </controlPr>
            </control>
          </mc:Choice>
        </mc:AlternateContent>
        <mc:AlternateContent xmlns:mc="http://schemas.openxmlformats.org/markup-compatibility/2006">
          <mc:Choice Requires="x14">
            <control shapeId="1031" r:id="rId5" name="Option Button 7">
              <controlPr defaultSize="0" autoFill="0" autoLine="0" autoPict="0">
                <anchor moveWithCells="1">
                  <from>
                    <xdr:col>24</xdr:col>
                    <xdr:colOff>19050</xdr:colOff>
                    <xdr:row>16</xdr:row>
                    <xdr:rowOff>123825</xdr:rowOff>
                  </from>
                  <to>
                    <xdr:col>24</xdr:col>
                    <xdr:colOff>409575</xdr:colOff>
                    <xdr:row>17</xdr:row>
                    <xdr:rowOff>171450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4E0A-E7A9-4D17-9C35-7D3DA91D1192}">
  <sheetPr>
    <tabColor theme="6" tint="0.79998168889431442"/>
  </sheetPr>
  <dimension ref="C5:L42"/>
  <sheetViews>
    <sheetView workbookViewId="0">
      <selection activeCell="N7" sqref="N7"/>
    </sheetView>
  </sheetViews>
  <sheetFormatPr defaultRowHeight="15" x14ac:dyDescent="0.25"/>
  <cols>
    <col min="3" max="3" width="18.28515625" bestFit="1" customWidth="1"/>
    <col min="4" max="5" width="10" bestFit="1" customWidth="1"/>
    <col min="6" max="6" width="5.42578125" bestFit="1" customWidth="1"/>
    <col min="7" max="7" width="15.5703125" bestFit="1" customWidth="1"/>
    <col min="8" max="8" width="14.7109375" bestFit="1" customWidth="1"/>
    <col min="9" max="9" width="12.42578125" bestFit="1" customWidth="1"/>
    <col min="10" max="10" width="11.5703125" bestFit="1" customWidth="1"/>
    <col min="11" max="11" width="12" bestFit="1" customWidth="1"/>
    <col min="12" max="12" width="15.5703125" bestFit="1" customWidth="1"/>
  </cols>
  <sheetData>
    <row r="5" spans="3:12" x14ac:dyDescent="0.25">
      <c r="C5" s="12" t="s">
        <v>78</v>
      </c>
      <c r="D5" s="12" t="s">
        <v>0</v>
      </c>
      <c r="H5" s="12" t="s">
        <v>5</v>
      </c>
      <c r="I5" t="s">
        <v>80</v>
      </c>
      <c r="J5" t="s">
        <v>79</v>
      </c>
      <c r="K5" t="s">
        <v>81</v>
      </c>
      <c r="L5" t="s">
        <v>82</v>
      </c>
    </row>
    <row r="6" spans="3:12" x14ac:dyDescent="0.25">
      <c r="C6" s="12" t="s">
        <v>54</v>
      </c>
      <c r="D6" t="s">
        <v>10</v>
      </c>
      <c r="E6" t="s">
        <v>15</v>
      </c>
      <c r="F6" t="s">
        <v>76</v>
      </c>
      <c r="H6" t="s">
        <v>34</v>
      </c>
      <c r="I6">
        <v>14</v>
      </c>
      <c r="J6">
        <v>14</v>
      </c>
      <c r="K6">
        <v>12</v>
      </c>
      <c r="L6">
        <v>14</v>
      </c>
    </row>
    <row r="7" spans="3:12" x14ac:dyDescent="0.25">
      <c r="C7" t="s">
        <v>73</v>
      </c>
      <c r="D7">
        <v>87</v>
      </c>
      <c r="E7">
        <v>76</v>
      </c>
      <c r="F7">
        <v>163</v>
      </c>
      <c r="H7" t="s">
        <v>38</v>
      </c>
      <c r="I7">
        <v>17</v>
      </c>
      <c r="J7">
        <v>17</v>
      </c>
      <c r="K7">
        <v>12</v>
      </c>
      <c r="L7">
        <v>17</v>
      </c>
    </row>
    <row r="8" spans="3:12" x14ac:dyDescent="0.25">
      <c r="C8" t="s">
        <v>70</v>
      </c>
      <c r="D8">
        <v>63</v>
      </c>
      <c r="E8">
        <v>38</v>
      </c>
      <c r="F8">
        <v>101</v>
      </c>
      <c r="H8" t="s">
        <v>45</v>
      </c>
      <c r="I8">
        <v>10</v>
      </c>
      <c r="J8">
        <v>10</v>
      </c>
      <c r="K8">
        <v>9</v>
      </c>
      <c r="L8">
        <v>10</v>
      </c>
    </row>
    <row r="9" spans="3:12" x14ac:dyDescent="0.25">
      <c r="C9" t="s">
        <v>74</v>
      </c>
      <c r="D9">
        <v>52</v>
      </c>
      <c r="E9">
        <v>63</v>
      </c>
      <c r="F9">
        <v>115</v>
      </c>
      <c r="H9" t="s">
        <v>39</v>
      </c>
      <c r="I9">
        <v>24</v>
      </c>
      <c r="J9">
        <v>24</v>
      </c>
      <c r="K9">
        <v>19</v>
      </c>
      <c r="L9">
        <v>24</v>
      </c>
    </row>
    <row r="10" spans="3:12" x14ac:dyDescent="0.25">
      <c r="C10" t="s">
        <v>72</v>
      </c>
      <c r="D10">
        <v>48</v>
      </c>
      <c r="E10">
        <v>42</v>
      </c>
      <c r="F10">
        <v>90</v>
      </c>
      <c r="H10" t="s">
        <v>36</v>
      </c>
      <c r="I10">
        <v>12</v>
      </c>
      <c r="J10">
        <v>12</v>
      </c>
      <c r="K10">
        <v>11</v>
      </c>
      <c r="L10">
        <v>12</v>
      </c>
    </row>
    <row r="11" spans="3:12" x14ac:dyDescent="0.25">
      <c r="C11" t="s">
        <v>71</v>
      </c>
      <c r="D11">
        <v>31</v>
      </c>
      <c r="E11">
        <v>33</v>
      </c>
      <c r="F11">
        <v>64</v>
      </c>
      <c r="H11" t="s">
        <v>32</v>
      </c>
      <c r="I11">
        <v>11</v>
      </c>
      <c r="J11">
        <v>11</v>
      </c>
      <c r="K11">
        <v>10</v>
      </c>
      <c r="L11">
        <v>11</v>
      </c>
    </row>
    <row r="12" spans="3:12" x14ac:dyDescent="0.25">
      <c r="C12" t="s">
        <v>76</v>
      </c>
      <c r="D12">
        <v>281</v>
      </c>
      <c r="E12">
        <v>252</v>
      </c>
      <c r="F12">
        <v>533</v>
      </c>
      <c r="H12" t="s">
        <v>46</v>
      </c>
      <c r="I12">
        <v>11</v>
      </c>
      <c r="J12">
        <v>12</v>
      </c>
      <c r="K12">
        <v>7</v>
      </c>
      <c r="L12">
        <v>12</v>
      </c>
    </row>
    <row r="13" spans="3:12" x14ac:dyDescent="0.25">
      <c r="H13" t="s">
        <v>16</v>
      </c>
      <c r="I13">
        <v>11</v>
      </c>
      <c r="J13">
        <v>11</v>
      </c>
      <c r="K13">
        <v>14</v>
      </c>
      <c r="L13">
        <v>11</v>
      </c>
    </row>
    <row r="14" spans="3:12" x14ac:dyDescent="0.25">
      <c r="H14" t="s">
        <v>44</v>
      </c>
      <c r="I14">
        <v>26</v>
      </c>
      <c r="J14">
        <v>26</v>
      </c>
      <c r="K14">
        <v>22</v>
      </c>
      <c r="L14">
        <v>26</v>
      </c>
    </row>
    <row r="15" spans="3:12" x14ac:dyDescent="0.25">
      <c r="H15" t="s">
        <v>22</v>
      </c>
      <c r="I15">
        <v>17</v>
      </c>
      <c r="J15">
        <v>17</v>
      </c>
      <c r="K15">
        <v>17</v>
      </c>
      <c r="L15">
        <v>17</v>
      </c>
    </row>
    <row r="16" spans="3:12" x14ac:dyDescent="0.25">
      <c r="H16" t="s">
        <v>21</v>
      </c>
      <c r="I16">
        <v>9</v>
      </c>
      <c r="J16">
        <v>9</v>
      </c>
      <c r="K16">
        <v>5</v>
      </c>
      <c r="L16">
        <v>9</v>
      </c>
    </row>
    <row r="17" spans="8:12" x14ac:dyDescent="0.25">
      <c r="H17" t="s">
        <v>51</v>
      </c>
      <c r="I17">
        <v>14</v>
      </c>
      <c r="J17">
        <v>14</v>
      </c>
      <c r="K17">
        <v>15</v>
      </c>
      <c r="L17">
        <v>14</v>
      </c>
    </row>
    <row r="18" spans="8:12" x14ac:dyDescent="0.25">
      <c r="H18" t="s">
        <v>41</v>
      </c>
      <c r="I18">
        <v>12</v>
      </c>
      <c r="J18">
        <v>12</v>
      </c>
      <c r="K18">
        <v>11</v>
      </c>
      <c r="L18">
        <v>12</v>
      </c>
    </row>
    <row r="19" spans="8:12" x14ac:dyDescent="0.25">
      <c r="H19" t="s">
        <v>33</v>
      </c>
      <c r="I19">
        <v>29</v>
      </c>
      <c r="J19">
        <v>31</v>
      </c>
      <c r="K19">
        <v>21</v>
      </c>
      <c r="L19">
        <v>31</v>
      </c>
    </row>
    <row r="20" spans="8:12" x14ac:dyDescent="0.25">
      <c r="H20" t="s">
        <v>50</v>
      </c>
      <c r="I20">
        <v>18</v>
      </c>
      <c r="J20">
        <v>19</v>
      </c>
      <c r="K20">
        <v>14</v>
      </c>
      <c r="L20">
        <v>19</v>
      </c>
    </row>
    <row r="21" spans="8:12" x14ac:dyDescent="0.25">
      <c r="H21" t="s">
        <v>26</v>
      </c>
      <c r="I21">
        <v>17</v>
      </c>
      <c r="J21">
        <v>17</v>
      </c>
      <c r="K21">
        <v>15</v>
      </c>
      <c r="L21">
        <v>17</v>
      </c>
    </row>
    <row r="22" spans="8:12" x14ac:dyDescent="0.25">
      <c r="H22" t="s">
        <v>31</v>
      </c>
      <c r="I22">
        <v>15</v>
      </c>
      <c r="J22">
        <v>15</v>
      </c>
      <c r="K22">
        <v>13</v>
      </c>
      <c r="L22">
        <v>15</v>
      </c>
    </row>
    <row r="23" spans="8:12" x14ac:dyDescent="0.25">
      <c r="H23" t="s">
        <v>35</v>
      </c>
      <c r="I23">
        <v>9</v>
      </c>
      <c r="J23">
        <v>10</v>
      </c>
      <c r="K23">
        <v>10</v>
      </c>
      <c r="L23">
        <v>10</v>
      </c>
    </row>
    <row r="24" spans="8:12" x14ac:dyDescent="0.25">
      <c r="H24" t="s">
        <v>47</v>
      </c>
      <c r="I24">
        <v>14</v>
      </c>
      <c r="J24">
        <v>14</v>
      </c>
      <c r="K24">
        <v>16</v>
      </c>
      <c r="L24">
        <v>14</v>
      </c>
    </row>
    <row r="25" spans="8:12" x14ac:dyDescent="0.25">
      <c r="H25" t="s">
        <v>53</v>
      </c>
      <c r="I25">
        <v>13</v>
      </c>
      <c r="J25">
        <v>14</v>
      </c>
      <c r="K25">
        <v>11</v>
      </c>
      <c r="L25">
        <v>14</v>
      </c>
    </row>
    <row r="26" spans="8:12" x14ac:dyDescent="0.25">
      <c r="H26" t="s">
        <v>49</v>
      </c>
      <c r="I26">
        <v>16</v>
      </c>
      <c r="J26">
        <v>16</v>
      </c>
      <c r="K26">
        <v>14</v>
      </c>
      <c r="L26">
        <v>16</v>
      </c>
    </row>
    <row r="27" spans="8:12" x14ac:dyDescent="0.25">
      <c r="H27" t="s">
        <v>43</v>
      </c>
      <c r="I27">
        <v>10</v>
      </c>
      <c r="J27">
        <v>10</v>
      </c>
      <c r="K27">
        <v>9</v>
      </c>
      <c r="L27">
        <v>10</v>
      </c>
    </row>
    <row r="28" spans="8:12" x14ac:dyDescent="0.25">
      <c r="H28" t="s">
        <v>11</v>
      </c>
      <c r="I28">
        <v>19</v>
      </c>
      <c r="J28">
        <v>19</v>
      </c>
      <c r="K28">
        <v>21</v>
      </c>
      <c r="L28">
        <v>19</v>
      </c>
    </row>
    <row r="29" spans="8:12" x14ac:dyDescent="0.25">
      <c r="H29" t="s">
        <v>28</v>
      </c>
      <c r="I29">
        <v>16</v>
      </c>
      <c r="J29">
        <v>20</v>
      </c>
      <c r="K29">
        <v>11</v>
      </c>
      <c r="L29">
        <v>20</v>
      </c>
    </row>
    <row r="30" spans="8:12" x14ac:dyDescent="0.25">
      <c r="H30" t="s">
        <v>20</v>
      </c>
      <c r="I30">
        <v>15</v>
      </c>
      <c r="J30">
        <v>15</v>
      </c>
      <c r="K30">
        <v>15</v>
      </c>
      <c r="L30">
        <v>15</v>
      </c>
    </row>
    <row r="31" spans="8:12" x14ac:dyDescent="0.25">
      <c r="H31" t="s">
        <v>23</v>
      </c>
      <c r="I31">
        <v>14</v>
      </c>
      <c r="J31">
        <v>14</v>
      </c>
      <c r="K31">
        <v>14</v>
      </c>
      <c r="L31">
        <v>14</v>
      </c>
    </row>
    <row r="32" spans="8:12" x14ac:dyDescent="0.25">
      <c r="H32" t="s">
        <v>27</v>
      </c>
      <c r="I32">
        <v>14</v>
      </c>
      <c r="J32">
        <v>14</v>
      </c>
      <c r="K32">
        <v>9</v>
      </c>
      <c r="L32">
        <v>14</v>
      </c>
    </row>
    <row r="33" spans="8:12" x14ac:dyDescent="0.25">
      <c r="H33" t="s">
        <v>18</v>
      </c>
      <c r="I33">
        <v>14</v>
      </c>
      <c r="J33">
        <v>14</v>
      </c>
      <c r="K33">
        <v>12</v>
      </c>
      <c r="L33">
        <v>14</v>
      </c>
    </row>
    <row r="34" spans="8:12" x14ac:dyDescent="0.25">
      <c r="H34" t="s">
        <v>37</v>
      </c>
      <c r="I34">
        <v>10</v>
      </c>
      <c r="J34">
        <v>10</v>
      </c>
      <c r="K34">
        <v>19</v>
      </c>
      <c r="L34">
        <v>10</v>
      </c>
    </row>
    <row r="35" spans="8:12" x14ac:dyDescent="0.25">
      <c r="H35" t="s">
        <v>52</v>
      </c>
      <c r="I35">
        <v>14</v>
      </c>
      <c r="J35">
        <v>14</v>
      </c>
      <c r="K35">
        <v>13</v>
      </c>
      <c r="L35">
        <v>14</v>
      </c>
    </row>
    <row r="36" spans="8:12" x14ac:dyDescent="0.25">
      <c r="H36" t="s">
        <v>40</v>
      </c>
      <c r="I36">
        <v>11</v>
      </c>
      <c r="J36">
        <v>15</v>
      </c>
      <c r="K36">
        <v>11</v>
      </c>
      <c r="L36">
        <v>15</v>
      </c>
    </row>
    <row r="37" spans="8:12" x14ac:dyDescent="0.25">
      <c r="H37" t="s">
        <v>29</v>
      </c>
      <c r="I37">
        <v>11</v>
      </c>
      <c r="J37">
        <v>11</v>
      </c>
      <c r="K37">
        <v>13</v>
      </c>
      <c r="L37">
        <v>11</v>
      </c>
    </row>
    <row r="38" spans="8:12" x14ac:dyDescent="0.25">
      <c r="H38" t="s">
        <v>77</v>
      </c>
      <c r="I38">
        <v>9</v>
      </c>
      <c r="J38">
        <v>9</v>
      </c>
      <c r="K38">
        <v>11</v>
      </c>
      <c r="L38">
        <v>9</v>
      </c>
    </row>
    <row r="39" spans="8:12" x14ac:dyDescent="0.25">
      <c r="H39" t="s">
        <v>30</v>
      </c>
      <c r="I39">
        <v>9</v>
      </c>
      <c r="J39">
        <v>9</v>
      </c>
      <c r="K39">
        <v>11</v>
      </c>
      <c r="L39">
        <v>9</v>
      </c>
    </row>
    <row r="40" spans="8:12" x14ac:dyDescent="0.25">
      <c r="H40" t="s">
        <v>42</v>
      </c>
      <c r="I40">
        <v>10</v>
      </c>
      <c r="J40">
        <v>10</v>
      </c>
      <c r="K40">
        <v>14</v>
      </c>
      <c r="L40">
        <v>10</v>
      </c>
    </row>
    <row r="41" spans="8:12" x14ac:dyDescent="0.25">
      <c r="H41" t="s">
        <v>48</v>
      </c>
      <c r="I41">
        <v>24</v>
      </c>
      <c r="J41">
        <v>24</v>
      </c>
      <c r="K41">
        <v>14</v>
      </c>
      <c r="L41">
        <v>24</v>
      </c>
    </row>
    <row r="42" spans="8:12" x14ac:dyDescent="0.25">
      <c r="H42" t="s">
        <v>76</v>
      </c>
      <c r="I42">
        <v>519</v>
      </c>
      <c r="J42">
        <v>533</v>
      </c>
      <c r="K42">
        <v>475</v>
      </c>
      <c r="L42">
        <v>533</v>
      </c>
    </row>
  </sheetData>
  <conditionalFormatting pivot="1" sqref="D7:D11">
    <cfRule type="colorScale" priority="15">
      <colorScale>
        <cfvo type="min"/>
        <cfvo type="percentile" val="50"/>
        <cfvo type="max"/>
        <color rgb="FF63BE7B"/>
        <color rgb="FFFFEB84"/>
        <color rgb="FFF8696B"/>
      </colorScale>
    </cfRule>
  </conditionalFormatting>
  <conditionalFormatting pivot="1" sqref="E7:E11">
    <cfRule type="colorScale" priority="14">
      <colorScale>
        <cfvo type="min"/>
        <cfvo type="percentile" val="50"/>
        <cfvo type="max"/>
        <color rgb="FF63BE7B"/>
        <color rgb="FFFFEB84"/>
        <color rgb="FFF8696B"/>
      </colorScale>
    </cfRule>
  </conditionalFormatting>
  <conditionalFormatting pivot="1" sqref="F7:F11">
    <cfRule type="colorScale" priority="13">
      <colorScale>
        <cfvo type="min"/>
        <cfvo type="percentile" val="50"/>
        <cfvo type="max"/>
        <color rgb="FF63BE7B"/>
        <color rgb="FFFFEB84"/>
        <color rgb="FFF8696B"/>
      </colorScale>
    </cfRule>
  </conditionalFormatting>
  <conditionalFormatting pivot="1" sqref="J6:J41">
    <cfRule type="dataBar" priority="3">
      <dataBar>
        <cfvo type="min"/>
        <cfvo type="max"/>
        <color rgb="FF638EC6"/>
      </dataBar>
      <extLst>
        <ext xmlns:x14="http://schemas.microsoft.com/office/spreadsheetml/2009/9/main" uri="{B025F937-C7B1-47D3-B67F-A62EFF666E3E}">
          <x14:id>{440DD555-4E0C-4926-BDEB-D1C4082F4300}</x14:id>
        </ext>
      </extLst>
    </cfRule>
  </conditionalFormatting>
  <conditionalFormatting pivot="1" sqref="L6:L41">
    <cfRule type="dataBar" priority="5">
      <dataBar>
        <cfvo type="min"/>
        <cfvo type="max"/>
        <color rgb="FFFF555A"/>
      </dataBar>
      <extLst>
        <ext xmlns:x14="http://schemas.microsoft.com/office/spreadsheetml/2009/9/main" uri="{B025F937-C7B1-47D3-B67F-A62EFF666E3E}">
          <x14:id>{FC9C2BAD-FCD6-4BF6-9F22-8EE51E223495}</x14:id>
        </ext>
      </extLst>
    </cfRule>
  </conditionalFormatting>
  <conditionalFormatting pivot="1" sqref="K6:K41">
    <cfRule type="dataBar" priority="4">
      <dataBar>
        <cfvo type="min"/>
        <cfvo type="max"/>
        <color rgb="FF008AEF"/>
      </dataBar>
      <extLst>
        <ext xmlns:x14="http://schemas.microsoft.com/office/spreadsheetml/2009/9/main" uri="{B025F937-C7B1-47D3-B67F-A62EFF666E3E}">
          <x14:id>{37CBD630-5661-49BD-B311-0059B3882BF8}</x14:id>
        </ext>
      </extLst>
    </cfRule>
  </conditionalFormatting>
  <conditionalFormatting pivot="1" sqref="I6:I41">
    <cfRule type="dataBar" priority="1">
      <dataBar>
        <cfvo type="min"/>
        <cfvo type="max"/>
        <color rgb="FF638EC6"/>
      </dataBar>
      <extLst>
        <ext xmlns:x14="http://schemas.microsoft.com/office/spreadsheetml/2009/9/main" uri="{B025F937-C7B1-47D3-B67F-A62EFF666E3E}">
          <x14:id>{F14941B2-CAEA-4321-8683-22C256BED8BF}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440DD555-4E0C-4926-BDEB-D1C4082F4300}">
            <x14:dataBar minLength="0" maxLength="100" border="1" negativeBarBorderColorSameAsPositive="0">
              <x14:cfvo type="autoMin"/>
              <x14:cfvo type="autoMax"/>
              <x14:borderColor rgb="FF638EC6"/>
              <x14:negativeFillColor rgb="FFFF0000"/>
              <x14:negativeBorderColor rgb="FFFF0000"/>
              <x14:axisColor rgb="FF000000"/>
            </x14:dataBar>
          </x14:cfRule>
          <xm:sqref>J6:J41</xm:sqref>
        </x14:conditionalFormatting>
        <x14:conditionalFormatting xmlns:xm="http://schemas.microsoft.com/office/excel/2006/main" pivot="1">
          <x14:cfRule type="dataBar" id="{FC9C2BAD-FCD6-4BF6-9F22-8EE51E223495}">
            <x14:dataBar minLength="0" maxLength="100" border="1" negativeBarBorderColorSameAsPositive="0">
              <x14:cfvo type="autoMin"/>
              <x14:cfvo type="autoMax"/>
              <x14:borderColor rgb="FFFF555A"/>
              <x14:negativeFillColor rgb="FFFF0000"/>
              <x14:negativeBorderColor rgb="FFFF0000"/>
              <x14:axisColor rgb="FF000000"/>
            </x14:dataBar>
          </x14:cfRule>
          <xm:sqref>L6:L41</xm:sqref>
        </x14:conditionalFormatting>
        <x14:conditionalFormatting xmlns:xm="http://schemas.microsoft.com/office/excel/2006/main" pivot="1">
          <x14:cfRule type="dataBar" id="{37CBD630-5661-49BD-B311-0059B3882BF8}">
            <x14:dataBar minLength="0" maxLength="100" border="1" negativeBarBorderColorSameAsPositive="0">
              <x14:cfvo type="autoMin"/>
              <x14:cfvo type="autoMax"/>
              <x14:borderColor rgb="FF008AEF"/>
              <x14:negativeFillColor rgb="FFFF0000"/>
              <x14:negativeBorderColor rgb="FFFF0000"/>
              <x14:axisColor rgb="FF000000"/>
            </x14:dataBar>
          </x14:cfRule>
          <xm:sqref>K6:K41</xm:sqref>
        </x14:conditionalFormatting>
        <x14:conditionalFormatting xmlns:xm="http://schemas.microsoft.com/office/excel/2006/main" pivot="1">
          <x14:cfRule type="dataBar" id="{F14941B2-CAEA-4321-8683-22C256BED8BF}">
            <x14:dataBar minLength="0" maxLength="100" border="1" negativeBarBorderColorSameAsPositive="0">
              <x14:cfvo type="autoMin"/>
              <x14:cfvo type="autoMax"/>
              <x14:borderColor rgb="FF638EC6"/>
              <x14:negativeFillColor rgb="FFFF0000"/>
              <x14:negativeBorderColor rgb="FFFF0000"/>
              <x14:axisColor rgb="FF000000"/>
            </x14:dataBar>
          </x14:cfRule>
          <xm:sqref>I6:I41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E5955-F18D-4D3B-B886-50EC0C6F0998}">
  <sheetPr>
    <tabColor theme="2" tint="-9.9978637043366805E-2"/>
  </sheetPr>
  <dimension ref="A1:J1001"/>
  <sheetViews>
    <sheetView workbookViewId="0">
      <selection activeCell="N2" sqref="N2"/>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45</v>
      </c>
      <c r="C2">
        <v>0</v>
      </c>
      <c r="D2">
        <v>0</v>
      </c>
      <c r="E2">
        <v>0</v>
      </c>
      <c r="F2" t="s">
        <v>11</v>
      </c>
      <c r="G2" t="s">
        <v>12</v>
      </c>
      <c r="H2" t="s">
        <v>13</v>
      </c>
      <c r="I2" t="s">
        <v>14</v>
      </c>
      <c r="J2">
        <v>0</v>
      </c>
    </row>
    <row r="3" spans="1:10" x14ac:dyDescent="0.25">
      <c r="A3" t="s">
        <v>15</v>
      </c>
      <c r="B3">
        <v>17</v>
      </c>
      <c r="C3">
        <v>0</v>
      </c>
      <c r="D3">
        <v>0</v>
      </c>
      <c r="E3">
        <v>1</v>
      </c>
      <c r="F3" t="s">
        <v>16</v>
      </c>
      <c r="G3" t="s">
        <v>17</v>
      </c>
      <c r="H3" t="s">
        <v>13</v>
      </c>
      <c r="I3" t="s">
        <v>14</v>
      </c>
      <c r="J3">
        <v>0</v>
      </c>
    </row>
    <row r="4" spans="1:10" x14ac:dyDescent="0.25">
      <c r="A4" t="s">
        <v>10</v>
      </c>
      <c r="B4">
        <v>29</v>
      </c>
      <c r="C4">
        <v>0</v>
      </c>
      <c r="D4">
        <v>0</v>
      </c>
      <c r="E4">
        <v>0</v>
      </c>
      <c r="F4" t="s">
        <v>18</v>
      </c>
      <c r="G4" t="s">
        <v>12</v>
      </c>
      <c r="H4" t="s">
        <v>19</v>
      </c>
      <c r="I4" t="s">
        <v>14</v>
      </c>
      <c r="J4">
        <v>0</v>
      </c>
    </row>
    <row r="5" spans="1:10" x14ac:dyDescent="0.25">
      <c r="A5" t="s">
        <v>10</v>
      </c>
      <c r="B5">
        <v>63</v>
      </c>
      <c r="C5">
        <v>1</v>
      </c>
      <c r="D5">
        <v>1</v>
      </c>
      <c r="E5">
        <v>0</v>
      </c>
      <c r="F5" t="s">
        <v>20</v>
      </c>
      <c r="G5" t="s">
        <v>17</v>
      </c>
      <c r="H5" t="s">
        <v>19</v>
      </c>
      <c r="I5" t="s">
        <v>14</v>
      </c>
      <c r="J5">
        <v>1</v>
      </c>
    </row>
    <row r="6" spans="1:10" x14ac:dyDescent="0.25">
      <c r="A6" t="s">
        <v>15</v>
      </c>
      <c r="B6">
        <v>22</v>
      </c>
      <c r="C6">
        <v>0</v>
      </c>
      <c r="D6">
        <v>0</v>
      </c>
      <c r="E6">
        <v>0</v>
      </c>
      <c r="F6" t="s">
        <v>21</v>
      </c>
      <c r="G6" t="s">
        <v>12</v>
      </c>
      <c r="H6" t="s">
        <v>13</v>
      </c>
      <c r="I6" t="s">
        <v>14</v>
      </c>
      <c r="J6">
        <v>0</v>
      </c>
    </row>
    <row r="7" spans="1:10" x14ac:dyDescent="0.25">
      <c r="A7" t="s">
        <v>10</v>
      </c>
      <c r="B7">
        <v>36</v>
      </c>
      <c r="C7">
        <v>0</v>
      </c>
      <c r="D7">
        <v>0</v>
      </c>
      <c r="E7">
        <v>1</v>
      </c>
      <c r="F7" t="s">
        <v>22</v>
      </c>
      <c r="G7" t="s">
        <v>17</v>
      </c>
      <c r="H7" t="s">
        <v>19</v>
      </c>
      <c r="I7" t="s">
        <v>14</v>
      </c>
      <c r="J7">
        <v>0</v>
      </c>
    </row>
    <row r="8" spans="1:10" x14ac:dyDescent="0.25">
      <c r="A8" t="s">
        <v>10</v>
      </c>
      <c r="B8">
        <v>15</v>
      </c>
      <c r="C8">
        <v>0</v>
      </c>
      <c r="D8">
        <v>0</v>
      </c>
      <c r="E8">
        <v>1</v>
      </c>
      <c r="F8" t="s">
        <v>23</v>
      </c>
      <c r="G8" t="s">
        <v>12</v>
      </c>
      <c r="H8" t="s">
        <v>13</v>
      </c>
      <c r="I8" t="s">
        <v>14</v>
      </c>
      <c r="J8">
        <v>0</v>
      </c>
    </row>
    <row r="9" spans="1:10" x14ac:dyDescent="0.25">
      <c r="A9" t="s">
        <v>15</v>
      </c>
      <c r="B9">
        <v>26</v>
      </c>
      <c r="C9">
        <v>0</v>
      </c>
      <c r="D9">
        <v>0</v>
      </c>
      <c r="E9">
        <v>0</v>
      </c>
      <c r="F9" t="s">
        <v>23</v>
      </c>
      <c r="G9" t="s">
        <v>17</v>
      </c>
      <c r="H9" t="s">
        <v>19</v>
      </c>
      <c r="I9" t="s">
        <v>14</v>
      </c>
      <c r="J9">
        <v>0</v>
      </c>
    </row>
    <row r="10" spans="1:10" x14ac:dyDescent="0.25">
      <c r="A10" t="s">
        <v>10</v>
      </c>
      <c r="B10">
        <v>31</v>
      </c>
      <c r="C10">
        <v>0</v>
      </c>
      <c r="D10">
        <v>0</v>
      </c>
      <c r="E10">
        <v>1</v>
      </c>
      <c r="F10" t="s">
        <v>22</v>
      </c>
      <c r="G10" t="s">
        <v>12</v>
      </c>
      <c r="H10" t="s">
        <v>24</v>
      </c>
      <c r="I10" t="s">
        <v>14</v>
      </c>
      <c r="J10">
        <v>0</v>
      </c>
    </row>
    <row r="11" spans="1:10" x14ac:dyDescent="0.25">
      <c r="A11" t="s">
        <v>10</v>
      </c>
      <c r="B11">
        <v>10</v>
      </c>
      <c r="C11">
        <v>0</v>
      </c>
      <c r="D11">
        <v>0</v>
      </c>
      <c r="E11">
        <v>1</v>
      </c>
      <c r="F11" t="s">
        <v>25</v>
      </c>
      <c r="G11" t="s">
        <v>17</v>
      </c>
      <c r="H11" t="s">
        <v>24</v>
      </c>
      <c r="I11" t="s">
        <v>14</v>
      </c>
      <c r="J11">
        <v>0</v>
      </c>
    </row>
    <row r="12" spans="1:10" x14ac:dyDescent="0.25">
      <c r="A12" t="s">
        <v>10</v>
      </c>
      <c r="B12">
        <v>31</v>
      </c>
      <c r="C12">
        <v>1</v>
      </c>
      <c r="D12">
        <v>1</v>
      </c>
      <c r="E12">
        <v>0</v>
      </c>
      <c r="F12" t="s">
        <v>26</v>
      </c>
      <c r="G12" t="s">
        <v>12</v>
      </c>
      <c r="H12" t="s">
        <v>13</v>
      </c>
      <c r="I12" t="s">
        <v>14</v>
      </c>
      <c r="J12">
        <v>1</v>
      </c>
    </row>
    <row r="13" spans="1:10" x14ac:dyDescent="0.25">
      <c r="A13" t="s">
        <v>15</v>
      </c>
      <c r="B13">
        <v>10</v>
      </c>
      <c r="C13">
        <v>0</v>
      </c>
      <c r="D13">
        <v>0</v>
      </c>
      <c r="E13">
        <v>0</v>
      </c>
      <c r="F13" t="s">
        <v>22</v>
      </c>
      <c r="G13" t="s">
        <v>17</v>
      </c>
      <c r="H13" t="s">
        <v>24</v>
      </c>
      <c r="I13" t="s">
        <v>14</v>
      </c>
      <c r="J13">
        <v>0</v>
      </c>
    </row>
    <row r="14" spans="1:10" x14ac:dyDescent="0.25">
      <c r="A14" t="s">
        <v>10</v>
      </c>
      <c r="B14">
        <v>13</v>
      </c>
      <c r="C14">
        <v>1</v>
      </c>
      <c r="D14">
        <v>1</v>
      </c>
      <c r="E14">
        <v>0</v>
      </c>
      <c r="F14" t="s">
        <v>27</v>
      </c>
      <c r="G14" t="s">
        <v>12</v>
      </c>
      <c r="H14" t="s">
        <v>13</v>
      </c>
      <c r="I14" t="s">
        <v>14</v>
      </c>
      <c r="J14">
        <v>1</v>
      </c>
    </row>
    <row r="15" spans="1:10" x14ac:dyDescent="0.25">
      <c r="A15" t="s">
        <v>10</v>
      </c>
      <c r="B15">
        <v>43</v>
      </c>
      <c r="C15">
        <v>1</v>
      </c>
      <c r="D15">
        <v>1</v>
      </c>
      <c r="E15">
        <v>0</v>
      </c>
      <c r="F15" t="s">
        <v>28</v>
      </c>
      <c r="G15" t="s">
        <v>17</v>
      </c>
      <c r="H15" t="s">
        <v>13</v>
      </c>
      <c r="I15" t="s">
        <v>14</v>
      </c>
      <c r="J15">
        <v>1</v>
      </c>
    </row>
    <row r="16" spans="1:10" x14ac:dyDescent="0.25">
      <c r="A16" t="s">
        <v>15</v>
      </c>
      <c r="B16">
        <v>52</v>
      </c>
      <c r="C16">
        <v>0</v>
      </c>
      <c r="D16">
        <v>0</v>
      </c>
      <c r="E16">
        <v>0</v>
      </c>
      <c r="F16" t="s">
        <v>29</v>
      </c>
      <c r="G16" t="s">
        <v>12</v>
      </c>
      <c r="H16" t="s">
        <v>19</v>
      </c>
      <c r="I16" t="s">
        <v>14</v>
      </c>
      <c r="J16">
        <v>0</v>
      </c>
    </row>
    <row r="17" spans="1:10" x14ac:dyDescent="0.25">
      <c r="A17" t="s">
        <v>10</v>
      </c>
      <c r="B17">
        <v>12</v>
      </c>
      <c r="C17">
        <v>1</v>
      </c>
      <c r="D17">
        <v>1</v>
      </c>
      <c r="E17">
        <v>1</v>
      </c>
      <c r="F17" t="s">
        <v>30</v>
      </c>
      <c r="G17" t="s">
        <v>17</v>
      </c>
      <c r="H17" t="s">
        <v>24</v>
      </c>
      <c r="I17" t="s">
        <v>14</v>
      </c>
      <c r="J17">
        <v>1</v>
      </c>
    </row>
    <row r="18" spans="1:10" x14ac:dyDescent="0.25">
      <c r="A18" t="s">
        <v>15</v>
      </c>
      <c r="B18">
        <v>18</v>
      </c>
      <c r="C18">
        <v>0</v>
      </c>
      <c r="D18">
        <v>0</v>
      </c>
      <c r="E18">
        <v>1</v>
      </c>
      <c r="F18" t="s">
        <v>31</v>
      </c>
      <c r="G18" t="s">
        <v>12</v>
      </c>
      <c r="H18" t="s">
        <v>24</v>
      </c>
      <c r="I18" t="s">
        <v>14</v>
      </c>
      <c r="J18">
        <v>0</v>
      </c>
    </row>
    <row r="19" spans="1:10" x14ac:dyDescent="0.25">
      <c r="A19" t="s">
        <v>15</v>
      </c>
      <c r="B19">
        <v>56</v>
      </c>
      <c r="C19">
        <v>0</v>
      </c>
      <c r="D19">
        <v>0</v>
      </c>
      <c r="E19">
        <v>1</v>
      </c>
      <c r="F19" t="s">
        <v>32</v>
      </c>
      <c r="G19" t="s">
        <v>17</v>
      </c>
      <c r="H19" t="s">
        <v>13</v>
      </c>
      <c r="I19" t="s">
        <v>14</v>
      </c>
      <c r="J19">
        <v>0</v>
      </c>
    </row>
    <row r="20" spans="1:10" x14ac:dyDescent="0.25">
      <c r="A20" t="s">
        <v>15</v>
      </c>
      <c r="B20">
        <v>9</v>
      </c>
      <c r="C20">
        <v>1</v>
      </c>
      <c r="D20">
        <v>1</v>
      </c>
      <c r="E20">
        <v>1</v>
      </c>
      <c r="F20" t="s">
        <v>11</v>
      </c>
      <c r="G20" t="s">
        <v>12</v>
      </c>
      <c r="H20" t="s">
        <v>24</v>
      </c>
      <c r="I20" t="s">
        <v>14</v>
      </c>
      <c r="J20">
        <v>1</v>
      </c>
    </row>
    <row r="21" spans="1:10" x14ac:dyDescent="0.25">
      <c r="A21" t="s">
        <v>15</v>
      </c>
      <c r="B21">
        <v>27</v>
      </c>
      <c r="C21">
        <v>1</v>
      </c>
      <c r="D21">
        <v>1</v>
      </c>
      <c r="E21">
        <v>0</v>
      </c>
      <c r="F21" t="s">
        <v>11</v>
      </c>
      <c r="G21" t="s">
        <v>17</v>
      </c>
      <c r="H21" t="s">
        <v>24</v>
      </c>
      <c r="I21" t="s">
        <v>14</v>
      </c>
      <c r="J21">
        <v>1</v>
      </c>
    </row>
    <row r="22" spans="1:10" x14ac:dyDescent="0.25">
      <c r="A22" t="s">
        <v>10</v>
      </c>
      <c r="B22">
        <v>31</v>
      </c>
      <c r="C22">
        <v>0</v>
      </c>
      <c r="D22">
        <v>1</v>
      </c>
      <c r="E22">
        <v>0</v>
      </c>
      <c r="F22" t="s">
        <v>33</v>
      </c>
      <c r="G22" t="s">
        <v>12</v>
      </c>
      <c r="H22" t="s">
        <v>24</v>
      </c>
      <c r="I22" t="s">
        <v>14</v>
      </c>
      <c r="J22">
        <v>1</v>
      </c>
    </row>
    <row r="23" spans="1:10" x14ac:dyDescent="0.25">
      <c r="A23" t="s">
        <v>10</v>
      </c>
      <c r="B23">
        <v>23</v>
      </c>
      <c r="C23">
        <v>0</v>
      </c>
      <c r="D23">
        <v>0</v>
      </c>
      <c r="E23">
        <v>0</v>
      </c>
      <c r="F23" t="s">
        <v>34</v>
      </c>
      <c r="G23" t="s">
        <v>17</v>
      </c>
      <c r="H23" t="s">
        <v>19</v>
      </c>
      <c r="I23" t="s">
        <v>14</v>
      </c>
      <c r="J23">
        <v>0</v>
      </c>
    </row>
    <row r="24" spans="1:10" x14ac:dyDescent="0.25">
      <c r="A24" t="s">
        <v>10</v>
      </c>
      <c r="B24">
        <v>37</v>
      </c>
      <c r="C24">
        <v>0</v>
      </c>
      <c r="D24">
        <v>0</v>
      </c>
      <c r="E24">
        <v>1</v>
      </c>
      <c r="F24" t="s">
        <v>35</v>
      </c>
      <c r="G24" t="s">
        <v>12</v>
      </c>
      <c r="H24" t="s">
        <v>24</v>
      </c>
      <c r="I24" t="s">
        <v>14</v>
      </c>
      <c r="J24">
        <v>0</v>
      </c>
    </row>
    <row r="25" spans="1:10" x14ac:dyDescent="0.25">
      <c r="A25" t="s">
        <v>15</v>
      </c>
      <c r="B25">
        <v>44</v>
      </c>
      <c r="C25">
        <v>0</v>
      </c>
      <c r="D25">
        <v>0</v>
      </c>
      <c r="E25">
        <v>1</v>
      </c>
      <c r="F25" t="s">
        <v>36</v>
      </c>
      <c r="G25" t="s">
        <v>17</v>
      </c>
      <c r="H25" t="s">
        <v>19</v>
      </c>
      <c r="I25" t="s">
        <v>14</v>
      </c>
      <c r="J25">
        <v>0</v>
      </c>
    </row>
    <row r="26" spans="1:10" x14ac:dyDescent="0.25">
      <c r="A26" t="s">
        <v>10</v>
      </c>
      <c r="B26">
        <v>17</v>
      </c>
      <c r="C26">
        <v>1</v>
      </c>
      <c r="D26">
        <v>1</v>
      </c>
      <c r="E26">
        <v>0</v>
      </c>
      <c r="F26" t="s">
        <v>27</v>
      </c>
      <c r="G26" t="s">
        <v>12</v>
      </c>
      <c r="H26" t="s">
        <v>13</v>
      </c>
      <c r="I26" t="s">
        <v>14</v>
      </c>
      <c r="J26">
        <v>1</v>
      </c>
    </row>
    <row r="27" spans="1:10" x14ac:dyDescent="0.25">
      <c r="A27" t="s">
        <v>10</v>
      </c>
      <c r="B27">
        <v>64</v>
      </c>
      <c r="C27">
        <v>1</v>
      </c>
      <c r="D27">
        <v>1</v>
      </c>
      <c r="E27">
        <v>1</v>
      </c>
      <c r="F27" t="s">
        <v>33</v>
      </c>
      <c r="G27" t="s">
        <v>17</v>
      </c>
      <c r="H27" t="s">
        <v>19</v>
      </c>
      <c r="I27" t="s">
        <v>14</v>
      </c>
      <c r="J27">
        <v>1</v>
      </c>
    </row>
    <row r="28" spans="1:10" x14ac:dyDescent="0.25">
      <c r="A28" t="s">
        <v>10</v>
      </c>
      <c r="B28">
        <v>65</v>
      </c>
      <c r="C28">
        <v>0</v>
      </c>
      <c r="D28">
        <v>0</v>
      </c>
      <c r="E28">
        <v>0</v>
      </c>
      <c r="F28" t="s">
        <v>21</v>
      </c>
      <c r="G28" t="s">
        <v>12</v>
      </c>
      <c r="H28" t="s">
        <v>24</v>
      </c>
      <c r="I28" t="s">
        <v>14</v>
      </c>
      <c r="J28">
        <v>0</v>
      </c>
    </row>
    <row r="29" spans="1:10" x14ac:dyDescent="0.25">
      <c r="A29" t="s">
        <v>10</v>
      </c>
      <c r="B29">
        <v>60</v>
      </c>
      <c r="C29">
        <v>0</v>
      </c>
      <c r="D29">
        <v>0</v>
      </c>
      <c r="E29">
        <v>0</v>
      </c>
      <c r="F29" t="s">
        <v>27</v>
      </c>
      <c r="G29" t="s">
        <v>17</v>
      </c>
      <c r="H29" t="s">
        <v>19</v>
      </c>
      <c r="I29" t="s">
        <v>14</v>
      </c>
      <c r="J29">
        <v>0</v>
      </c>
    </row>
    <row r="30" spans="1:10" x14ac:dyDescent="0.25">
      <c r="A30" t="s">
        <v>10</v>
      </c>
      <c r="B30">
        <v>44</v>
      </c>
      <c r="C30">
        <v>1</v>
      </c>
      <c r="D30">
        <v>1</v>
      </c>
      <c r="E30">
        <v>1</v>
      </c>
      <c r="F30" t="s">
        <v>26</v>
      </c>
      <c r="G30" t="s">
        <v>12</v>
      </c>
      <c r="H30" t="s">
        <v>24</v>
      </c>
      <c r="I30" t="s">
        <v>14</v>
      </c>
      <c r="J30">
        <v>1</v>
      </c>
    </row>
    <row r="31" spans="1:10" x14ac:dyDescent="0.25">
      <c r="A31" t="s">
        <v>10</v>
      </c>
      <c r="B31">
        <v>13</v>
      </c>
      <c r="C31">
        <v>0</v>
      </c>
      <c r="D31">
        <v>1</v>
      </c>
      <c r="E31">
        <v>0</v>
      </c>
      <c r="F31" t="s">
        <v>28</v>
      </c>
      <c r="G31" t="s">
        <v>17</v>
      </c>
      <c r="H31" t="s">
        <v>13</v>
      </c>
      <c r="I31" t="s">
        <v>14</v>
      </c>
      <c r="J31">
        <v>1</v>
      </c>
    </row>
    <row r="32" spans="1:10" x14ac:dyDescent="0.25">
      <c r="A32" t="s">
        <v>10</v>
      </c>
      <c r="B32">
        <v>35</v>
      </c>
      <c r="C32">
        <v>0</v>
      </c>
      <c r="D32">
        <v>0</v>
      </c>
      <c r="E32">
        <v>0</v>
      </c>
      <c r="F32" t="s">
        <v>37</v>
      </c>
      <c r="G32" t="s">
        <v>12</v>
      </c>
      <c r="H32" t="s">
        <v>13</v>
      </c>
      <c r="I32" t="s">
        <v>14</v>
      </c>
      <c r="J32">
        <v>0</v>
      </c>
    </row>
    <row r="33" spans="1:10" x14ac:dyDescent="0.25">
      <c r="A33" t="s">
        <v>15</v>
      </c>
      <c r="B33">
        <v>13</v>
      </c>
      <c r="C33">
        <v>1</v>
      </c>
      <c r="D33">
        <v>1</v>
      </c>
      <c r="E33">
        <v>1</v>
      </c>
      <c r="F33" t="s">
        <v>33</v>
      </c>
      <c r="G33" t="s">
        <v>17</v>
      </c>
      <c r="H33" t="s">
        <v>24</v>
      </c>
      <c r="I33" t="s">
        <v>14</v>
      </c>
      <c r="J33">
        <v>1</v>
      </c>
    </row>
    <row r="34" spans="1:10" x14ac:dyDescent="0.25">
      <c r="A34" t="s">
        <v>10</v>
      </c>
      <c r="B34">
        <v>39</v>
      </c>
      <c r="C34">
        <v>0</v>
      </c>
      <c r="D34">
        <v>0</v>
      </c>
      <c r="E34">
        <v>1</v>
      </c>
      <c r="F34" t="s">
        <v>38</v>
      </c>
      <c r="G34" t="s">
        <v>12</v>
      </c>
      <c r="H34" t="s">
        <v>13</v>
      </c>
      <c r="I34" t="s">
        <v>14</v>
      </c>
      <c r="J34">
        <v>0</v>
      </c>
    </row>
    <row r="35" spans="1:10" x14ac:dyDescent="0.25">
      <c r="A35" t="s">
        <v>10</v>
      </c>
      <c r="B35">
        <v>27</v>
      </c>
      <c r="C35">
        <v>0</v>
      </c>
      <c r="D35">
        <v>0</v>
      </c>
      <c r="E35">
        <v>1</v>
      </c>
      <c r="F35" t="s">
        <v>39</v>
      </c>
      <c r="G35" t="s">
        <v>17</v>
      </c>
      <c r="H35" t="s">
        <v>19</v>
      </c>
      <c r="I35" t="s">
        <v>14</v>
      </c>
      <c r="J35">
        <v>0</v>
      </c>
    </row>
    <row r="36" spans="1:10" x14ac:dyDescent="0.25">
      <c r="A36" t="s">
        <v>15</v>
      </c>
      <c r="B36">
        <v>11</v>
      </c>
      <c r="C36">
        <v>1</v>
      </c>
      <c r="D36">
        <v>1</v>
      </c>
      <c r="E36">
        <v>1</v>
      </c>
      <c r="F36" t="s">
        <v>40</v>
      </c>
      <c r="G36" t="s">
        <v>12</v>
      </c>
      <c r="H36" t="s">
        <v>24</v>
      </c>
      <c r="I36" t="s">
        <v>14</v>
      </c>
      <c r="J36">
        <v>1</v>
      </c>
    </row>
    <row r="37" spans="1:10" x14ac:dyDescent="0.25">
      <c r="A37" t="s">
        <v>10</v>
      </c>
      <c r="B37">
        <v>46</v>
      </c>
      <c r="C37">
        <v>1</v>
      </c>
      <c r="D37">
        <v>1</v>
      </c>
      <c r="E37">
        <v>1</v>
      </c>
      <c r="F37" t="s">
        <v>37</v>
      </c>
      <c r="G37" t="s">
        <v>17</v>
      </c>
      <c r="H37" t="s">
        <v>19</v>
      </c>
      <c r="I37" t="s">
        <v>14</v>
      </c>
      <c r="J37">
        <v>1</v>
      </c>
    </row>
    <row r="38" spans="1:10" x14ac:dyDescent="0.25">
      <c r="A38" t="s">
        <v>15</v>
      </c>
      <c r="B38">
        <v>10</v>
      </c>
      <c r="C38">
        <v>1</v>
      </c>
      <c r="D38">
        <v>1</v>
      </c>
      <c r="E38">
        <v>0</v>
      </c>
      <c r="F38" t="s">
        <v>41</v>
      </c>
      <c r="G38" t="s">
        <v>12</v>
      </c>
      <c r="H38" t="s">
        <v>24</v>
      </c>
      <c r="I38" t="s">
        <v>14</v>
      </c>
      <c r="J38">
        <v>1</v>
      </c>
    </row>
    <row r="39" spans="1:10" x14ac:dyDescent="0.25">
      <c r="A39" t="s">
        <v>10</v>
      </c>
      <c r="B39">
        <v>13</v>
      </c>
      <c r="C39">
        <v>0</v>
      </c>
      <c r="D39">
        <v>0</v>
      </c>
      <c r="E39">
        <v>1</v>
      </c>
      <c r="F39" t="s">
        <v>42</v>
      </c>
      <c r="G39" t="s">
        <v>17</v>
      </c>
      <c r="H39" t="s">
        <v>13</v>
      </c>
      <c r="I39" t="s">
        <v>14</v>
      </c>
      <c r="J39">
        <v>0</v>
      </c>
    </row>
    <row r="40" spans="1:10" x14ac:dyDescent="0.25">
      <c r="A40" t="s">
        <v>15</v>
      </c>
      <c r="B40">
        <v>50</v>
      </c>
      <c r="C40">
        <v>0</v>
      </c>
      <c r="D40">
        <v>1</v>
      </c>
      <c r="E40">
        <v>0</v>
      </c>
      <c r="F40" t="s">
        <v>40</v>
      </c>
      <c r="G40" t="s">
        <v>12</v>
      </c>
      <c r="H40" t="s">
        <v>19</v>
      </c>
      <c r="I40" t="s">
        <v>14</v>
      </c>
      <c r="J40">
        <v>1</v>
      </c>
    </row>
    <row r="41" spans="1:10" x14ac:dyDescent="0.25">
      <c r="A41" t="s">
        <v>15</v>
      </c>
      <c r="B41">
        <v>34</v>
      </c>
      <c r="C41">
        <v>1</v>
      </c>
      <c r="D41">
        <v>1</v>
      </c>
      <c r="E41">
        <v>0</v>
      </c>
      <c r="F41" t="s">
        <v>11</v>
      </c>
      <c r="G41" t="s">
        <v>17</v>
      </c>
      <c r="H41" t="s">
        <v>19</v>
      </c>
      <c r="I41" t="s">
        <v>14</v>
      </c>
      <c r="J41">
        <v>1</v>
      </c>
    </row>
    <row r="42" spans="1:10" x14ac:dyDescent="0.25">
      <c r="A42" t="s">
        <v>10</v>
      </c>
      <c r="B42">
        <v>54</v>
      </c>
      <c r="C42">
        <v>0</v>
      </c>
      <c r="D42">
        <v>0</v>
      </c>
      <c r="E42">
        <v>1</v>
      </c>
      <c r="F42" t="s">
        <v>31</v>
      </c>
      <c r="G42" t="s">
        <v>12</v>
      </c>
      <c r="H42" t="s">
        <v>24</v>
      </c>
      <c r="I42" t="s">
        <v>14</v>
      </c>
      <c r="J42">
        <v>0</v>
      </c>
    </row>
    <row r="43" spans="1:10" x14ac:dyDescent="0.25">
      <c r="A43" t="s">
        <v>10</v>
      </c>
      <c r="B43">
        <v>16</v>
      </c>
      <c r="C43">
        <v>0</v>
      </c>
      <c r="D43">
        <v>0</v>
      </c>
      <c r="E43">
        <v>1</v>
      </c>
      <c r="F43" t="s">
        <v>37</v>
      </c>
      <c r="G43" t="s">
        <v>17</v>
      </c>
      <c r="H43" t="s">
        <v>19</v>
      </c>
      <c r="I43" t="s">
        <v>14</v>
      </c>
      <c r="J43">
        <v>0</v>
      </c>
    </row>
    <row r="44" spans="1:10" x14ac:dyDescent="0.25">
      <c r="A44" t="s">
        <v>15</v>
      </c>
      <c r="B44">
        <v>51</v>
      </c>
      <c r="C44">
        <v>1</v>
      </c>
      <c r="D44">
        <v>1</v>
      </c>
      <c r="E44">
        <v>0</v>
      </c>
      <c r="F44" t="s">
        <v>39</v>
      </c>
      <c r="G44" t="s">
        <v>12</v>
      </c>
      <c r="H44" t="s">
        <v>24</v>
      </c>
      <c r="I44" t="s">
        <v>14</v>
      </c>
      <c r="J44">
        <v>1</v>
      </c>
    </row>
    <row r="45" spans="1:10" x14ac:dyDescent="0.25">
      <c r="A45" t="s">
        <v>10</v>
      </c>
      <c r="B45">
        <v>9</v>
      </c>
      <c r="C45">
        <v>1</v>
      </c>
      <c r="D45">
        <v>1</v>
      </c>
      <c r="E45">
        <v>1</v>
      </c>
      <c r="F45" t="s">
        <v>43</v>
      </c>
      <c r="G45" t="s">
        <v>17</v>
      </c>
      <c r="H45" t="s">
        <v>24</v>
      </c>
      <c r="I45" t="s">
        <v>14</v>
      </c>
      <c r="J45">
        <v>1</v>
      </c>
    </row>
    <row r="46" spans="1:10" x14ac:dyDescent="0.25">
      <c r="A46" t="s">
        <v>10</v>
      </c>
      <c r="B46">
        <v>37</v>
      </c>
      <c r="C46">
        <v>0</v>
      </c>
      <c r="D46">
        <v>0</v>
      </c>
      <c r="E46">
        <v>0</v>
      </c>
      <c r="F46" t="s">
        <v>44</v>
      </c>
      <c r="G46" t="s">
        <v>12</v>
      </c>
      <c r="H46" t="s">
        <v>13</v>
      </c>
      <c r="I46" t="s">
        <v>14</v>
      </c>
      <c r="J46">
        <v>0</v>
      </c>
    </row>
    <row r="47" spans="1:10" x14ac:dyDescent="0.25">
      <c r="A47" t="s">
        <v>10</v>
      </c>
      <c r="B47">
        <v>13</v>
      </c>
      <c r="C47">
        <v>0</v>
      </c>
      <c r="D47">
        <v>0</v>
      </c>
      <c r="E47">
        <v>0</v>
      </c>
      <c r="F47" t="s">
        <v>45</v>
      </c>
      <c r="G47" t="s">
        <v>17</v>
      </c>
      <c r="H47" t="s">
        <v>24</v>
      </c>
      <c r="I47" t="s">
        <v>14</v>
      </c>
      <c r="J47">
        <v>0</v>
      </c>
    </row>
    <row r="48" spans="1:10" x14ac:dyDescent="0.25">
      <c r="A48" t="s">
        <v>15</v>
      </c>
      <c r="B48">
        <v>62</v>
      </c>
      <c r="C48">
        <v>0</v>
      </c>
      <c r="D48">
        <v>1</v>
      </c>
      <c r="E48">
        <v>0</v>
      </c>
      <c r="F48" t="s">
        <v>40</v>
      </c>
      <c r="G48" t="s">
        <v>12</v>
      </c>
      <c r="H48" t="s">
        <v>24</v>
      </c>
      <c r="I48" t="s">
        <v>14</v>
      </c>
      <c r="J48">
        <v>1</v>
      </c>
    </row>
    <row r="49" spans="1:10" x14ac:dyDescent="0.25">
      <c r="A49" t="s">
        <v>15</v>
      </c>
      <c r="B49">
        <v>17</v>
      </c>
      <c r="C49">
        <v>0</v>
      </c>
      <c r="D49">
        <v>0</v>
      </c>
      <c r="E49">
        <v>1</v>
      </c>
      <c r="F49" t="s">
        <v>37</v>
      </c>
      <c r="G49" t="s">
        <v>17</v>
      </c>
      <c r="H49" t="s">
        <v>13</v>
      </c>
      <c r="I49" t="s">
        <v>14</v>
      </c>
      <c r="J49">
        <v>0</v>
      </c>
    </row>
    <row r="50" spans="1:10" x14ac:dyDescent="0.25">
      <c r="A50" t="s">
        <v>10</v>
      </c>
      <c r="B50">
        <v>35</v>
      </c>
      <c r="C50">
        <v>0</v>
      </c>
      <c r="D50">
        <v>0</v>
      </c>
      <c r="E50">
        <v>1</v>
      </c>
      <c r="F50" t="s">
        <v>32</v>
      </c>
      <c r="G50" t="s">
        <v>12</v>
      </c>
      <c r="H50" t="s">
        <v>24</v>
      </c>
      <c r="I50" t="s">
        <v>14</v>
      </c>
      <c r="J50">
        <v>0</v>
      </c>
    </row>
    <row r="51" spans="1:10" x14ac:dyDescent="0.25">
      <c r="A51" t="s">
        <v>15</v>
      </c>
      <c r="B51">
        <v>9</v>
      </c>
      <c r="C51">
        <v>1</v>
      </c>
      <c r="D51">
        <v>1</v>
      </c>
      <c r="E51">
        <v>0</v>
      </c>
      <c r="F51" t="s">
        <v>46</v>
      </c>
      <c r="G51" t="s">
        <v>17</v>
      </c>
      <c r="H51" t="s">
        <v>24</v>
      </c>
      <c r="I51" t="s">
        <v>14</v>
      </c>
      <c r="J51">
        <v>1</v>
      </c>
    </row>
    <row r="52" spans="1:10" x14ac:dyDescent="0.25">
      <c r="A52" t="s">
        <v>15</v>
      </c>
      <c r="B52">
        <v>14</v>
      </c>
      <c r="C52">
        <v>1</v>
      </c>
      <c r="D52">
        <v>1</v>
      </c>
      <c r="E52">
        <v>0</v>
      </c>
      <c r="F52" t="s">
        <v>33</v>
      </c>
      <c r="G52" t="s">
        <v>12</v>
      </c>
      <c r="H52" t="s">
        <v>24</v>
      </c>
      <c r="I52" t="s">
        <v>14</v>
      </c>
      <c r="J52">
        <v>1</v>
      </c>
    </row>
    <row r="53" spans="1:10" x14ac:dyDescent="0.25">
      <c r="A53" t="s">
        <v>15</v>
      </c>
      <c r="B53">
        <v>37</v>
      </c>
      <c r="C53">
        <v>0</v>
      </c>
      <c r="D53">
        <v>0</v>
      </c>
      <c r="E53">
        <v>0</v>
      </c>
      <c r="F53" t="s">
        <v>31</v>
      </c>
      <c r="G53" t="s">
        <v>17</v>
      </c>
      <c r="H53" t="s">
        <v>24</v>
      </c>
      <c r="I53" t="s">
        <v>14</v>
      </c>
      <c r="J53">
        <v>0</v>
      </c>
    </row>
    <row r="54" spans="1:10" x14ac:dyDescent="0.25">
      <c r="A54" t="s">
        <v>15</v>
      </c>
      <c r="B54">
        <v>13</v>
      </c>
      <c r="C54">
        <v>0</v>
      </c>
      <c r="D54">
        <v>0</v>
      </c>
      <c r="E54">
        <v>0</v>
      </c>
      <c r="F54" t="s">
        <v>47</v>
      </c>
      <c r="G54" t="s">
        <v>12</v>
      </c>
      <c r="H54" t="s">
        <v>19</v>
      </c>
      <c r="I54" t="s">
        <v>14</v>
      </c>
      <c r="J54">
        <v>0</v>
      </c>
    </row>
    <row r="55" spans="1:10" x14ac:dyDescent="0.25">
      <c r="A55" t="s">
        <v>15</v>
      </c>
      <c r="B55">
        <v>57</v>
      </c>
      <c r="C55">
        <v>0</v>
      </c>
      <c r="D55">
        <v>0</v>
      </c>
      <c r="E55">
        <v>0</v>
      </c>
      <c r="F55" t="s">
        <v>30</v>
      </c>
      <c r="G55" t="s">
        <v>17</v>
      </c>
      <c r="H55" t="s">
        <v>13</v>
      </c>
      <c r="I55" t="s">
        <v>14</v>
      </c>
      <c r="J55">
        <v>0</v>
      </c>
    </row>
    <row r="56" spans="1:10" x14ac:dyDescent="0.25">
      <c r="A56" t="s">
        <v>10</v>
      </c>
      <c r="B56">
        <v>41</v>
      </c>
      <c r="C56">
        <v>0</v>
      </c>
      <c r="D56">
        <v>0</v>
      </c>
      <c r="E56">
        <v>0</v>
      </c>
      <c r="F56" t="s">
        <v>20</v>
      </c>
      <c r="G56" t="s">
        <v>12</v>
      </c>
      <c r="H56" t="s">
        <v>13</v>
      </c>
      <c r="I56" t="s">
        <v>14</v>
      </c>
      <c r="J56">
        <v>0</v>
      </c>
    </row>
    <row r="57" spans="1:10" x14ac:dyDescent="0.25">
      <c r="A57" t="s">
        <v>15</v>
      </c>
      <c r="B57">
        <v>24</v>
      </c>
      <c r="C57">
        <v>1</v>
      </c>
      <c r="D57">
        <v>1</v>
      </c>
      <c r="E57">
        <v>1</v>
      </c>
      <c r="F57" t="s">
        <v>32</v>
      </c>
      <c r="G57" t="s">
        <v>17</v>
      </c>
      <c r="H57" t="s">
        <v>13</v>
      </c>
      <c r="I57" t="s">
        <v>14</v>
      </c>
      <c r="J57">
        <v>1</v>
      </c>
    </row>
    <row r="58" spans="1:10" x14ac:dyDescent="0.25">
      <c r="A58" t="s">
        <v>15</v>
      </c>
      <c r="B58">
        <v>28</v>
      </c>
      <c r="C58">
        <v>0</v>
      </c>
      <c r="D58">
        <v>0</v>
      </c>
      <c r="E58">
        <v>0</v>
      </c>
      <c r="F58" t="s">
        <v>21</v>
      </c>
      <c r="G58" t="s">
        <v>12</v>
      </c>
      <c r="H58" t="s">
        <v>19</v>
      </c>
      <c r="I58" t="s">
        <v>14</v>
      </c>
      <c r="J58">
        <v>0</v>
      </c>
    </row>
    <row r="59" spans="1:10" x14ac:dyDescent="0.25">
      <c r="A59" t="s">
        <v>15</v>
      </c>
      <c r="B59">
        <v>25</v>
      </c>
      <c r="C59">
        <v>0</v>
      </c>
      <c r="D59">
        <v>0</v>
      </c>
      <c r="E59">
        <v>1</v>
      </c>
      <c r="F59" t="s">
        <v>27</v>
      </c>
      <c r="G59" t="s">
        <v>17</v>
      </c>
      <c r="H59" t="s">
        <v>19</v>
      </c>
      <c r="I59" t="s">
        <v>14</v>
      </c>
      <c r="J59">
        <v>0</v>
      </c>
    </row>
    <row r="60" spans="1:10" x14ac:dyDescent="0.25">
      <c r="A60" t="s">
        <v>15</v>
      </c>
      <c r="B60">
        <v>44</v>
      </c>
      <c r="C60">
        <v>0</v>
      </c>
      <c r="D60">
        <v>0</v>
      </c>
      <c r="E60">
        <v>1</v>
      </c>
      <c r="F60" t="s">
        <v>42</v>
      </c>
      <c r="G60" t="s">
        <v>12</v>
      </c>
      <c r="H60" t="s">
        <v>24</v>
      </c>
      <c r="I60" t="s">
        <v>14</v>
      </c>
      <c r="J60">
        <v>0</v>
      </c>
    </row>
    <row r="61" spans="1:10" x14ac:dyDescent="0.25">
      <c r="A61" t="s">
        <v>15</v>
      </c>
      <c r="B61">
        <v>10</v>
      </c>
      <c r="C61">
        <v>1</v>
      </c>
      <c r="D61">
        <v>1</v>
      </c>
      <c r="E61">
        <v>1</v>
      </c>
      <c r="F61" t="s">
        <v>39</v>
      </c>
      <c r="G61" t="s">
        <v>17</v>
      </c>
      <c r="H61" t="s">
        <v>24</v>
      </c>
      <c r="I61" t="s">
        <v>14</v>
      </c>
      <c r="J61">
        <v>1</v>
      </c>
    </row>
    <row r="62" spans="1:10" x14ac:dyDescent="0.25">
      <c r="A62" t="s">
        <v>10</v>
      </c>
      <c r="B62">
        <v>13</v>
      </c>
      <c r="C62">
        <v>1</v>
      </c>
      <c r="D62">
        <v>1</v>
      </c>
      <c r="E62">
        <v>1</v>
      </c>
      <c r="F62" t="s">
        <v>22</v>
      </c>
      <c r="G62" t="s">
        <v>12</v>
      </c>
      <c r="H62" t="s">
        <v>19</v>
      </c>
      <c r="I62" t="s">
        <v>14</v>
      </c>
      <c r="J62">
        <v>1</v>
      </c>
    </row>
    <row r="63" spans="1:10" x14ac:dyDescent="0.25">
      <c r="A63" t="s">
        <v>10</v>
      </c>
      <c r="B63">
        <v>65</v>
      </c>
      <c r="C63">
        <v>1</v>
      </c>
      <c r="D63">
        <v>1</v>
      </c>
      <c r="E63">
        <v>0</v>
      </c>
      <c r="F63" t="s">
        <v>48</v>
      </c>
      <c r="G63" t="s">
        <v>17</v>
      </c>
      <c r="H63" t="s">
        <v>13</v>
      </c>
      <c r="I63" t="s">
        <v>14</v>
      </c>
      <c r="J63">
        <v>1</v>
      </c>
    </row>
    <row r="64" spans="1:10" x14ac:dyDescent="0.25">
      <c r="A64" t="s">
        <v>15</v>
      </c>
      <c r="B64">
        <v>53</v>
      </c>
      <c r="C64">
        <v>0</v>
      </c>
      <c r="D64">
        <v>0</v>
      </c>
      <c r="E64">
        <v>0</v>
      </c>
      <c r="F64" t="s">
        <v>38</v>
      </c>
      <c r="G64" t="s">
        <v>12</v>
      </c>
      <c r="H64" t="s">
        <v>19</v>
      </c>
      <c r="I64" t="s">
        <v>14</v>
      </c>
      <c r="J64">
        <v>0</v>
      </c>
    </row>
    <row r="65" spans="1:10" x14ac:dyDescent="0.25">
      <c r="A65" t="s">
        <v>15</v>
      </c>
      <c r="B65">
        <v>54</v>
      </c>
      <c r="C65">
        <v>0</v>
      </c>
      <c r="D65">
        <v>0</v>
      </c>
      <c r="E65">
        <v>1</v>
      </c>
      <c r="F65" t="s">
        <v>44</v>
      </c>
      <c r="G65" t="s">
        <v>17</v>
      </c>
      <c r="H65" t="s">
        <v>19</v>
      </c>
      <c r="I65" t="s">
        <v>14</v>
      </c>
      <c r="J65">
        <v>0</v>
      </c>
    </row>
    <row r="66" spans="1:10" x14ac:dyDescent="0.25">
      <c r="A66" t="s">
        <v>10</v>
      </c>
      <c r="B66">
        <v>59</v>
      </c>
      <c r="C66">
        <v>0</v>
      </c>
      <c r="D66">
        <v>0</v>
      </c>
      <c r="E66">
        <v>1</v>
      </c>
      <c r="F66" t="s">
        <v>49</v>
      </c>
      <c r="G66" t="s">
        <v>12</v>
      </c>
      <c r="H66" t="s">
        <v>13</v>
      </c>
      <c r="I66" t="s">
        <v>14</v>
      </c>
      <c r="J66">
        <v>0</v>
      </c>
    </row>
    <row r="67" spans="1:10" x14ac:dyDescent="0.25">
      <c r="A67" t="s">
        <v>15</v>
      </c>
      <c r="B67">
        <v>47</v>
      </c>
      <c r="C67">
        <v>1</v>
      </c>
      <c r="D67">
        <v>1</v>
      </c>
      <c r="E67">
        <v>1</v>
      </c>
      <c r="F67" t="s">
        <v>50</v>
      </c>
      <c r="G67" t="s">
        <v>17</v>
      </c>
      <c r="H67" t="s">
        <v>13</v>
      </c>
      <c r="I67" t="s">
        <v>14</v>
      </c>
      <c r="J67">
        <v>1</v>
      </c>
    </row>
    <row r="68" spans="1:10" x14ac:dyDescent="0.25">
      <c r="A68" t="s">
        <v>10</v>
      </c>
      <c r="B68">
        <v>28</v>
      </c>
      <c r="C68">
        <v>1</v>
      </c>
      <c r="D68">
        <v>1</v>
      </c>
      <c r="E68">
        <v>1</v>
      </c>
      <c r="F68" t="s">
        <v>39</v>
      </c>
      <c r="G68" t="s">
        <v>12</v>
      </c>
      <c r="H68" t="s">
        <v>19</v>
      </c>
      <c r="I68" t="s">
        <v>14</v>
      </c>
      <c r="J68">
        <v>1</v>
      </c>
    </row>
    <row r="69" spans="1:10" x14ac:dyDescent="0.25">
      <c r="A69" t="s">
        <v>10</v>
      </c>
      <c r="B69">
        <v>38</v>
      </c>
      <c r="C69">
        <v>1</v>
      </c>
      <c r="D69">
        <v>1</v>
      </c>
      <c r="E69">
        <v>0</v>
      </c>
      <c r="F69" t="s">
        <v>50</v>
      </c>
      <c r="G69" t="s">
        <v>17</v>
      </c>
      <c r="H69" t="s">
        <v>24</v>
      </c>
      <c r="I69" t="s">
        <v>14</v>
      </c>
      <c r="J69">
        <v>1</v>
      </c>
    </row>
    <row r="70" spans="1:10" x14ac:dyDescent="0.25">
      <c r="A70" t="s">
        <v>10</v>
      </c>
      <c r="B70">
        <v>11</v>
      </c>
      <c r="C70">
        <v>1</v>
      </c>
      <c r="D70">
        <v>1</v>
      </c>
      <c r="E70">
        <v>0</v>
      </c>
      <c r="F70" t="s">
        <v>26</v>
      </c>
      <c r="G70" t="s">
        <v>12</v>
      </c>
      <c r="H70" t="s">
        <v>24</v>
      </c>
      <c r="I70" t="s">
        <v>14</v>
      </c>
      <c r="J70">
        <v>1</v>
      </c>
    </row>
    <row r="71" spans="1:10" x14ac:dyDescent="0.25">
      <c r="A71" t="s">
        <v>10</v>
      </c>
      <c r="B71">
        <v>65</v>
      </c>
      <c r="C71">
        <v>0</v>
      </c>
      <c r="D71">
        <v>0</v>
      </c>
      <c r="E71">
        <v>0</v>
      </c>
      <c r="F71" t="s">
        <v>29</v>
      </c>
      <c r="G71" t="s">
        <v>17</v>
      </c>
      <c r="H71" t="s">
        <v>24</v>
      </c>
      <c r="I71" t="s">
        <v>14</v>
      </c>
      <c r="J71">
        <v>0</v>
      </c>
    </row>
    <row r="72" spans="1:10" x14ac:dyDescent="0.25">
      <c r="A72" t="s">
        <v>15</v>
      </c>
      <c r="B72">
        <v>17</v>
      </c>
      <c r="C72">
        <v>1</v>
      </c>
      <c r="D72">
        <v>1</v>
      </c>
      <c r="E72">
        <v>0</v>
      </c>
      <c r="F72" t="s">
        <v>20</v>
      </c>
      <c r="G72" t="s">
        <v>12</v>
      </c>
      <c r="H72" t="s">
        <v>19</v>
      </c>
      <c r="I72" t="s">
        <v>14</v>
      </c>
      <c r="J72">
        <v>1</v>
      </c>
    </row>
    <row r="73" spans="1:10" x14ac:dyDescent="0.25">
      <c r="A73" t="s">
        <v>15</v>
      </c>
      <c r="B73">
        <v>64</v>
      </c>
      <c r="C73">
        <v>0</v>
      </c>
      <c r="D73">
        <v>0</v>
      </c>
      <c r="E73">
        <v>0</v>
      </c>
      <c r="F73" t="s">
        <v>51</v>
      </c>
      <c r="G73" t="s">
        <v>17</v>
      </c>
      <c r="H73" t="s">
        <v>24</v>
      </c>
      <c r="I73" t="s">
        <v>14</v>
      </c>
      <c r="J73">
        <v>0</v>
      </c>
    </row>
    <row r="74" spans="1:10" x14ac:dyDescent="0.25">
      <c r="A74" t="s">
        <v>10</v>
      </c>
      <c r="B74">
        <v>45</v>
      </c>
      <c r="C74">
        <v>1</v>
      </c>
      <c r="D74">
        <v>1</v>
      </c>
      <c r="E74">
        <v>1</v>
      </c>
      <c r="F74" t="s">
        <v>35</v>
      </c>
      <c r="G74" t="s">
        <v>12</v>
      </c>
      <c r="H74" t="s">
        <v>24</v>
      </c>
      <c r="I74" t="s">
        <v>14</v>
      </c>
      <c r="J74">
        <v>1</v>
      </c>
    </row>
    <row r="75" spans="1:10" x14ac:dyDescent="0.25">
      <c r="A75" t="s">
        <v>10</v>
      </c>
      <c r="B75">
        <v>10</v>
      </c>
      <c r="C75">
        <v>1</v>
      </c>
      <c r="D75">
        <v>1</v>
      </c>
      <c r="E75">
        <v>0</v>
      </c>
      <c r="F75" t="s">
        <v>49</v>
      </c>
      <c r="G75" t="s">
        <v>17</v>
      </c>
      <c r="H75" t="s">
        <v>13</v>
      </c>
      <c r="I75" t="s">
        <v>14</v>
      </c>
      <c r="J75">
        <v>1</v>
      </c>
    </row>
    <row r="76" spans="1:10" x14ac:dyDescent="0.25">
      <c r="A76" t="s">
        <v>15</v>
      </c>
      <c r="B76">
        <v>49</v>
      </c>
      <c r="C76">
        <v>1</v>
      </c>
      <c r="D76">
        <v>1</v>
      </c>
      <c r="E76">
        <v>1</v>
      </c>
      <c r="F76" t="s">
        <v>44</v>
      </c>
      <c r="G76" t="s">
        <v>12</v>
      </c>
      <c r="H76" t="s">
        <v>19</v>
      </c>
      <c r="I76" t="s">
        <v>14</v>
      </c>
      <c r="J76">
        <v>1</v>
      </c>
    </row>
    <row r="77" spans="1:10" x14ac:dyDescent="0.25">
      <c r="A77" t="s">
        <v>15</v>
      </c>
      <c r="B77">
        <v>61</v>
      </c>
      <c r="C77">
        <v>0</v>
      </c>
      <c r="D77">
        <v>0</v>
      </c>
      <c r="E77">
        <v>1</v>
      </c>
      <c r="F77" t="s">
        <v>37</v>
      </c>
      <c r="G77" t="s">
        <v>17</v>
      </c>
      <c r="H77" t="s">
        <v>24</v>
      </c>
      <c r="I77" t="s">
        <v>14</v>
      </c>
      <c r="J77">
        <v>0</v>
      </c>
    </row>
    <row r="78" spans="1:10" x14ac:dyDescent="0.25">
      <c r="A78" t="s">
        <v>10</v>
      </c>
      <c r="B78">
        <v>61</v>
      </c>
      <c r="C78">
        <v>1</v>
      </c>
      <c r="D78">
        <v>1</v>
      </c>
      <c r="E78">
        <v>1</v>
      </c>
      <c r="F78" t="s">
        <v>39</v>
      </c>
      <c r="G78" t="s">
        <v>12</v>
      </c>
      <c r="H78" t="s">
        <v>19</v>
      </c>
      <c r="I78" t="s">
        <v>14</v>
      </c>
      <c r="J78">
        <v>1</v>
      </c>
    </row>
    <row r="79" spans="1:10" x14ac:dyDescent="0.25">
      <c r="A79" t="s">
        <v>15</v>
      </c>
      <c r="B79">
        <v>21</v>
      </c>
      <c r="C79">
        <v>0</v>
      </c>
      <c r="D79">
        <v>0</v>
      </c>
      <c r="E79">
        <v>1</v>
      </c>
      <c r="F79" t="s">
        <v>22</v>
      </c>
      <c r="G79" t="s">
        <v>17</v>
      </c>
      <c r="H79" t="s">
        <v>13</v>
      </c>
      <c r="I79" t="s">
        <v>14</v>
      </c>
      <c r="J79">
        <v>0</v>
      </c>
    </row>
    <row r="80" spans="1:10" x14ac:dyDescent="0.25">
      <c r="A80" t="s">
        <v>15</v>
      </c>
      <c r="B80">
        <v>64</v>
      </c>
      <c r="C80">
        <v>1</v>
      </c>
      <c r="D80">
        <v>1</v>
      </c>
      <c r="E80">
        <v>1</v>
      </c>
      <c r="F80" t="s">
        <v>33</v>
      </c>
      <c r="G80" t="s">
        <v>12</v>
      </c>
      <c r="H80" t="s">
        <v>19</v>
      </c>
      <c r="I80" t="s">
        <v>14</v>
      </c>
      <c r="J80">
        <v>1</v>
      </c>
    </row>
    <row r="81" spans="1:10" x14ac:dyDescent="0.25">
      <c r="A81" t="s">
        <v>10</v>
      </c>
      <c r="B81">
        <v>24</v>
      </c>
      <c r="C81">
        <v>0</v>
      </c>
      <c r="D81">
        <v>0</v>
      </c>
      <c r="E81">
        <v>0</v>
      </c>
      <c r="F81" t="s">
        <v>32</v>
      </c>
      <c r="G81" t="s">
        <v>17</v>
      </c>
      <c r="H81" t="s">
        <v>24</v>
      </c>
      <c r="I81" t="s">
        <v>14</v>
      </c>
      <c r="J81">
        <v>0</v>
      </c>
    </row>
    <row r="82" spans="1:10" x14ac:dyDescent="0.25">
      <c r="A82" t="s">
        <v>10</v>
      </c>
      <c r="B82">
        <v>62</v>
      </c>
      <c r="C82">
        <v>1</v>
      </c>
      <c r="D82">
        <v>1</v>
      </c>
      <c r="E82">
        <v>0</v>
      </c>
      <c r="F82" t="s">
        <v>32</v>
      </c>
      <c r="G82" t="s">
        <v>12</v>
      </c>
      <c r="H82" t="s">
        <v>13</v>
      </c>
      <c r="I82" t="s">
        <v>14</v>
      </c>
      <c r="J82">
        <v>1</v>
      </c>
    </row>
    <row r="83" spans="1:10" x14ac:dyDescent="0.25">
      <c r="A83" t="s">
        <v>15</v>
      </c>
      <c r="B83">
        <v>59</v>
      </c>
      <c r="C83">
        <v>1</v>
      </c>
      <c r="D83">
        <v>1</v>
      </c>
      <c r="E83">
        <v>1</v>
      </c>
      <c r="F83" t="s">
        <v>29</v>
      </c>
      <c r="G83" t="s">
        <v>17</v>
      </c>
      <c r="H83" t="s">
        <v>19</v>
      </c>
      <c r="I83" t="s">
        <v>14</v>
      </c>
      <c r="J83">
        <v>1</v>
      </c>
    </row>
    <row r="84" spans="1:10" x14ac:dyDescent="0.25">
      <c r="A84" t="s">
        <v>15</v>
      </c>
      <c r="B84">
        <v>44</v>
      </c>
      <c r="C84">
        <v>0</v>
      </c>
      <c r="D84">
        <v>0</v>
      </c>
      <c r="E84">
        <v>0</v>
      </c>
      <c r="F84" t="s">
        <v>23</v>
      </c>
      <c r="G84" t="s">
        <v>12</v>
      </c>
      <c r="H84" t="s">
        <v>24</v>
      </c>
      <c r="I84" t="s">
        <v>14</v>
      </c>
      <c r="J84">
        <v>0</v>
      </c>
    </row>
    <row r="85" spans="1:10" x14ac:dyDescent="0.25">
      <c r="A85" t="s">
        <v>10</v>
      </c>
      <c r="B85">
        <v>12</v>
      </c>
      <c r="C85">
        <v>1</v>
      </c>
      <c r="D85">
        <v>1</v>
      </c>
      <c r="E85">
        <v>0</v>
      </c>
      <c r="F85" t="s">
        <v>48</v>
      </c>
      <c r="G85" t="s">
        <v>17</v>
      </c>
      <c r="H85" t="s">
        <v>19</v>
      </c>
      <c r="I85" t="s">
        <v>14</v>
      </c>
      <c r="J85">
        <v>1</v>
      </c>
    </row>
    <row r="86" spans="1:10" x14ac:dyDescent="0.25">
      <c r="A86" t="s">
        <v>10</v>
      </c>
      <c r="B86">
        <v>29</v>
      </c>
      <c r="C86">
        <v>1</v>
      </c>
      <c r="D86">
        <v>1</v>
      </c>
      <c r="E86">
        <v>1</v>
      </c>
      <c r="F86" t="s">
        <v>31</v>
      </c>
      <c r="G86" t="s">
        <v>12</v>
      </c>
      <c r="H86" t="s">
        <v>24</v>
      </c>
      <c r="I86" t="s">
        <v>14</v>
      </c>
      <c r="J86">
        <v>1</v>
      </c>
    </row>
    <row r="87" spans="1:10" x14ac:dyDescent="0.25">
      <c r="A87" t="s">
        <v>15</v>
      </c>
      <c r="B87">
        <v>38</v>
      </c>
      <c r="C87">
        <v>0</v>
      </c>
      <c r="D87">
        <v>0</v>
      </c>
      <c r="E87">
        <v>0</v>
      </c>
      <c r="F87" t="s">
        <v>36</v>
      </c>
      <c r="G87" t="s">
        <v>17</v>
      </c>
      <c r="H87" t="s">
        <v>13</v>
      </c>
      <c r="I87" t="s">
        <v>14</v>
      </c>
      <c r="J87">
        <v>0</v>
      </c>
    </row>
    <row r="88" spans="1:10" x14ac:dyDescent="0.25">
      <c r="A88" t="s">
        <v>10</v>
      </c>
      <c r="B88">
        <v>45</v>
      </c>
      <c r="C88">
        <v>1</v>
      </c>
      <c r="D88">
        <v>1</v>
      </c>
      <c r="E88">
        <v>0</v>
      </c>
      <c r="F88" t="s">
        <v>45</v>
      </c>
      <c r="G88" t="s">
        <v>12</v>
      </c>
      <c r="H88" t="s">
        <v>13</v>
      </c>
      <c r="I88" t="s">
        <v>14</v>
      </c>
      <c r="J88">
        <v>1</v>
      </c>
    </row>
    <row r="89" spans="1:10" x14ac:dyDescent="0.25">
      <c r="A89" t="s">
        <v>10</v>
      </c>
      <c r="B89">
        <v>54</v>
      </c>
      <c r="C89">
        <v>1</v>
      </c>
      <c r="D89">
        <v>1</v>
      </c>
      <c r="E89">
        <v>1</v>
      </c>
      <c r="F89" t="s">
        <v>44</v>
      </c>
      <c r="G89" t="s">
        <v>17</v>
      </c>
      <c r="H89" t="s">
        <v>13</v>
      </c>
      <c r="I89" t="s">
        <v>14</v>
      </c>
      <c r="J89">
        <v>1</v>
      </c>
    </row>
    <row r="90" spans="1:10" x14ac:dyDescent="0.25">
      <c r="A90" t="s">
        <v>10</v>
      </c>
      <c r="B90">
        <v>50</v>
      </c>
      <c r="C90">
        <v>1</v>
      </c>
      <c r="D90">
        <v>1</v>
      </c>
      <c r="E90">
        <v>1</v>
      </c>
      <c r="F90" t="s">
        <v>47</v>
      </c>
      <c r="G90" t="s">
        <v>12</v>
      </c>
      <c r="H90" t="s">
        <v>24</v>
      </c>
      <c r="I90" t="s">
        <v>14</v>
      </c>
      <c r="J90">
        <v>1</v>
      </c>
    </row>
    <row r="91" spans="1:10" x14ac:dyDescent="0.25">
      <c r="A91" t="s">
        <v>10</v>
      </c>
      <c r="B91">
        <v>39</v>
      </c>
      <c r="C91">
        <v>1</v>
      </c>
      <c r="D91">
        <v>1</v>
      </c>
      <c r="E91">
        <v>0</v>
      </c>
      <c r="F91" t="s">
        <v>40</v>
      </c>
      <c r="G91" t="s">
        <v>17</v>
      </c>
      <c r="H91" t="s">
        <v>13</v>
      </c>
      <c r="I91" t="s">
        <v>14</v>
      </c>
      <c r="J91">
        <v>1</v>
      </c>
    </row>
    <row r="92" spans="1:10" x14ac:dyDescent="0.25">
      <c r="A92" t="s">
        <v>10</v>
      </c>
      <c r="B92">
        <v>53</v>
      </c>
      <c r="C92">
        <v>0</v>
      </c>
      <c r="D92">
        <v>0</v>
      </c>
      <c r="E92">
        <v>0</v>
      </c>
      <c r="F92" t="s">
        <v>47</v>
      </c>
      <c r="G92" t="s">
        <v>12</v>
      </c>
      <c r="H92" t="s">
        <v>19</v>
      </c>
      <c r="I92" t="s">
        <v>14</v>
      </c>
      <c r="J92">
        <v>0</v>
      </c>
    </row>
    <row r="93" spans="1:10" x14ac:dyDescent="0.25">
      <c r="A93" t="s">
        <v>15</v>
      </c>
      <c r="B93">
        <v>64</v>
      </c>
      <c r="C93">
        <v>1</v>
      </c>
      <c r="D93">
        <v>1</v>
      </c>
      <c r="E93">
        <v>1</v>
      </c>
      <c r="F93" t="s">
        <v>11</v>
      </c>
      <c r="G93" t="s">
        <v>17</v>
      </c>
      <c r="H93" t="s">
        <v>13</v>
      </c>
      <c r="I93" t="s">
        <v>14</v>
      </c>
      <c r="J93">
        <v>1</v>
      </c>
    </row>
    <row r="94" spans="1:10" x14ac:dyDescent="0.25">
      <c r="A94" t="s">
        <v>10</v>
      </c>
      <c r="B94">
        <v>60</v>
      </c>
      <c r="C94">
        <v>1</v>
      </c>
      <c r="D94">
        <v>1</v>
      </c>
      <c r="E94">
        <v>1</v>
      </c>
      <c r="F94" t="s">
        <v>51</v>
      </c>
      <c r="G94" t="s">
        <v>12</v>
      </c>
      <c r="H94" t="s">
        <v>19</v>
      </c>
      <c r="I94" t="s">
        <v>14</v>
      </c>
      <c r="J94">
        <v>1</v>
      </c>
    </row>
    <row r="95" spans="1:10" x14ac:dyDescent="0.25">
      <c r="A95" t="s">
        <v>10</v>
      </c>
      <c r="B95">
        <v>45</v>
      </c>
      <c r="C95">
        <v>0</v>
      </c>
      <c r="D95">
        <v>0</v>
      </c>
      <c r="E95">
        <v>1</v>
      </c>
      <c r="F95" t="s">
        <v>41</v>
      </c>
      <c r="G95" t="s">
        <v>17</v>
      </c>
      <c r="H95" t="s">
        <v>19</v>
      </c>
      <c r="I95" t="s">
        <v>14</v>
      </c>
      <c r="J95">
        <v>0</v>
      </c>
    </row>
    <row r="96" spans="1:10" x14ac:dyDescent="0.25">
      <c r="A96" t="s">
        <v>15</v>
      </c>
      <c r="B96">
        <v>32</v>
      </c>
      <c r="C96">
        <v>0</v>
      </c>
      <c r="D96">
        <v>0</v>
      </c>
      <c r="E96">
        <v>0</v>
      </c>
      <c r="F96" t="s">
        <v>45</v>
      </c>
      <c r="G96" t="s">
        <v>12</v>
      </c>
      <c r="H96" t="s">
        <v>19</v>
      </c>
      <c r="I96" t="s">
        <v>14</v>
      </c>
      <c r="J96">
        <v>0</v>
      </c>
    </row>
    <row r="97" spans="1:10" x14ac:dyDescent="0.25">
      <c r="A97" t="s">
        <v>10</v>
      </c>
      <c r="B97">
        <v>26</v>
      </c>
      <c r="C97">
        <v>0</v>
      </c>
      <c r="D97">
        <v>0</v>
      </c>
      <c r="E97">
        <v>0</v>
      </c>
      <c r="F97" t="s">
        <v>40</v>
      </c>
      <c r="G97" t="s">
        <v>17</v>
      </c>
      <c r="H97" t="s">
        <v>13</v>
      </c>
      <c r="I97" t="s">
        <v>14</v>
      </c>
      <c r="J97">
        <v>0</v>
      </c>
    </row>
    <row r="98" spans="1:10" x14ac:dyDescent="0.25">
      <c r="A98" t="s">
        <v>10</v>
      </c>
      <c r="B98">
        <v>58</v>
      </c>
      <c r="C98">
        <v>1</v>
      </c>
      <c r="D98">
        <v>1</v>
      </c>
      <c r="E98">
        <v>1</v>
      </c>
      <c r="F98" t="s">
        <v>52</v>
      </c>
      <c r="G98" t="s">
        <v>12</v>
      </c>
      <c r="H98" t="s">
        <v>13</v>
      </c>
      <c r="I98" t="s">
        <v>14</v>
      </c>
      <c r="J98">
        <v>1</v>
      </c>
    </row>
    <row r="99" spans="1:10" x14ac:dyDescent="0.25">
      <c r="A99" t="s">
        <v>10</v>
      </c>
      <c r="B99">
        <v>23</v>
      </c>
      <c r="C99">
        <v>1</v>
      </c>
      <c r="D99">
        <v>1</v>
      </c>
      <c r="E99">
        <v>0</v>
      </c>
      <c r="F99" t="s">
        <v>38</v>
      </c>
      <c r="G99" t="s">
        <v>17</v>
      </c>
      <c r="H99" t="s">
        <v>24</v>
      </c>
      <c r="I99" t="s">
        <v>14</v>
      </c>
      <c r="J99">
        <v>1</v>
      </c>
    </row>
    <row r="100" spans="1:10" x14ac:dyDescent="0.25">
      <c r="A100" t="s">
        <v>15</v>
      </c>
      <c r="B100">
        <v>30</v>
      </c>
      <c r="C100">
        <v>0</v>
      </c>
      <c r="D100">
        <v>0</v>
      </c>
      <c r="E100">
        <v>1</v>
      </c>
      <c r="F100" t="s">
        <v>29</v>
      </c>
      <c r="G100" t="s">
        <v>12</v>
      </c>
      <c r="H100" t="s">
        <v>24</v>
      </c>
      <c r="I100" t="s">
        <v>14</v>
      </c>
      <c r="J100">
        <v>0</v>
      </c>
    </row>
    <row r="101" spans="1:10" x14ac:dyDescent="0.25">
      <c r="A101" t="s">
        <v>10</v>
      </c>
      <c r="B101">
        <v>62</v>
      </c>
      <c r="C101">
        <v>0</v>
      </c>
      <c r="D101">
        <v>0</v>
      </c>
      <c r="E101">
        <v>0</v>
      </c>
      <c r="F101" t="s">
        <v>52</v>
      </c>
      <c r="G101" t="s">
        <v>17</v>
      </c>
      <c r="H101" t="s">
        <v>24</v>
      </c>
      <c r="I101" t="s">
        <v>14</v>
      </c>
      <c r="J101">
        <v>0</v>
      </c>
    </row>
    <row r="102" spans="1:10" x14ac:dyDescent="0.25">
      <c r="A102" t="s">
        <v>10</v>
      </c>
      <c r="B102">
        <v>34</v>
      </c>
      <c r="C102">
        <v>0</v>
      </c>
      <c r="D102">
        <v>0</v>
      </c>
      <c r="E102">
        <v>0</v>
      </c>
      <c r="F102" t="s">
        <v>42</v>
      </c>
      <c r="G102" t="s">
        <v>12</v>
      </c>
      <c r="H102" t="s">
        <v>19</v>
      </c>
      <c r="I102" t="s">
        <v>14</v>
      </c>
      <c r="J102">
        <v>0</v>
      </c>
    </row>
    <row r="103" spans="1:10" x14ac:dyDescent="0.25">
      <c r="A103" t="s">
        <v>10</v>
      </c>
      <c r="B103">
        <v>58</v>
      </c>
      <c r="C103">
        <v>0</v>
      </c>
      <c r="D103">
        <v>0</v>
      </c>
      <c r="E103">
        <v>0</v>
      </c>
      <c r="F103" t="s">
        <v>22</v>
      </c>
      <c r="G103" t="s">
        <v>17</v>
      </c>
      <c r="H103" t="s">
        <v>19</v>
      </c>
      <c r="I103" t="s">
        <v>14</v>
      </c>
      <c r="J103">
        <v>0</v>
      </c>
    </row>
    <row r="104" spans="1:10" x14ac:dyDescent="0.25">
      <c r="A104" t="s">
        <v>10</v>
      </c>
      <c r="B104">
        <v>51</v>
      </c>
      <c r="C104">
        <v>0</v>
      </c>
      <c r="D104">
        <v>0</v>
      </c>
      <c r="E104">
        <v>1</v>
      </c>
      <c r="F104" t="s">
        <v>30</v>
      </c>
      <c r="G104" t="s">
        <v>12</v>
      </c>
      <c r="H104" t="s">
        <v>13</v>
      </c>
      <c r="I104" t="s">
        <v>14</v>
      </c>
      <c r="J104">
        <v>0</v>
      </c>
    </row>
    <row r="105" spans="1:10" x14ac:dyDescent="0.25">
      <c r="A105" t="s">
        <v>10</v>
      </c>
      <c r="B105">
        <v>50</v>
      </c>
      <c r="C105">
        <v>1</v>
      </c>
      <c r="D105">
        <v>1</v>
      </c>
      <c r="E105">
        <v>0</v>
      </c>
      <c r="F105" t="s">
        <v>39</v>
      </c>
      <c r="G105" t="s">
        <v>17</v>
      </c>
      <c r="H105" t="s">
        <v>24</v>
      </c>
      <c r="I105" t="s">
        <v>14</v>
      </c>
      <c r="J105">
        <v>1</v>
      </c>
    </row>
    <row r="106" spans="1:10" x14ac:dyDescent="0.25">
      <c r="A106" t="s">
        <v>10</v>
      </c>
      <c r="B106">
        <v>9</v>
      </c>
      <c r="C106">
        <v>0</v>
      </c>
      <c r="D106">
        <v>0</v>
      </c>
      <c r="E106">
        <v>0</v>
      </c>
      <c r="F106" t="s">
        <v>16</v>
      </c>
      <c r="G106" t="s">
        <v>12</v>
      </c>
      <c r="H106" t="s">
        <v>24</v>
      </c>
      <c r="I106" t="s">
        <v>14</v>
      </c>
      <c r="J106">
        <v>0</v>
      </c>
    </row>
    <row r="107" spans="1:10" x14ac:dyDescent="0.25">
      <c r="A107" t="s">
        <v>10</v>
      </c>
      <c r="B107">
        <v>8</v>
      </c>
      <c r="C107">
        <v>0</v>
      </c>
      <c r="D107">
        <v>0</v>
      </c>
      <c r="E107">
        <v>1</v>
      </c>
      <c r="F107" t="s">
        <v>49</v>
      </c>
      <c r="G107" t="s">
        <v>17</v>
      </c>
      <c r="H107" t="s">
        <v>19</v>
      </c>
      <c r="I107" t="s">
        <v>14</v>
      </c>
      <c r="J107">
        <v>0</v>
      </c>
    </row>
    <row r="108" spans="1:10" x14ac:dyDescent="0.25">
      <c r="A108" t="s">
        <v>15</v>
      </c>
      <c r="B108">
        <v>45</v>
      </c>
      <c r="C108">
        <v>1</v>
      </c>
      <c r="D108">
        <v>1</v>
      </c>
      <c r="E108">
        <v>1</v>
      </c>
      <c r="F108" t="s">
        <v>33</v>
      </c>
      <c r="G108" t="s">
        <v>12</v>
      </c>
      <c r="H108" t="s">
        <v>13</v>
      </c>
      <c r="I108" t="s">
        <v>14</v>
      </c>
      <c r="J108">
        <v>1</v>
      </c>
    </row>
    <row r="109" spans="1:10" x14ac:dyDescent="0.25">
      <c r="A109" t="s">
        <v>15</v>
      </c>
      <c r="B109">
        <v>27</v>
      </c>
      <c r="C109">
        <v>1</v>
      </c>
      <c r="D109">
        <v>1</v>
      </c>
      <c r="E109">
        <v>1</v>
      </c>
      <c r="F109" t="s">
        <v>26</v>
      </c>
      <c r="G109" t="s">
        <v>17</v>
      </c>
      <c r="H109" t="s">
        <v>19</v>
      </c>
      <c r="I109" t="s">
        <v>14</v>
      </c>
      <c r="J109">
        <v>1</v>
      </c>
    </row>
    <row r="110" spans="1:10" x14ac:dyDescent="0.25">
      <c r="A110" t="s">
        <v>10</v>
      </c>
      <c r="B110">
        <v>31</v>
      </c>
      <c r="C110">
        <v>1</v>
      </c>
      <c r="D110">
        <v>1</v>
      </c>
      <c r="E110">
        <v>1</v>
      </c>
      <c r="F110" t="s">
        <v>44</v>
      </c>
      <c r="G110" t="s">
        <v>12</v>
      </c>
      <c r="H110" t="s">
        <v>13</v>
      </c>
      <c r="I110" t="s">
        <v>14</v>
      </c>
      <c r="J110">
        <v>1</v>
      </c>
    </row>
    <row r="111" spans="1:10" x14ac:dyDescent="0.25">
      <c r="A111" t="s">
        <v>10</v>
      </c>
      <c r="B111">
        <v>44</v>
      </c>
      <c r="C111">
        <v>0</v>
      </c>
      <c r="D111">
        <v>0</v>
      </c>
      <c r="E111">
        <v>0</v>
      </c>
      <c r="F111" t="s">
        <v>21</v>
      </c>
      <c r="G111" t="s">
        <v>17</v>
      </c>
      <c r="H111" t="s">
        <v>19</v>
      </c>
      <c r="I111" t="s">
        <v>14</v>
      </c>
      <c r="J111">
        <v>0</v>
      </c>
    </row>
    <row r="112" spans="1:10" x14ac:dyDescent="0.25">
      <c r="A112" t="s">
        <v>10</v>
      </c>
      <c r="B112">
        <v>39</v>
      </c>
      <c r="C112">
        <v>1</v>
      </c>
      <c r="D112">
        <v>1</v>
      </c>
      <c r="E112">
        <v>0</v>
      </c>
      <c r="F112" t="s">
        <v>48</v>
      </c>
      <c r="G112" t="s">
        <v>12</v>
      </c>
      <c r="H112" t="s">
        <v>24</v>
      </c>
      <c r="I112" t="s">
        <v>14</v>
      </c>
      <c r="J112">
        <v>1</v>
      </c>
    </row>
    <row r="113" spans="1:10" x14ac:dyDescent="0.25">
      <c r="A113" t="s">
        <v>10</v>
      </c>
      <c r="B113">
        <v>9</v>
      </c>
      <c r="C113">
        <v>1</v>
      </c>
      <c r="D113">
        <v>1</v>
      </c>
      <c r="E113">
        <v>0</v>
      </c>
      <c r="F113" t="s">
        <v>53</v>
      </c>
      <c r="G113" t="s">
        <v>17</v>
      </c>
      <c r="H113" t="s">
        <v>24</v>
      </c>
      <c r="I113" t="s">
        <v>14</v>
      </c>
      <c r="J113">
        <v>1</v>
      </c>
    </row>
    <row r="114" spans="1:10" x14ac:dyDescent="0.25">
      <c r="A114" t="s">
        <v>15</v>
      </c>
      <c r="B114">
        <v>51</v>
      </c>
      <c r="C114">
        <v>1</v>
      </c>
      <c r="D114">
        <v>1</v>
      </c>
      <c r="E114">
        <v>0</v>
      </c>
      <c r="F114" t="s">
        <v>38</v>
      </c>
      <c r="G114" t="s">
        <v>12</v>
      </c>
      <c r="H114" t="s">
        <v>19</v>
      </c>
      <c r="I114" t="s">
        <v>14</v>
      </c>
      <c r="J114">
        <v>1</v>
      </c>
    </row>
    <row r="115" spans="1:10" x14ac:dyDescent="0.25">
      <c r="A115" t="s">
        <v>15</v>
      </c>
      <c r="B115">
        <v>24</v>
      </c>
      <c r="C115">
        <v>0</v>
      </c>
      <c r="D115">
        <v>0</v>
      </c>
      <c r="E115">
        <v>0</v>
      </c>
      <c r="F115" t="s">
        <v>21</v>
      </c>
      <c r="G115" t="s">
        <v>17</v>
      </c>
      <c r="H115" t="s">
        <v>19</v>
      </c>
      <c r="I115" t="s">
        <v>14</v>
      </c>
      <c r="J115">
        <v>0</v>
      </c>
    </row>
    <row r="116" spans="1:10" x14ac:dyDescent="0.25">
      <c r="A116" t="s">
        <v>15</v>
      </c>
      <c r="B116">
        <v>46</v>
      </c>
      <c r="C116">
        <v>1</v>
      </c>
      <c r="D116">
        <v>1</v>
      </c>
      <c r="E116">
        <v>0</v>
      </c>
      <c r="F116" t="s">
        <v>39</v>
      </c>
      <c r="G116" t="s">
        <v>12</v>
      </c>
      <c r="H116" t="s">
        <v>24</v>
      </c>
      <c r="I116" t="s">
        <v>14</v>
      </c>
      <c r="J116">
        <v>1</v>
      </c>
    </row>
    <row r="117" spans="1:10" x14ac:dyDescent="0.25">
      <c r="A117" t="s">
        <v>15</v>
      </c>
      <c r="B117">
        <v>39</v>
      </c>
      <c r="C117">
        <v>1</v>
      </c>
      <c r="D117">
        <v>1</v>
      </c>
      <c r="E117">
        <v>0</v>
      </c>
      <c r="F117" t="s">
        <v>18</v>
      </c>
      <c r="G117" t="s">
        <v>17</v>
      </c>
      <c r="H117" t="s">
        <v>13</v>
      </c>
      <c r="I117" t="s">
        <v>14</v>
      </c>
      <c r="J117">
        <v>1</v>
      </c>
    </row>
    <row r="118" spans="1:10" x14ac:dyDescent="0.25">
      <c r="A118" t="s">
        <v>10</v>
      </c>
      <c r="B118">
        <v>14</v>
      </c>
      <c r="C118">
        <v>1</v>
      </c>
      <c r="D118">
        <v>1</v>
      </c>
      <c r="E118">
        <v>0</v>
      </c>
      <c r="F118" t="s">
        <v>35</v>
      </c>
      <c r="G118" t="s">
        <v>12</v>
      </c>
      <c r="H118" t="s">
        <v>13</v>
      </c>
      <c r="I118" t="s">
        <v>14</v>
      </c>
      <c r="J118">
        <v>1</v>
      </c>
    </row>
    <row r="119" spans="1:10" x14ac:dyDescent="0.25">
      <c r="A119" t="s">
        <v>15</v>
      </c>
      <c r="B119">
        <v>42</v>
      </c>
      <c r="C119">
        <v>1</v>
      </c>
      <c r="D119">
        <v>1</v>
      </c>
      <c r="E119">
        <v>0</v>
      </c>
      <c r="F119" t="s">
        <v>53</v>
      </c>
      <c r="G119" t="s">
        <v>17</v>
      </c>
      <c r="H119" t="s">
        <v>19</v>
      </c>
      <c r="I119" t="s">
        <v>14</v>
      </c>
      <c r="J119">
        <v>1</v>
      </c>
    </row>
    <row r="120" spans="1:10" x14ac:dyDescent="0.25">
      <c r="A120" t="s">
        <v>15</v>
      </c>
      <c r="B120">
        <v>37</v>
      </c>
      <c r="C120">
        <v>1</v>
      </c>
      <c r="D120">
        <v>1</v>
      </c>
      <c r="E120">
        <v>0</v>
      </c>
      <c r="F120" t="s">
        <v>33</v>
      </c>
      <c r="G120" t="s">
        <v>12</v>
      </c>
      <c r="H120" t="s">
        <v>24</v>
      </c>
      <c r="I120" t="s">
        <v>14</v>
      </c>
      <c r="J120">
        <v>1</v>
      </c>
    </row>
    <row r="121" spans="1:10" x14ac:dyDescent="0.25">
      <c r="A121" t="s">
        <v>15</v>
      </c>
      <c r="B121">
        <v>31</v>
      </c>
      <c r="C121">
        <v>1</v>
      </c>
      <c r="D121">
        <v>1</v>
      </c>
      <c r="E121">
        <v>0</v>
      </c>
      <c r="F121" t="s">
        <v>34</v>
      </c>
      <c r="G121" t="s">
        <v>17</v>
      </c>
      <c r="H121" t="s">
        <v>13</v>
      </c>
      <c r="I121" t="s">
        <v>14</v>
      </c>
      <c r="J121">
        <v>1</v>
      </c>
    </row>
    <row r="122" spans="1:10" x14ac:dyDescent="0.25">
      <c r="A122" t="s">
        <v>15</v>
      </c>
      <c r="B122">
        <v>57</v>
      </c>
      <c r="C122">
        <v>0</v>
      </c>
      <c r="D122">
        <v>0</v>
      </c>
      <c r="E122">
        <v>0</v>
      </c>
      <c r="F122" t="s">
        <v>32</v>
      </c>
      <c r="G122" t="s">
        <v>12</v>
      </c>
      <c r="H122" t="s">
        <v>24</v>
      </c>
      <c r="I122" t="s">
        <v>14</v>
      </c>
      <c r="J122">
        <v>0</v>
      </c>
    </row>
    <row r="123" spans="1:10" x14ac:dyDescent="0.25">
      <c r="A123" t="s">
        <v>10</v>
      </c>
      <c r="B123">
        <v>30</v>
      </c>
      <c r="C123">
        <v>0</v>
      </c>
      <c r="D123">
        <v>0</v>
      </c>
      <c r="E123">
        <v>1</v>
      </c>
      <c r="F123" t="s">
        <v>46</v>
      </c>
      <c r="G123" t="s">
        <v>17</v>
      </c>
      <c r="H123" t="s">
        <v>13</v>
      </c>
      <c r="I123" t="s">
        <v>14</v>
      </c>
      <c r="J123">
        <v>0</v>
      </c>
    </row>
    <row r="124" spans="1:10" x14ac:dyDescent="0.25">
      <c r="A124" t="s">
        <v>10</v>
      </c>
      <c r="B124">
        <v>57</v>
      </c>
      <c r="C124">
        <v>1</v>
      </c>
      <c r="D124">
        <v>1</v>
      </c>
      <c r="E124">
        <v>1</v>
      </c>
      <c r="F124" t="s">
        <v>20</v>
      </c>
      <c r="G124" t="s">
        <v>12</v>
      </c>
      <c r="H124" t="s">
        <v>24</v>
      </c>
      <c r="I124" t="s">
        <v>14</v>
      </c>
      <c r="J124">
        <v>1</v>
      </c>
    </row>
    <row r="125" spans="1:10" x14ac:dyDescent="0.25">
      <c r="A125" t="s">
        <v>15</v>
      </c>
      <c r="B125">
        <v>17</v>
      </c>
      <c r="C125">
        <v>0</v>
      </c>
      <c r="D125">
        <v>0</v>
      </c>
      <c r="E125">
        <v>0</v>
      </c>
      <c r="F125" t="s">
        <v>28</v>
      </c>
      <c r="G125" t="s">
        <v>17</v>
      </c>
      <c r="H125" t="s">
        <v>19</v>
      </c>
      <c r="I125" t="s">
        <v>14</v>
      </c>
      <c r="J125">
        <v>0</v>
      </c>
    </row>
    <row r="126" spans="1:10" x14ac:dyDescent="0.25">
      <c r="A126" t="s">
        <v>10</v>
      </c>
      <c r="B126">
        <v>56</v>
      </c>
      <c r="C126">
        <v>0</v>
      </c>
      <c r="D126">
        <v>0</v>
      </c>
      <c r="E126">
        <v>0</v>
      </c>
      <c r="F126" t="s">
        <v>50</v>
      </c>
      <c r="G126" t="s">
        <v>12</v>
      </c>
      <c r="H126" t="s">
        <v>24</v>
      </c>
      <c r="I126" t="s">
        <v>14</v>
      </c>
      <c r="J126">
        <v>0</v>
      </c>
    </row>
    <row r="127" spans="1:10" x14ac:dyDescent="0.25">
      <c r="A127" t="s">
        <v>15</v>
      </c>
      <c r="B127">
        <v>54</v>
      </c>
      <c r="C127">
        <v>0</v>
      </c>
      <c r="D127">
        <v>0</v>
      </c>
      <c r="E127">
        <v>0</v>
      </c>
      <c r="F127" t="s">
        <v>37</v>
      </c>
      <c r="G127" t="s">
        <v>17</v>
      </c>
      <c r="H127" t="s">
        <v>19</v>
      </c>
      <c r="I127" t="s">
        <v>14</v>
      </c>
      <c r="J127">
        <v>0</v>
      </c>
    </row>
    <row r="128" spans="1:10" x14ac:dyDescent="0.25">
      <c r="A128" t="s">
        <v>10</v>
      </c>
      <c r="B128">
        <v>22</v>
      </c>
      <c r="C128">
        <v>0</v>
      </c>
      <c r="D128">
        <v>0</v>
      </c>
      <c r="E128">
        <v>1</v>
      </c>
      <c r="F128" t="s">
        <v>42</v>
      </c>
      <c r="G128" t="s">
        <v>12</v>
      </c>
      <c r="H128" t="s">
        <v>19</v>
      </c>
      <c r="I128" t="s">
        <v>14</v>
      </c>
      <c r="J128">
        <v>0</v>
      </c>
    </row>
    <row r="129" spans="1:10" x14ac:dyDescent="0.25">
      <c r="A129" t="s">
        <v>10</v>
      </c>
      <c r="B129">
        <v>63</v>
      </c>
      <c r="C129">
        <v>1</v>
      </c>
      <c r="D129">
        <v>1</v>
      </c>
      <c r="E129">
        <v>1</v>
      </c>
      <c r="F129" t="s">
        <v>44</v>
      </c>
      <c r="G129" t="s">
        <v>17</v>
      </c>
      <c r="H129" t="s">
        <v>19</v>
      </c>
      <c r="I129" t="s">
        <v>14</v>
      </c>
      <c r="J129">
        <v>1</v>
      </c>
    </row>
    <row r="130" spans="1:10" x14ac:dyDescent="0.25">
      <c r="A130" t="s">
        <v>15</v>
      </c>
      <c r="B130">
        <v>54</v>
      </c>
      <c r="C130">
        <v>0</v>
      </c>
      <c r="D130">
        <v>0</v>
      </c>
      <c r="E130">
        <v>1</v>
      </c>
      <c r="F130" t="s">
        <v>11</v>
      </c>
      <c r="G130" t="s">
        <v>12</v>
      </c>
      <c r="H130" t="s">
        <v>24</v>
      </c>
      <c r="I130" t="s">
        <v>14</v>
      </c>
      <c r="J130">
        <v>0</v>
      </c>
    </row>
    <row r="131" spans="1:10" x14ac:dyDescent="0.25">
      <c r="A131" t="s">
        <v>15</v>
      </c>
      <c r="B131">
        <v>61</v>
      </c>
      <c r="C131">
        <v>1</v>
      </c>
      <c r="D131">
        <v>1</v>
      </c>
      <c r="E131">
        <v>1</v>
      </c>
      <c r="F131" t="s">
        <v>36</v>
      </c>
      <c r="G131" t="s">
        <v>17</v>
      </c>
      <c r="H131" t="s">
        <v>24</v>
      </c>
      <c r="I131" t="s">
        <v>14</v>
      </c>
      <c r="J131">
        <v>1</v>
      </c>
    </row>
    <row r="132" spans="1:10" x14ac:dyDescent="0.25">
      <c r="A132" t="s">
        <v>10</v>
      </c>
      <c r="B132">
        <v>47</v>
      </c>
      <c r="C132">
        <v>1</v>
      </c>
      <c r="D132">
        <v>1</v>
      </c>
      <c r="E132">
        <v>1</v>
      </c>
      <c r="F132" t="s">
        <v>33</v>
      </c>
      <c r="G132" t="s">
        <v>12</v>
      </c>
      <c r="H132" t="s">
        <v>24</v>
      </c>
      <c r="I132" t="s">
        <v>14</v>
      </c>
      <c r="J132">
        <v>1</v>
      </c>
    </row>
    <row r="133" spans="1:10" x14ac:dyDescent="0.25">
      <c r="A133" t="s">
        <v>15</v>
      </c>
      <c r="B133">
        <v>18</v>
      </c>
      <c r="C133">
        <v>0</v>
      </c>
      <c r="D133">
        <v>0</v>
      </c>
      <c r="E133">
        <v>1</v>
      </c>
      <c r="F133" t="s">
        <v>20</v>
      </c>
      <c r="G133" t="s">
        <v>17</v>
      </c>
      <c r="H133" t="s">
        <v>19</v>
      </c>
      <c r="I133" t="s">
        <v>14</v>
      </c>
      <c r="J133">
        <v>0</v>
      </c>
    </row>
    <row r="134" spans="1:10" x14ac:dyDescent="0.25">
      <c r="A134" t="s">
        <v>10</v>
      </c>
      <c r="B134">
        <v>24</v>
      </c>
      <c r="C134">
        <v>1</v>
      </c>
      <c r="D134">
        <v>1</v>
      </c>
      <c r="E134">
        <v>0</v>
      </c>
      <c r="F134" t="s">
        <v>39</v>
      </c>
      <c r="G134" t="s">
        <v>12</v>
      </c>
      <c r="H134" t="s">
        <v>19</v>
      </c>
      <c r="I134" t="s">
        <v>14</v>
      </c>
      <c r="J134">
        <v>1</v>
      </c>
    </row>
    <row r="135" spans="1:10" x14ac:dyDescent="0.25">
      <c r="A135" t="s">
        <v>10</v>
      </c>
      <c r="B135">
        <v>60</v>
      </c>
      <c r="C135">
        <v>0</v>
      </c>
      <c r="D135">
        <v>0</v>
      </c>
      <c r="E135">
        <v>1</v>
      </c>
      <c r="F135" t="s">
        <v>40</v>
      </c>
      <c r="G135" t="s">
        <v>17</v>
      </c>
      <c r="H135" t="s">
        <v>19</v>
      </c>
      <c r="I135" t="s">
        <v>14</v>
      </c>
      <c r="J135">
        <v>0</v>
      </c>
    </row>
    <row r="136" spans="1:10" x14ac:dyDescent="0.25">
      <c r="A136" t="s">
        <v>10</v>
      </c>
      <c r="B136">
        <v>47</v>
      </c>
      <c r="C136">
        <v>1</v>
      </c>
      <c r="D136">
        <v>1</v>
      </c>
      <c r="E136">
        <v>1</v>
      </c>
      <c r="F136" t="s">
        <v>31</v>
      </c>
      <c r="G136" t="s">
        <v>12</v>
      </c>
      <c r="H136" t="s">
        <v>19</v>
      </c>
      <c r="I136" t="s">
        <v>14</v>
      </c>
      <c r="J136">
        <v>1</v>
      </c>
    </row>
    <row r="137" spans="1:10" x14ac:dyDescent="0.25">
      <c r="A137" t="s">
        <v>10</v>
      </c>
      <c r="B137">
        <v>19</v>
      </c>
      <c r="C137">
        <v>1</v>
      </c>
      <c r="D137">
        <v>1</v>
      </c>
      <c r="E137">
        <v>0</v>
      </c>
      <c r="F137" t="s">
        <v>18</v>
      </c>
      <c r="G137" t="s">
        <v>17</v>
      </c>
      <c r="H137" t="s">
        <v>13</v>
      </c>
      <c r="I137" t="s">
        <v>14</v>
      </c>
      <c r="J137">
        <v>1</v>
      </c>
    </row>
    <row r="138" spans="1:10" x14ac:dyDescent="0.25">
      <c r="A138" t="s">
        <v>15</v>
      </c>
      <c r="B138">
        <v>55</v>
      </c>
      <c r="C138">
        <v>1</v>
      </c>
      <c r="D138">
        <v>1</v>
      </c>
      <c r="E138">
        <v>0</v>
      </c>
      <c r="F138" t="s">
        <v>34</v>
      </c>
      <c r="G138" t="s">
        <v>12</v>
      </c>
      <c r="H138" t="s">
        <v>24</v>
      </c>
      <c r="I138" t="s">
        <v>14</v>
      </c>
      <c r="J138">
        <v>1</v>
      </c>
    </row>
    <row r="139" spans="1:10" x14ac:dyDescent="0.25">
      <c r="A139" t="s">
        <v>10</v>
      </c>
      <c r="B139">
        <v>49</v>
      </c>
      <c r="C139">
        <v>1</v>
      </c>
      <c r="D139">
        <v>1</v>
      </c>
      <c r="E139">
        <v>0</v>
      </c>
      <c r="F139" t="s">
        <v>18</v>
      </c>
      <c r="G139" t="s">
        <v>17</v>
      </c>
      <c r="H139" t="s">
        <v>13</v>
      </c>
      <c r="I139" t="s">
        <v>14</v>
      </c>
      <c r="J139">
        <v>1</v>
      </c>
    </row>
    <row r="140" spans="1:10" x14ac:dyDescent="0.25">
      <c r="A140" t="s">
        <v>15</v>
      </c>
      <c r="B140">
        <v>32</v>
      </c>
      <c r="C140">
        <v>0</v>
      </c>
      <c r="D140">
        <v>1</v>
      </c>
      <c r="E140">
        <v>0</v>
      </c>
      <c r="F140" t="s">
        <v>53</v>
      </c>
      <c r="G140" t="s">
        <v>12</v>
      </c>
      <c r="H140" t="s">
        <v>24</v>
      </c>
      <c r="I140" t="s">
        <v>14</v>
      </c>
      <c r="J140">
        <v>1</v>
      </c>
    </row>
    <row r="141" spans="1:10" x14ac:dyDescent="0.25">
      <c r="A141" t="s">
        <v>10</v>
      </c>
      <c r="B141">
        <v>8</v>
      </c>
      <c r="C141">
        <v>1</v>
      </c>
      <c r="D141">
        <v>1</v>
      </c>
      <c r="E141">
        <v>0</v>
      </c>
      <c r="F141" t="s">
        <v>44</v>
      </c>
      <c r="G141" t="s">
        <v>17</v>
      </c>
      <c r="H141" t="s">
        <v>24</v>
      </c>
      <c r="I141" t="s">
        <v>14</v>
      </c>
      <c r="J141">
        <v>1</v>
      </c>
    </row>
    <row r="142" spans="1:10" x14ac:dyDescent="0.25">
      <c r="A142" t="s">
        <v>10</v>
      </c>
      <c r="B142">
        <v>14</v>
      </c>
      <c r="C142">
        <v>0</v>
      </c>
      <c r="D142">
        <v>0</v>
      </c>
      <c r="E142">
        <v>0</v>
      </c>
      <c r="F142" t="s">
        <v>47</v>
      </c>
      <c r="G142" t="s">
        <v>12</v>
      </c>
      <c r="H142" t="s">
        <v>24</v>
      </c>
      <c r="I142" t="s">
        <v>14</v>
      </c>
      <c r="J142">
        <v>0</v>
      </c>
    </row>
    <row r="143" spans="1:10" x14ac:dyDescent="0.25">
      <c r="A143" t="s">
        <v>15</v>
      </c>
      <c r="B143">
        <v>28</v>
      </c>
      <c r="C143">
        <v>0</v>
      </c>
      <c r="D143">
        <v>0</v>
      </c>
      <c r="E143">
        <v>1</v>
      </c>
      <c r="F143" t="s">
        <v>46</v>
      </c>
      <c r="G143" t="s">
        <v>17</v>
      </c>
      <c r="H143" t="s">
        <v>19</v>
      </c>
      <c r="I143" t="s">
        <v>14</v>
      </c>
      <c r="J143">
        <v>0</v>
      </c>
    </row>
    <row r="144" spans="1:10" x14ac:dyDescent="0.25">
      <c r="A144" t="s">
        <v>10</v>
      </c>
      <c r="B144">
        <v>11</v>
      </c>
      <c r="C144">
        <v>1</v>
      </c>
      <c r="D144">
        <v>1</v>
      </c>
      <c r="E144">
        <v>1</v>
      </c>
      <c r="F144" t="s">
        <v>38</v>
      </c>
      <c r="G144" t="s">
        <v>12</v>
      </c>
      <c r="H144" t="s">
        <v>19</v>
      </c>
      <c r="I144" t="s">
        <v>14</v>
      </c>
      <c r="J144">
        <v>1</v>
      </c>
    </row>
    <row r="145" spans="1:10" x14ac:dyDescent="0.25">
      <c r="A145" t="s">
        <v>15</v>
      </c>
      <c r="B145">
        <v>29</v>
      </c>
      <c r="C145">
        <v>0</v>
      </c>
      <c r="D145">
        <v>0</v>
      </c>
      <c r="E145">
        <v>0</v>
      </c>
      <c r="F145" t="s">
        <v>53</v>
      </c>
      <c r="G145" t="s">
        <v>17</v>
      </c>
      <c r="H145" t="s">
        <v>13</v>
      </c>
      <c r="I145" t="s">
        <v>14</v>
      </c>
      <c r="J145">
        <v>0</v>
      </c>
    </row>
    <row r="146" spans="1:10" x14ac:dyDescent="0.25">
      <c r="A146" t="s">
        <v>10</v>
      </c>
      <c r="B146">
        <v>62</v>
      </c>
      <c r="C146">
        <v>0</v>
      </c>
      <c r="D146">
        <v>0</v>
      </c>
      <c r="E146">
        <v>1</v>
      </c>
      <c r="F146" t="s">
        <v>29</v>
      </c>
      <c r="G146" t="s">
        <v>12</v>
      </c>
      <c r="H146" t="s">
        <v>19</v>
      </c>
      <c r="I146" t="s">
        <v>14</v>
      </c>
      <c r="J146">
        <v>0</v>
      </c>
    </row>
    <row r="147" spans="1:10" x14ac:dyDescent="0.25">
      <c r="A147" t="s">
        <v>10</v>
      </c>
      <c r="B147">
        <v>65</v>
      </c>
      <c r="C147">
        <v>1</v>
      </c>
      <c r="D147">
        <v>1</v>
      </c>
      <c r="E147">
        <v>1</v>
      </c>
      <c r="F147" t="s">
        <v>18</v>
      </c>
      <c r="G147" t="s">
        <v>17</v>
      </c>
      <c r="H147" t="s">
        <v>19</v>
      </c>
      <c r="I147" t="s">
        <v>14</v>
      </c>
      <c r="J147">
        <v>1</v>
      </c>
    </row>
    <row r="148" spans="1:10" x14ac:dyDescent="0.25">
      <c r="A148" t="s">
        <v>10</v>
      </c>
      <c r="B148">
        <v>43</v>
      </c>
      <c r="C148">
        <v>1</v>
      </c>
      <c r="D148">
        <v>1</v>
      </c>
      <c r="E148">
        <v>1</v>
      </c>
      <c r="F148" t="s">
        <v>37</v>
      </c>
      <c r="G148" t="s">
        <v>12</v>
      </c>
      <c r="H148" t="s">
        <v>19</v>
      </c>
      <c r="I148" t="s">
        <v>14</v>
      </c>
      <c r="J148">
        <v>1</v>
      </c>
    </row>
    <row r="149" spans="1:10" x14ac:dyDescent="0.25">
      <c r="A149" t="s">
        <v>10</v>
      </c>
      <c r="B149">
        <v>59</v>
      </c>
      <c r="C149">
        <v>1</v>
      </c>
      <c r="D149">
        <v>1</v>
      </c>
      <c r="E149">
        <v>0</v>
      </c>
      <c r="F149" t="s">
        <v>43</v>
      </c>
      <c r="G149" t="s">
        <v>17</v>
      </c>
      <c r="H149" t="s">
        <v>24</v>
      </c>
      <c r="I149" t="s">
        <v>14</v>
      </c>
      <c r="J149">
        <v>1</v>
      </c>
    </row>
    <row r="150" spans="1:10" x14ac:dyDescent="0.25">
      <c r="A150" t="s">
        <v>10</v>
      </c>
      <c r="B150">
        <v>29</v>
      </c>
      <c r="C150">
        <v>1</v>
      </c>
      <c r="D150">
        <v>1</v>
      </c>
      <c r="E150">
        <v>1</v>
      </c>
      <c r="F150" t="s">
        <v>16</v>
      </c>
      <c r="G150" t="s">
        <v>12</v>
      </c>
      <c r="H150" t="s">
        <v>24</v>
      </c>
      <c r="I150" t="s">
        <v>14</v>
      </c>
      <c r="J150">
        <v>1</v>
      </c>
    </row>
    <row r="151" spans="1:10" x14ac:dyDescent="0.25">
      <c r="A151" t="s">
        <v>15</v>
      </c>
      <c r="B151">
        <v>17</v>
      </c>
      <c r="C151">
        <v>0</v>
      </c>
      <c r="D151">
        <v>0</v>
      </c>
      <c r="E151">
        <v>0</v>
      </c>
      <c r="F151" t="s">
        <v>49</v>
      </c>
      <c r="G151" t="s">
        <v>17</v>
      </c>
      <c r="H151" t="s">
        <v>13</v>
      </c>
      <c r="I151" t="s">
        <v>14</v>
      </c>
      <c r="J151">
        <v>0</v>
      </c>
    </row>
    <row r="152" spans="1:10" x14ac:dyDescent="0.25">
      <c r="A152" t="s">
        <v>10</v>
      </c>
      <c r="B152">
        <v>41</v>
      </c>
      <c r="C152">
        <v>1</v>
      </c>
      <c r="D152">
        <v>1</v>
      </c>
      <c r="E152">
        <v>1</v>
      </c>
      <c r="F152" t="s">
        <v>29</v>
      </c>
      <c r="G152" t="s">
        <v>12</v>
      </c>
      <c r="H152" t="s">
        <v>19</v>
      </c>
      <c r="I152" t="s">
        <v>14</v>
      </c>
      <c r="J152">
        <v>1</v>
      </c>
    </row>
    <row r="153" spans="1:10" x14ac:dyDescent="0.25">
      <c r="A153" t="s">
        <v>10</v>
      </c>
      <c r="B153">
        <v>8</v>
      </c>
      <c r="C153">
        <v>1</v>
      </c>
      <c r="D153">
        <v>1</v>
      </c>
      <c r="E153">
        <v>1</v>
      </c>
      <c r="F153" t="s">
        <v>47</v>
      </c>
      <c r="G153" t="s">
        <v>17</v>
      </c>
      <c r="H153" t="s">
        <v>13</v>
      </c>
      <c r="I153" t="s">
        <v>14</v>
      </c>
      <c r="J153">
        <v>1</v>
      </c>
    </row>
    <row r="154" spans="1:10" x14ac:dyDescent="0.25">
      <c r="A154" t="s">
        <v>10</v>
      </c>
      <c r="B154">
        <v>29</v>
      </c>
      <c r="C154">
        <v>1</v>
      </c>
      <c r="D154">
        <v>1</v>
      </c>
      <c r="E154">
        <v>0</v>
      </c>
      <c r="F154" t="s">
        <v>31</v>
      </c>
      <c r="G154" t="s">
        <v>12</v>
      </c>
      <c r="H154" t="s">
        <v>24</v>
      </c>
      <c r="I154" t="s">
        <v>14</v>
      </c>
      <c r="J154">
        <v>1</v>
      </c>
    </row>
    <row r="155" spans="1:10" x14ac:dyDescent="0.25">
      <c r="A155" t="s">
        <v>10</v>
      </c>
      <c r="B155">
        <v>54</v>
      </c>
      <c r="C155">
        <v>1</v>
      </c>
      <c r="D155">
        <v>1</v>
      </c>
      <c r="E155">
        <v>0</v>
      </c>
      <c r="F155" t="s">
        <v>50</v>
      </c>
      <c r="G155" t="s">
        <v>17</v>
      </c>
      <c r="H155" t="s">
        <v>24</v>
      </c>
      <c r="I155" t="s">
        <v>14</v>
      </c>
      <c r="J155">
        <v>1</v>
      </c>
    </row>
    <row r="156" spans="1:10" x14ac:dyDescent="0.25">
      <c r="A156" t="s">
        <v>10</v>
      </c>
      <c r="B156">
        <v>53</v>
      </c>
      <c r="C156">
        <v>0</v>
      </c>
      <c r="D156">
        <v>0</v>
      </c>
      <c r="E156">
        <v>1</v>
      </c>
      <c r="F156" t="s">
        <v>16</v>
      </c>
      <c r="G156" t="s">
        <v>12</v>
      </c>
      <c r="H156" t="s">
        <v>13</v>
      </c>
      <c r="I156" t="s">
        <v>14</v>
      </c>
      <c r="J156">
        <v>0</v>
      </c>
    </row>
    <row r="157" spans="1:10" x14ac:dyDescent="0.25">
      <c r="A157" t="s">
        <v>15</v>
      </c>
      <c r="B157">
        <v>16</v>
      </c>
      <c r="C157">
        <v>1</v>
      </c>
      <c r="D157">
        <v>1</v>
      </c>
      <c r="E157">
        <v>1</v>
      </c>
      <c r="F157" t="s">
        <v>45</v>
      </c>
      <c r="G157" t="s">
        <v>17</v>
      </c>
      <c r="H157" t="s">
        <v>13</v>
      </c>
      <c r="I157" t="s">
        <v>14</v>
      </c>
      <c r="J157">
        <v>1</v>
      </c>
    </row>
    <row r="158" spans="1:10" x14ac:dyDescent="0.25">
      <c r="A158" t="s">
        <v>15</v>
      </c>
      <c r="B158">
        <v>43</v>
      </c>
      <c r="C158">
        <v>0</v>
      </c>
      <c r="D158">
        <v>0</v>
      </c>
      <c r="E158">
        <v>1</v>
      </c>
      <c r="F158" t="s">
        <v>31</v>
      </c>
      <c r="G158" t="s">
        <v>12</v>
      </c>
      <c r="H158" t="s">
        <v>13</v>
      </c>
      <c r="I158" t="s">
        <v>14</v>
      </c>
      <c r="J158">
        <v>0</v>
      </c>
    </row>
    <row r="159" spans="1:10" x14ac:dyDescent="0.25">
      <c r="A159" t="s">
        <v>15</v>
      </c>
      <c r="B159">
        <v>54</v>
      </c>
      <c r="C159">
        <v>0</v>
      </c>
      <c r="D159">
        <v>0</v>
      </c>
      <c r="E159">
        <v>0</v>
      </c>
      <c r="F159" t="s">
        <v>36</v>
      </c>
      <c r="G159" t="s">
        <v>17</v>
      </c>
      <c r="H159" t="s">
        <v>19</v>
      </c>
      <c r="I159" t="s">
        <v>14</v>
      </c>
      <c r="J159">
        <v>0</v>
      </c>
    </row>
    <row r="160" spans="1:10" x14ac:dyDescent="0.25">
      <c r="A160" t="s">
        <v>15</v>
      </c>
      <c r="B160">
        <v>41</v>
      </c>
      <c r="C160">
        <v>0</v>
      </c>
      <c r="D160">
        <v>0</v>
      </c>
      <c r="E160">
        <v>0</v>
      </c>
      <c r="F160" t="s">
        <v>39</v>
      </c>
      <c r="G160" t="s">
        <v>12</v>
      </c>
      <c r="H160" t="s">
        <v>24</v>
      </c>
      <c r="I160" t="s">
        <v>14</v>
      </c>
      <c r="J160">
        <v>0</v>
      </c>
    </row>
    <row r="161" spans="1:10" x14ac:dyDescent="0.25">
      <c r="A161" t="s">
        <v>15</v>
      </c>
      <c r="B161">
        <v>42</v>
      </c>
      <c r="C161">
        <v>0</v>
      </c>
      <c r="D161">
        <v>0</v>
      </c>
      <c r="E161">
        <v>0</v>
      </c>
      <c r="F161" t="s">
        <v>51</v>
      </c>
      <c r="G161" t="s">
        <v>17</v>
      </c>
      <c r="H161" t="s">
        <v>19</v>
      </c>
      <c r="I161" t="s">
        <v>14</v>
      </c>
      <c r="J161">
        <v>0</v>
      </c>
    </row>
    <row r="162" spans="1:10" x14ac:dyDescent="0.25">
      <c r="A162" t="s">
        <v>10</v>
      </c>
      <c r="B162">
        <v>45</v>
      </c>
      <c r="C162">
        <v>1</v>
      </c>
      <c r="D162">
        <v>1</v>
      </c>
      <c r="E162">
        <v>1</v>
      </c>
      <c r="F162" t="s">
        <v>25</v>
      </c>
      <c r="G162" t="s">
        <v>12</v>
      </c>
      <c r="H162" t="s">
        <v>19</v>
      </c>
      <c r="I162" t="s">
        <v>14</v>
      </c>
      <c r="J162">
        <v>1</v>
      </c>
    </row>
    <row r="163" spans="1:10" x14ac:dyDescent="0.25">
      <c r="A163" t="s">
        <v>15</v>
      </c>
      <c r="B163">
        <v>13</v>
      </c>
      <c r="C163">
        <v>1</v>
      </c>
      <c r="D163">
        <v>1</v>
      </c>
      <c r="E163">
        <v>1</v>
      </c>
      <c r="F163" t="s">
        <v>50</v>
      </c>
      <c r="G163" t="s">
        <v>17</v>
      </c>
      <c r="H163" t="s">
        <v>19</v>
      </c>
      <c r="I163" t="s">
        <v>14</v>
      </c>
      <c r="J163">
        <v>1</v>
      </c>
    </row>
    <row r="164" spans="1:10" x14ac:dyDescent="0.25">
      <c r="A164" t="s">
        <v>10</v>
      </c>
      <c r="B164">
        <v>10</v>
      </c>
      <c r="C164">
        <v>1</v>
      </c>
      <c r="D164">
        <v>1</v>
      </c>
      <c r="E164">
        <v>0</v>
      </c>
      <c r="F164" t="s">
        <v>45</v>
      </c>
      <c r="G164" t="s">
        <v>12</v>
      </c>
      <c r="H164" t="s">
        <v>13</v>
      </c>
      <c r="I164" t="s">
        <v>14</v>
      </c>
      <c r="J164">
        <v>1</v>
      </c>
    </row>
    <row r="165" spans="1:10" x14ac:dyDescent="0.25">
      <c r="A165" t="s">
        <v>15</v>
      </c>
      <c r="B165">
        <v>18</v>
      </c>
      <c r="C165">
        <v>1</v>
      </c>
      <c r="D165">
        <v>1</v>
      </c>
      <c r="E165">
        <v>0</v>
      </c>
      <c r="F165" t="s">
        <v>31</v>
      </c>
      <c r="G165" t="s">
        <v>17</v>
      </c>
      <c r="H165" t="s">
        <v>13</v>
      </c>
      <c r="I165" t="s">
        <v>14</v>
      </c>
      <c r="J165">
        <v>1</v>
      </c>
    </row>
    <row r="166" spans="1:10" x14ac:dyDescent="0.25">
      <c r="A166" t="s">
        <v>10</v>
      </c>
      <c r="B166">
        <v>9</v>
      </c>
      <c r="C166">
        <v>1</v>
      </c>
      <c r="D166">
        <v>1</v>
      </c>
      <c r="E166">
        <v>0</v>
      </c>
      <c r="F166" t="s">
        <v>32</v>
      </c>
      <c r="G166" t="s">
        <v>12</v>
      </c>
      <c r="H166" t="s">
        <v>24</v>
      </c>
      <c r="I166" t="s">
        <v>14</v>
      </c>
      <c r="J166">
        <v>1</v>
      </c>
    </row>
    <row r="167" spans="1:10" x14ac:dyDescent="0.25">
      <c r="A167" t="s">
        <v>10</v>
      </c>
      <c r="B167">
        <v>63</v>
      </c>
      <c r="C167">
        <v>0</v>
      </c>
      <c r="D167">
        <v>0</v>
      </c>
      <c r="E167">
        <v>1</v>
      </c>
      <c r="F167" t="s">
        <v>43</v>
      </c>
      <c r="G167" t="s">
        <v>17</v>
      </c>
      <c r="H167" t="s">
        <v>24</v>
      </c>
      <c r="I167" t="s">
        <v>14</v>
      </c>
      <c r="J167">
        <v>0</v>
      </c>
    </row>
    <row r="168" spans="1:10" x14ac:dyDescent="0.25">
      <c r="A168" t="s">
        <v>15</v>
      </c>
      <c r="B168">
        <v>36</v>
      </c>
      <c r="C168">
        <v>1</v>
      </c>
      <c r="D168">
        <v>1</v>
      </c>
      <c r="E168">
        <v>0</v>
      </c>
      <c r="F168" t="s">
        <v>22</v>
      </c>
      <c r="G168" t="s">
        <v>12</v>
      </c>
      <c r="H168" t="s">
        <v>13</v>
      </c>
      <c r="I168" t="s">
        <v>14</v>
      </c>
      <c r="J168">
        <v>1</v>
      </c>
    </row>
    <row r="169" spans="1:10" x14ac:dyDescent="0.25">
      <c r="A169" t="s">
        <v>15</v>
      </c>
      <c r="B169">
        <v>15</v>
      </c>
      <c r="C169">
        <v>0</v>
      </c>
      <c r="D169">
        <v>0</v>
      </c>
      <c r="E169">
        <v>1</v>
      </c>
      <c r="F169" t="s">
        <v>32</v>
      </c>
      <c r="G169" t="s">
        <v>17</v>
      </c>
      <c r="H169" t="s">
        <v>13</v>
      </c>
      <c r="I169" t="s">
        <v>14</v>
      </c>
      <c r="J169">
        <v>0</v>
      </c>
    </row>
    <row r="170" spans="1:10" x14ac:dyDescent="0.25">
      <c r="A170" t="s">
        <v>15</v>
      </c>
      <c r="B170">
        <v>30</v>
      </c>
      <c r="C170">
        <v>0</v>
      </c>
      <c r="D170">
        <v>0</v>
      </c>
      <c r="E170">
        <v>0</v>
      </c>
      <c r="F170" t="s">
        <v>18</v>
      </c>
      <c r="G170" t="s">
        <v>12</v>
      </c>
      <c r="H170" t="s">
        <v>19</v>
      </c>
      <c r="I170" t="s">
        <v>14</v>
      </c>
      <c r="J170">
        <v>0</v>
      </c>
    </row>
    <row r="171" spans="1:10" x14ac:dyDescent="0.25">
      <c r="A171" t="s">
        <v>10</v>
      </c>
      <c r="B171">
        <v>40</v>
      </c>
      <c r="C171">
        <v>1</v>
      </c>
      <c r="D171">
        <v>1</v>
      </c>
      <c r="E171">
        <v>0</v>
      </c>
      <c r="F171" t="s">
        <v>34</v>
      </c>
      <c r="G171" t="s">
        <v>17</v>
      </c>
      <c r="H171" t="s">
        <v>13</v>
      </c>
      <c r="I171" t="s">
        <v>14</v>
      </c>
      <c r="J171">
        <v>1</v>
      </c>
    </row>
    <row r="172" spans="1:10" x14ac:dyDescent="0.25">
      <c r="A172" t="s">
        <v>15</v>
      </c>
      <c r="B172">
        <v>45</v>
      </c>
      <c r="C172">
        <v>1</v>
      </c>
      <c r="D172">
        <v>1</v>
      </c>
      <c r="E172">
        <v>0</v>
      </c>
      <c r="F172" t="s">
        <v>18</v>
      </c>
      <c r="G172" t="s">
        <v>12</v>
      </c>
      <c r="H172" t="s">
        <v>24</v>
      </c>
      <c r="I172" t="s">
        <v>14</v>
      </c>
      <c r="J172">
        <v>1</v>
      </c>
    </row>
    <row r="173" spans="1:10" x14ac:dyDescent="0.25">
      <c r="A173" t="s">
        <v>10</v>
      </c>
      <c r="B173">
        <v>14</v>
      </c>
      <c r="C173">
        <v>0</v>
      </c>
      <c r="D173">
        <v>0</v>
      </c>
      <c r="E173">
        <v>1</v>
      </c>
      <c r="F173" t="s">
        <v>31</v>
      </c>
      <c r="G173" t="s">
        <v>17</v>
      </c>
      <c r="H173" t="s">
        <v>19</v>
      </c>
      <c r="I173" t="s">
        <v>14</v>
      </c>
      <c r="J173">
        <v>0</v>
      </c>
    </row>
    <row r="174" spans="1:10" x14ac:dyDescent="0.25">
      <c r="A174" t="s">
        <v>10</v>
      </c>
      <c r="B174">
        <v>9</v>
      </c>
      <c r="C174">
        <v>1</v>
      </c>
      <c r="D174">
        <v>1</v>
      </c>
      <c r="E174">
        <v>0</v>
      </c>
      <c r="F174" t="s">
        <v>22</v>
      </c>
      <c r="G174" t="s">
        <v>12</v>
      </c>
      <c r="H174" t="s">
        <v>24</v>
      </c>
      <c r="I174" t="s">
        <v>14</v>
      </c>
      <c r="J174">
        <v>1</v>
      </c>
    </row>
    <row r="175" spans="1:10" x14ac:dyDescent="0.25">
      <c r="A175" t="s">
        <v>10</v>
      </c>
      <c r="B175">
        <v>42</v>
      </c>
      <c r="C175">
        <v>0</v>
      </c>
      <c r="D175">
        <v>0</v>
      </c>
      <c r="E175">
        <v>1</v>
      </c>
      <c r="F175" t="s">
        <v>51</v>
      </c>
      <c r="G175" t="s">
        <v>17</v>
      </c>
      <c r="H175" t="s">
        <v>19</v>
      </c>
      <c r="I175" t="s">
        <v>14</v>
      </c>
      <c r="J175">
        <v>0</v>
      </c>
    </row>
    <row r="176" spans="1:10" x14ac:dyDescent="0.25">
      <c r="A176" t="s">
        <v>10</v>
      </c>
      <c r="B176">
        <v>17</v>
      </c>
      <c r="C176">
        <v>0</v>
      </c>
      <c r="D176">
        <v>0</v>
      </c>
      <c r="E176">
        <v>0</v>
      </c>
      <c r="F176" t="s">
        <v>25</v>
      </c>
      <c r="G176" t="s">
        <v>12</v>
      </c>
      <c r="H176" t="s">
        <v>13</v>
      </c>
      <c r="I176" t="s">
        <v>14</v>
      </c>
      <c r="J176">
        <v>0</v>
      </c>
    </row>
    <row r="177" spans="1:10" x14ac:dyDescent="0.25">
      <c r="A177" t="s">
        <v>10</v>
      </c>
      <c r="B177">
        <v>49</v>
      </c>
      <c r="C177">
        <v>0</v>
      </c>
      <c r="D177">
        <v>0</v>
      </c>
      <c r="E177">
        <v>0</v>
      </c>
      <c r="F177" t="s">
        <v>37</v>
      </c>
      <c r="G177" t="s">
        <v>17</v>
      </c>
      <c r="H177" t="s">
        <v>13</v>
      </c>
      <c r="I177" t="s">
        <v>14</v>
      </c>
      <c r="J177">
        <v>0</v>
      </c>
    </row>
    <row r="178" spans="1:10" x14ac:dyDescent="0.25">
      <c r="A178" t="s">
        <v>15</v>
      </c>
      <c r="B178">
        <v>14</v>
      </c>
      <c r="C178">
        <v>0</v>
      </c>
      <c r="D178">
        <v>0</v>
      </c>
      <c r="E178">
        <v>0</v>
      </c>
      <c r="F178" t="s">
        <v>50</v>
      </c>
      <c r="G178" t="s">
        <v>12</v>
      </c>
      <c r="H178" t="s">
        <v>19</v>
      </c>
      <c r="I178" t="s">
        <v>14</v>
      </c>
      <c r="J178">
        <v>0</v>
      </c>
    </row>
    <row r="179" spans="1:10" x14ac:dyDescent="0.25">
      <c r="A179" t="s">
        <v>10</v>
      </c>
      <c r="B179">
        <v>41</v>
      </c>
      <c r="C179">
        <v>0</v>
      </c>
      <c r="D179">
        <v>0</v>
      </c>
      <c r="E179">
        <v>0</v>
      </c>
      <c r="F179" t="s">
        <v>35</v>
      </c>
      <c r="G179" t="s">
        <v>17</v>
      </c>
      <c r="H179" t="s">
        <v>13</v>
      </c>
      <c r="I179" t="s">
        <v>14</v>
      </c>
      <c r="J179">
        <v>0</v>
      </c>
    </row>
    <row r="180" spans="1:10" x14ac:dyDescent="0.25">
      <c r="A180" t="s">
        <v>10</v>
      </c>
      <c r="B180">
        <v>27</v>
      </c>
      <c r="C180">
        <v>1</v>
      </c>
      <c r="D180">
        <v>1</v>
      </c>
      <c r="E180">
        <v>1</v>
      </c>
      <c r="F180" t="s">
        <v>53</v>
      </c>
      <c r="G180" t="s">
        <v>12</v>
      </c>
      <c r="H180" t="s">
        <v>19</v>
      </c>
      <c r="I180" t="s">
        <v>14</v>
      </c>
      <c r="J180">
        <v>1</v>
      </c>
    </row>
    <row r="181" spans="1:10" x14ac:dyDescent="0.25">
      <c r="A181" t="s">
        <v>15</v>
      </c>
      <c r="B181">
        <v>38</v>
      </c>
      <c r="C181">
        <v>1</v>
      </c>
      <c r="D181">
        <v>1</v>
      </c>
      <c r="E181">
        <v>0</v>
      </c>
      <c r="F181" t="s">
        <v>50</v>
      </c>
      <c r="G181" t="s">
        <v>17</v>
      </c>
      <c r="H181" t="s">
        <v>13</v>
      </c>
      <c r="I181" t="s">
        <v>14</v>
      </c>
      <c r="J181">
        <v>1</v>
      </c>
    </row>
    <row r="182" spans="1:10" x14ac:dyDescent="0.25">
      <c r="A182" t="s">
        <v>10</v>
      </c>
      <c r="B182">
        <v>14</v>
      </c>
      <c r="C182">
        <v>1</v>
      </c>
      <c r="D182">
        <v>1</v>
      </c>
      <c r="E182">
        <v>0</v>
      </c>
      <c r="F182" t="s">
        <v>52</v>
      </c>
      <c r="G182" t="s">
        <v>12</v>
      </c>
      <c r="H182" t="s">
        <v>19</v>
      </c>
      <c r="I182" t="s">
        <v>14</v>
      </c>
      <c r="J182">
        <v>1</v>
      </c>
    </row>
    <row r="183" spans="1:10" x14ac:dyDescent="0.25">
      <c r="A183" t="s">
        <v>15</v>
      </c>
      <c r="B183">
        <v>28</v>
      </c>
      <c r="C183">
        <v>0</v>
      </c>
      <c r="D183">
        <v>0</v>
      </c>
      <c r="E183">
        <v>1</v>
      </c>
      <c r="F183" t="s">
        <v>50</v>
      </c>
      <c r="G183" t="s">
        <v>17</v>
      </c>
      <c r="H183" t="s">
        <v>24</v>
      </c>
      <c r="I183" t="s">
        <v>14</v>
      </c>
      <c r="J183">
        <v>0</v>
      </c>
    </row>
    <row r="184" spans="1:10" x14ac:dyDescent="0.25">
      <c r="A184" t="s">
        <v>15</v>
      </c>
      <c r="B184">
        <v>35</v>
      </c>
      <c r="C184">
        <v>1</v>
      </c>
      <c r="D184">
        <v>1</v>
      </c>
      <c r="E184">
        <v>1</v>
      </c>
      <c r="F184" t="s">
        <v>53</v>
      </c>
      <c r="G184" t="s">
        <v>12</v>
      </c>
      <c r="H184" t="s">
        <v>13</v>
      </c>
      <c r="I184" t="s">
        <v>14</v>
      </c>
      <c r="J184">
        <v>1</v>
      </c>
    </row>
    <row r="185" spans="1:10" x14ac:dyDescent="0.25">
      <c r="A185" t="s">
        <v>15</v>
      </c>
      <c r="B185">
        <v>59</v>
      </c>
      <c r="C185">
        <v>0</v>
      </c>
      <c r="D185">
        <v>0</v>
      </c>
      <c r="E185">
        <v>1</v>
      </c>
      <c r="F185" t="s">
        <v>53</v>
      </c>
      <c r="G185" t="s">
        <v>17</v>
      </c>
      <c r="H185" t="s">
        <v>13</v>
      </c>
      <c r="I185" t="s">
        <v>14</v>
      </c>
      <c r="J185">
        <v>0</v>
      </c>
    </row>
    <row r="186" spans="1:10" x14ac:dyDescent="0.25">
      <c r="A186" t="s">
        <v>10</v>
      </c>
      <c r="B186">
        <v>58</v>
      </c>
      <c r="C186">
        <v>1</v>
      </c>
      <c r="D186">
        <v>1</v>
      </c>
      <c r="E186">
        <v>1</v>
      </c>
      <c r="F186" t="s">
        <v>43</v>
      </c>
      <c r="G186" t="s">
        <v>12</v>
      </c>
      <c r="H186" t="s">
        <v>13</v>
      </c>
      <c r="I186" t="s">
        <v>14</v>
      </c>
      <c r="J186">
        <v>1</v>
      </c>
    </row>
    <row r="187" spans="1:10" x14ac:dyDescent="0.25">
      <c r="A187" t="s">
        <v>15</v>
      </c>
      <c r="B187">
        <v>40</v>
      </c>
      <c r="C187">
        <v>0</v>
      </c>
      <c r="D187">
        <v>0</v>
      </c>
      <c r="E187">
        <v>1</v>
      </c>
      <c r="F187" t="s">
        <v>48</v>
      </c>
      <c r="G187" t="s">
        <v>17</v>
      </c>
      <c r="H187" t="s">
        <v>13</v>
      </c>
      <c r="I187" t="s">
        <v>14</v>
      </c>
      <c r="J187">
        <v>0</v>
      </c>
    </row>
    <row r="188" spans="1:10" x14ac:dyDescent="0.25">
      <c r="A188" t="s">
        <v>15</v>
      </c>
      <c r="B188">
        <v>25</v>
      </c>
      <c r="C188">
        <v>0</v>
      </c>
      <c r="D188">
        <v>0</v>
      </c>
      <c r="E188">
        <v>1</v>
      </c>
      <c r="F188" t="s">
        <v>18</v>
      </c>
      <c r="G188" t="s">
        <v>12</v>
      </c>
      <c r="H188" t="s">
        <v>24</v>
      </c>
      <c r="I188" t="s">
        <v>14</v>
      </c>
      <c r="J188">
        <v>0</v>
      </c>
    </row>
    <row r="189" spans="1:10" x14ac:dyDescent="0.25">
      <c r="A189" t="s">
        <v>15</v>
      </c>
      <c r="B189">
        <v>63</v>
      </c>
      <c r="C189">
        <v>0</v>
      </c>
      <c r="D189">
        <v>0</v>
      </c>
      <c r="E189">
        <v>1</v>
      </c>
      <c r="F189" t="s">
        <v>40</v>
      </c>
      <c r="G189" t="s">
        <v>17</v>
      </c>
      <c r="H189" t="s">
        <v>19</v>
      </c>
      <c r="I189" t="s">
        <v>14</v>
      </c>
      <c r="J189">
        <v>0</v>
      </c>
    </row>
    <row r="190" spans="1:10" x14ac:dyDescent="0.25">
      <c r="A190" t="s">
        <v>10</v>
      </c>
      <c r="B190">
        <v>48</v>
      </c>
      <c r="C190">
        <v>1</v>
      </c>
      <c r="D190">
        <v>1</v>
      </c>
      <c r="E190">
        <v>0</v>
      </c>
      <c r="F190" t="s">
        <v>42</v>
      </c>
      <c r="G190" t="s">
        <v>12</v>
      </c>
      <c r="H190" t="s">
        <v>13</v>
      </c>
      <c r="I190" t="s">
        <v>14</v>
      </c>
      <c r="J190">
        <v>1</v>
      </c>
    </row>
    <row r="191" spans="1:10" x14ac:dyDescent="0.25">
      <c r="A191" t="s">
        <v>15</v>
      </c>
      <c r="B191">
        <v>15</v>
      </c>
      <c r="C191">
        <v>1</v>
      </c>
      <c r="D191">
        <v>1</v>
      </c>
      <c r="E191">
        <v>1</v>
      </c>
      <c r="F191" t="s">
        <v>27</v>
      </c>
      <c r="G191" t="s">
        <v>17</v>
      </c>
      <c r="H191" t="s">
        <v>24</v>
      </c>
      <c r="I191" t="s">
        <v>14</v>
      </c>
      <c r="J191">
        <v>1</v>
      </c>
    </row>
    <row r="192" spans="1:10" x14ac:dyDescent="0.25">
      <c r="A192" t="s">
        <v>15</v>
      </c>
      <c r="B192">
        <v>60</v>
      </c>
      <c r="C192">
        <v>0</v>
      </c>
      <c r="D192">
        <v>0</v>
      </c>
      <c r="E192">
        <v>1</v>
      </c>
      <c r="F192" t="s">
        <v>49</v>
      </c>
      <c r="G192" t="s">
        <v>12</v>
      </c>
      <c r="H192" t="s">
        <v>19</v>
      </c>
      <c r="I192" t="s">
        <v>14</v>
      </c>
      <c r="J192">
        <v>0</v>
      </c>
    </row>
    <row r="193" spans="1:10" x14ac:dyDescent="0.25">
      <c r="A193" t="s">
        <v>10</v>
      </c>
      <c r="B193">
        <v>13</v>
      </c>
      <c r="C193">
        <v>0</v>
      </c>
      <c r="D193">
        <v>0</v>
      </c>
      <c r="E193">
        <v>1</v>
      </c>
      <c r="F193" t="s">
        <v>44</v>
      </c>
      <c r="G193" t="s">
        <v>17</v>
      </c>
      <c r="H193" t="s">
        <v>24</v>
      </c>
      <c r="I193" t="s">
        <v>14</v>
      </c>
      <c r="J193">
        <v>0</v>
      </c>
    </row>
    <row r="194" spans="1:10" x14ac:dyDescent="0.25">
      <c r="A194" t="s">
        <v>10</v>
      </c>
      <c r="B194">
        <v>58</v>
      </c>
      <c r="C194">
        <v>0</v>
      </c>
      <c r="D194">
        <v>0</v>
      </c>
      <c r="E194">
        <v>1</v>
      </c>
      <c r="F194" t="s">
        <v>34</v>
      </c>
      <c r="G194" t="s">
        <v>12</v>
      </c>
      <c r="H194" t="s">
        <v>24</v>
      </c>
      <c r="I194" t="s">
        <v>14</v>
      </c>
      <c r="J194">
        <v>0</v>
      </c>
    </row>
    <row r="195" spans="1:10" x14ac:dyDescent="0.25">
      <c r="A195" t="s">
        <v>15</v>
      </c>
      <c r="B195">
        <v>53</v>
      </c>
      <c r="C195">
        <v>1</v>
      </c>
      <c r="D195">
        <v>1</v>
      </c>
      <c r="E195">
        <v>1</v>
      </c>
      <c r="F195" t="s">
        <v>22</v>
      </c>
      <c r="G195" t="s">
        <v>17</v>
      </c>
      <c r="H195" t="s">
        <v>19</v>
      </c>
      <c r="I195" t="s">
        <v>14</v>
      </c>
      <c r="J195">
        <v>1</v>
      </c>
    </row>
    <row r="196" spans="1:10" x14ac:dyDescent="0.25">
      <c r="A196" t="s">
        <v>15</v>
      </c>
      <c r="B196">
        <v>61</v>
      </c>
      <c r="C196">
        <v>1</v>
      </c>
      <c r="D196">
        <v>1</v>
      </c>
      <c r="E196">
        <v>1</v>
      </c>
      <c r="F196" t="s">
        <v>49</v>
      </c>
      <c r="G196" t="s">
        <v>12</v>
      </c>
      <c r="H196" t="s">
        <v>24</v>
      </c>
      <c r="I196" t="s">
        <v>14</v>
      </c>
      <c r="J196">
        <v>1</v>
      </c>
    </row>
    <row r="197" spans="1:10" x14ac:dyDescent="0.25">
      <c r="A197" t="s">
        <v>10</v>
      </c>
      <c r="B197">
        <v>44</v>
      </c>
      <c r="C197">
        <v>0</v>
      </c>
      <c r="D197">
        <v>0</v>
      </c>
      <c r="E197">
        <v>1</v>
      </c>
      <c r="F197" t="s">
        <v>49</v>
      </c>
      <c r="G197" t="s">
        <v>17</v>
      </c>
      <c r="H197" t="s">
        <v>19</v>
      </c>
      <c r="I197" t="s">
        <v>14</v>
      </c>
      <c r="J197">
        <v>0</v>
      </c>
    </row>
    <row r="198" spans="1:10" x14ac:dyDescent="0.25">
      <c r="A198" t="s">
        <v>10</v>
      </c>
      <c r="B198">
        <v>40</v>
      </c>
      <c r="C198">
        <v>0</v>
      </c>
      <c r="D198">
        <v>0</v>
      </c>
      <c r="E198">
        <v>0</v>
      </c>
      <c r="F198" t="s">
        <v>48</v>
      </c>
      <c r="G198" t="s">
        <v>12</v>
      </c>
      <c r="H198" t="s">
        <v>24</v>
      </c>
      <c r="I198" t="s">
        <v>14</v>
      </c>
      <c r="J198">
        <v>0</v>
      </c>
    </row>
    <row r="199" spans="1:10" x14ac:dyDescent="0.25">
      <c r="A199" t="s">
        <v>15</v>
      </c>
      <c r="B199">
        <v>49</v>
      </c>
      <c r="C199">
        <v>0</v>
      </c>
      <c r="D199">
        <v>0</v>
      </c>
      <c r="E199">
        <v>0</v>
      </c>
      <c r="F199" t="s">
        <v>22</v>
      </c>
      <c r="G199" t="s">
        <v>17</v>
      </c>
      <c r="H199" t="s">
        <v>24</v>
      </c>
      <c r="I199" t="s">
        <v>14</v>
      </c>
      <c r="J199">
        <v>0</v>
      </c>
    </row>
    <row r="200" spans="1:10" x14ac:dyDescent="0.25">
      <c r="A200" t="s">
        <v>15</v>
      </c>
      <c r="B200">
        <v>56</v>
      </c>
      <c r="C200">
        <v>1</v>
      </c>
      <c r="D200">
        <v>1</v>
      </c>
      <c r="E200">
        <v>0</v>
      </c>
      <c r="F200" t="s">
        <v>28</v>
      </c>
      <c r="G200" t="s">
        <v>12</v>
      </c>
      <c r="H200" t="s">
        <v>13</v>
      </c>
      <c r="I200" t="s">
        <v>14</v>
      </c>
      <c r="J200">
        <v>1</v>
      </c>
    </row>
    <row r="201" spans="1:10" x14ac:dyDescent="0.25">
      <c r="A201" t="s">
        <v>10</v>
      </c>
      <c r="B201">
        <v>28</v>
      </c>
      <c r="C201">
        <v>0</v>
      </c>
      <c r="D201">
        <v>0</v>
      </c>
      <c r="E201">
        <v>1</v>
      </c>
      <c r="F201" t="s">
        <v>50</v>
      </c>
      <c r="G201" t="s">
        <v>17</v>
      </c>
      <c r="H201" t="s">
        <v>13</v>
      </c>
      <c r="I201" t="s">
        <v>14</v>
      </c>
      <c r="J201">
        <v>0</v>
      </c>
    </row>
    <row r="202" spans="1:10" x14ac:dyDescent="0.25">
      <c r="A202" t="s">
        <v>15</v>
      </c>
      <c r="B202">
        <v>40</v>
      </c>
      <c r="C202">
        <v>0</v>
      </c>
      <c r="D202">
        <v>0</v>
      </c>
      <c r="E202">
        <v>0</v>
      </c>
      <c r="F202" t="s">
        <v>51</v>
      </c>
      <c r="G202" t="s">
        <v>12</v>
      </c>
      <c r="H202" t="s">
        <v>24</v>
      </c>
      <c r="I202" t="s">
        <v>14</v>
      </c>
      <c r="J202">
        <v>0</v>
      </c>
    </row>
    <row r="203" spans="1:10" x14ac:dyDescent="0.25">
      <c r="A203" t="s">
        <v>15</v>
      </c>
      <c r="B203">
        <v>25</v>
      </c>
      <c r="C203">
        <v>1</v>
      </c>
      <c r="D203">
        <v>1</v>
      </c>
      <c r="E203">
        <v>0</v>
      </c>
      <c r="F203" t="s">
        <v>53</v>
      </c>
      <c r="G203" t="s">
        <v>17</v>
      </c>
      <c r="H203" t="s">
        <v>24</v>
      </c>
      <c r="I203" t="s">
        <v>14</v>
      </c>
      <c r="J203">
        <v>1</v>
      </c>
    </row>
    <row r="204" spans="1:10" x14ac:dyDescent="0.25">
      <c r="A204" t="s">
        <v>10</v>
      </c>
      <c r="B204">
        <v>52</v>
      </c>
      <c r="C204">
        <v>0</v>
      </c>
      <c r="D204">
        <v>0</v>
      </c>
      <c r="E204">
        <v>0</v>
      </c>
      <c r="F204" t="s">
        <v>18</v>
      </c>
      <c r="G204" t="s">
        <v>12</v>
      </c>
      <c r="H204" t="s">
        <v>13</v>
      </c>
      <c r="I204" t="s">
        <v>14</v>
      </c>
      <c r="J204">
        <v>0</v>
      </c>
    </row>
    <row r="205" spans="1:10" x14ac:dyDescent="0.25">
      <c r="A205" t="s">
        <v>10</v>
      </c>
      <c r="B205">
        <v>60</v>
      </c>
      <c r="C205">
        <v>0</v>
      </c>
      <c r="D205">
        <v>0</v>
      </c>
      <c r="E205">
        <v>0</v>
      </c>
      <c r="F205" t="s">
        <v>44</v>
      </c>
      <c r="G205" t="s">
        <v>17</v>
      </c>
      <c r="H205" t="s">
        <v>19</v>
      </c>
      <c r="I205" t="s">
        <v>14</v>
      </c>
      <c r="J205">
        <v>0</v>
      </c>
    </row>
    <row r="206" spans="1:10" x14ac:dyDescent="0.25">
      <c r="A206" t="s">
        <v>10</v>
      </c>
      <c r="B206">
        <v>59</v>
      </c>
      <c r="C206">
        <v>0</v>
      </c>
      <c r="D206">
        <v>0</v>
      </c>
      <c r="E206">
        <v>1</v>
      </c>
      <c r="F206" t="s">
        <v>31</v>
      </c>
      <c r="G206" t="s">
        <v>12</v>
      </c>
      <c r="H206" t="s">
        <v>13</v>
      </c>
      <c r="I206" t="s">
        <v>14</v>
      </c>
      <c r="J206">
        <v>0</v>
      </c>
    </row>
    <row r="207" spans="1:10" x14ac:dyDescent="0.25">
      <c r="A207" t="s">
        <v>10</v>
      </c>
      <c r="B207">
        <v>35</v>
      </c>
      <c r="C207">
        <v>1</v>
      </c>
      <c r="D207">
        <v>1</v>
      </c>
      <c r="E207">
        <v>0</v>
      </c>
      <c r="F207" t="s">
        <v>36</v>
      </c>
      <c r="G207" t="s">
        <v>17</v>
      </c>
      <c r="H207" t="s">
        <v>13</v>
      </c>
      <c r="I207" t="s">
        <v>14</v>
      </c>
      <c r="J207">
        <v>1</v>
      </c>
    </row>
    <row r="208" spans="1:10" x14ac:dyDescent="0.25">
      <c r="A208" t="s">
        <v>10</v>
      </c>
      <c r="B208">
        <v>48</v>
      </c>
      <c r="C208">
        <v>1</v>
      </c>
      <c r="D208">
        <v>1</v>
      </c>
      <c r="E208">
        <v>1</v>
      </c>
      <c r="F208" t="s">
        <v>48</v>
      </c>
      <c r="G208" t="s">
        <v>12</v>
      </c>
      <c r="H208" t="s">
        <v>19</v>
      </c>
      <c r="I208" t="s">
        <v>14</v>
      </c>
      <c r="J208">
        <v>1</v>
      </c>
    </row>
    <row r="209" spans="1:10" x14ac:dyDescent="0.25">
      <c r="A209" t="s">
        <v>15</v>
      </c>
      <c r="B209">
        <v>31</v>
      </c>
      <c r="C209">
        <v>1</v>
      </c>
      <c r="D209">
        <v>1</v>
      </c>
      <c r="E209">
        <v>1</v>
      </c>
      <c r="F209" t="s">
        <v>18</v>
      </c>
      <c r="G209" t="s">
        <v>17</v>
      </c>
      <c r="H209" t="s">
        <v>19</v>
      </c>
      <c r="I209" t="s">
        <v>14</v>
      </c>
      <c r="J209">
        <v>1</v>
      </c>
    </row>
    <row r="210" spans="1:10" x14ac:dyDescent="0.25">
      <c r="A210" t="s">
        <v>15</v>
      </c>
      <c r="B210">
        <v>33</v>
      </c>
      <c r="C210">
        <v>1</v>
      </c>
      <c r="D210">
        <v>1</v>
      </c>
      <c r="E210">
        <v>0</v>
      </c>
      <c r="F210" t="s">
        <v>41</v>
      </c>
      <c r="G210" t="s">
        <v>12</v>
      </c>
      <c r="H210" t="s">
        <v>24</v>
      </c>
      <c r="I210" t="s">
        <v>14</v>
      </c>
      <c r="J210">
        <v>1</v>
      </c>
    </row>
    <row r="211" spans="1:10" x14ac:dyDescent="0.25">
      <c r="A211" t="s">
        <v>10</v>
      </c>
      <c r="B211">
        <v>39</v>
      </c>
      <c r="C211">
        <v>1</v>
      </c>
      <c r="D211">
        <v>1</v>
      </c>
      <c r="E211">
        <v>1</v>
      </c>
      <c r="F211" t="s">
        <v>23</v>
      </c>
      <c r="G211" t="s">
        <v>17</v>
      </c>
      <c r="H211" t="s">
        <v>13</v>
      </c>
      <c r="I211" t="s">
        <v>14</v>
      </c>
      <c r="J211">
        <v>1</v>
      </c>
    </row>
    <row r="212" spans="1:10" x14ac:dyDescent="0.25">
      <c r="A212" t="s">
        <v>15</v>
      </c>
      <c r="B212">
        <v>34</v>
      </c>
      <c r="C212">
        <v>0</v>
      </c>
      <c r="D212">
        <v>0</v>
      </c>
      <c r="E212">
        <v>0</v>
      </c>
      <c r="F212" t="s">
        <v>38</v>
      </c>
      <c r="G212" t="s">
        <v>12</v>
      </c>
      <c r="H212" t="s">
        <v>19</v>
      </c>
      <c r="I212" t="s">
        <v>14</v>
      </c>
      <c r="J212">
        <v>0</v>
      </c>
    </row>
    <row r="213" spans="1:10" x14ac:dyDescent="0.25">
      <c r="A213" t="s">
        <v>10</v>
      </c>
      <c r="B213">
        <v>33</v>
      </c>
      <c r="C213">
        <v>1</v>
      </c>
      <c r="D213">
        <v>1</v>
      </c>
      <c r="E213">
        <v>1</v>
      </c>
      <c r="F213" t="s">
        <v>50</v>
      </c>
      <c r="G213" t="s">
        <v>17</v>
      </c>
      <c r="H213" t="s">
        <v>19</v>
      </c>
      <c r="I213" t="s">
        <v>14</v>
      </c>
      <c r="J213">
        <v>1</v>
      </c>
    </row>
    <row r="214" spans="1:10" x14ac:dyDescent="0.25">
      <c r="A214" t="s">
        <v>10</v>
      </c>
      <c r="B214">
        <v>18</v>
      </c>
      <c r="C214">
        <v>0</v>
      </c>
      <c r="D214">
        <v>1</v>
      </c>
      <c r="E214">
        <v>1</v>
      </c>
      <c r="F214" t="s">
        <v>50</v>
      </c>
      <c r="G214" t="s">
        <v>12</v>
      </c>
      <c r="H214" t="s">
        <v>24</v>
      </c>
      <c r="I214" t="s">
        <v>14</v>
      </c>
      <c r="J214">
        <v>1</v>
      </c>
    </row>
    <row r="215" spans="1:10" x14ac:dyDescent="0.25">
      <c r="A215" t="s">
        <v>10</v>
      </c>
      <c r="B215">
        <v>43</v>
      </c>
      <c r="C215">
        <v>1</v>
      </c>
      <c r="D215">
        <v>1</v>
      </c>
      <c r="E215">
        <v>1</v>
      </c>
      <c r="F215" t="s">
        <v>33</v>
      </c>
      <c r="G215" t="s">
        <v>17</v>
      </c>
      <c r="H215" t="s">
        <v>19</v>
      </c>
      <c r="I215" t="s">
        <v>14</v>
      </c>
      <c r="J215">
        <v>1</v>
      </c>
    </row>
    <row r="216" spans="1:10" x14ac:dyDescent="0.25">
      <c r="A216" t="s">
        <v>15</v>
      </c>
      <c r="B216">
        <v>61</v>
      </c>
      <c r="C216">
        <v>0</v>
      </c>
      <c r="D216">
        <v>0</v>
      </c>
      <c r="E216">
        <v>1</v>
      </c>
      <c r="F216" t="s">
        <v>26</v>
      </c>
      <c r="G216" t="s">
        <v>12</v>
      </c>
      <c r="H216" t="s">
        <v>13</v>
      </c>
      <c r="I216" t="s">
        <v>14</v>
      </c>
      <c r="J216">
        <v>0</v>
      </c>
    </row>
    <row r="217" spans="1:10" x14ac:dyDescent="0.25">
      <c r="A217" t="s">
        <v>10</v>
      </c>
      <c r="B217">
        <v>46</v>
      </c>
      <c r="C217">
        <v>0</v>
      </c>
      <c r="D217">
        <v>0</v>
      </c>
      <c r="E217">
        <v>0</v>
      </c>
      <c r="F217" t="s">
        <v>21</v>
      </c>
      <c r="G217" t="s">
        <v>17</v>
      </c>
      <c r="H217" t="s">
        <v>19</v>
      </c>
      <c r="I217" t="s">
        <v>14</v>
      </c>
      <c r="J217">
        <v>0</v>
      </c>
    </row>
    <row r="218" spans="1:10" x14ac:dyDescent="0.25">
      <c r="A218" t="s">
        <v>15</v>
      </c>
      <c r="B218">
        <v>59</v>
      </c>
      <c r="C218">
        <v>1</v>
      </c>
      <c r="D218">
        <v>1</v>
      </c>
      <c r="E218">
        <v>1</v>
      </c>
      <c r="F218" t="s">
        <v>30</v>
      </c>
      <c r="G218" t="s">
        <v>12</v>
      </c>
      <c r="H218" t="s">
        <v>19</v>
      </c>
      <c r="I218" t="s">
        <v>14</v>
      </c>
      <c r="J218">
        <v>1</v>
      </c>
    </row>
    <row r="219" spans="1:10" x14ac:dyDescent="0.25">
      <c r="A219" t="s">
        <v>10</v>
      </c>
      <c r="B219">
        <v>55</v>
      </c>
      <c r="C219">
        <v>1</v>
      </c>
      <c r="D219">
        <v>1</v>
      </c>
      <c r="E219">
        <v>1</v>
      </c>
      <c r="F219" t="s">
        <v>29</v>
      </c>
      <c r="G219" t="s">
        <v>17</v>
      </c>
      <c r="H219" t="s">
        <v>13</v>
      </c>
      <c r="I219" t="s">
        <v>14</v>
      </c>
      <c r="J219">
        <v>1</v>
      </c>
    </row>
    <row r="220" spans="1:10" x14ac:dyDescent="0.25">
      <c r="A220" t="s">
        <v>15</v>
      </c>
      <c r="B220">
        <v>25</v>
      </c>
      <c r="C220">
        <v>0</v>
      </c>
      <c r="D220">
        <v>0</v>
      </c>
      <c r="E220">
        <v>1</v>
      </c>
      <c r="F220" t="s">
        <v>11</v>
      </c>
      <c r="G220" t="s">
        <v>12</v>
      </c>
      <c r="H220" t="s">
        <v>24</v>
      </c>
      <c r="I220" t="s">
        <v>14</v>
      </c>
      <c r="J220">
        <v>0</v>
      </c>
    </row>
    <row r="221" spans="1:10" x14ac:dyDescent="0.25">
      <c r="A221" t="s">
        <v>10</v>
      </c>
      <c r="B221">
        <v>53</v>
      </c>
      <c r="C221">
        <v>0</v>
      </c>
      <c r="D221">
        <v>0</v>
      </c>
      <c r="E221">
        <v>1</v>
      </c>
      <c r="F221" t="s">
        <v>33</v>
      </c>
      <c r="G221" t="s">
        <v>17</v>
      </c>
      <c r="H221" t="s">
        <v>24</v>
      </c>
      <c r="I221" t="s">
        <v>14</v>
      </c>
      <c r="J221">
        <v>0</v>
      </c>
    </row>
    <row r="222" spans="1:10" x14ac:dyDescent="0.25">
      <c r="A222" t="s">
        <v>10</v>
      </c>
      <c r="B222">
        <v>32</v>
      </c>
      <c r="C222">
        <v>1</v>
      </c>
      <c r="D222">
        <v>1</v>
      </c>
      <c r="E222">
        <v>0</v>
      </c>
      <c r="F222" t="s">
        <v>51</v>
      </c>
      <c r="G222" t="s">
        <v>12</v>
      </c>
      <c r="H222" t="s">
        <v>13</v>
      </c>
      <c r="I222" t="s">
        <v>14</v>
      </c>
      <c r="J222">
        <v>1</v>
      </c>
    </row>
    <row r="223" spans="1:10" x14ac:dyDescent="0.25">
      <c r="A223" t="s">
        <v>15</v>
      </c>
      <c r="B223">
        <v>40</v>
      </c>
      <c r="C223">
        <v>1</v>
      </c>
      <c r="D223">
        <v>1</v>
      </c>
      <c r="E223">
        <v>1</v>
      </c>
      <c r="F223" t="s">
        <v>44</v>
      </c>
      <c r="G223" t="s">
        <v>17</v>
      </c>
      <c r="H223" t="s">
        <v>19</v>
      </c>
      <c r="I223" t="s">
        <v>14</v>
      </c>
      <c r="J223">
        <v>1</v>
      </c>
    </row>
    <row r="224" spans="1:10" x14ac:dyDescent="0.25">
      <c r="A224" t="s">
        <v>15</v>
      </c>
      <c r="B224">
        <v>57</v>
      </c>
      <c r="C224">
        <v>1</v>
      </c>
      <c r="D224">
        <v>1</v>
      </c>
      <c r="E224">
        <v>1</v>
      </c>
      <c r="F224" t="s">
        <v>36</v>
      </c>
      <c r="G224" t="s">
        <v>12</v>
      </c>
      <c r="H224" t="s">
        <v>13</v>
      </c>
      <c r="I224" t="s">
        <v>14</v>
      </c>
      <c r="J224">
        <v>1</v>
      </c>
    </row>
    <row r="225" spans="1:10" x14ac:dyDescent="0.25">
      <c r="A225" t="s">
        <v>15</v>
      </c>
      <c r="B225">
        <v>43</v>
      </c>
      <c r="C225">
        <v>0</v>
      </c>
      <c r="D225">
        <v>0</v>
      </c>
      <c r="E225">
        <v>1</v>
      </c>
      <c r="F225" t="s">
        <v>30</v>
      </c>
      <c r="G225" t="s">
        <v>17</v>
      </c>
      <c r="H225" t="s">
        <v>19</v>
      </c>
      <c r="I225" t="s">
        <v>14</v>
      </c>
      <c r="J225">
        <v>0</v>
      </c>
    </row>
    <row r="226" spans="1:10" x14ac:dyDescent="0.25">
      <c r="A226" t="s">
        <v>15</v>
      </c>
      <c r="B226">
        <v>43</v>
      </c>
      <c r="C226">
        <v>0</v>
      </c>
      <c r="D226">
        <v>0</v>
      </c>
      <c r="E226">
        <v>1</v>
      </c>
      <c r="F226" t="s">
        <v>41</v>
      </c>
      <c r="G226" t="s">
        <v>12</v>
      </c>
      <c r="H226" t="s">
        <v>13</v>
      </c>
      <c r="I226" t="s">
        <v>14</v>
      </c>
      <c r="J226">
        <v>0</v>
      </c>
    </row>
    <row r="227" spans="1:10" x14ac:dyDescent="0.25">
      <c r="A227" t="s">
        <v>15</v>
      </c>
      <c r="B227">
        <v>57</v>
      </c>
      <c r="C227">
        <v>0</v>
      </c>
      <c r="D227">
        <v>0</v>
      </c>
      <c r="E227">
        <v>0</v>
      </c>
      <c r="F227" t="s">
        <v>45</v>
      </c>
      <c r="G227" t="s">
        <v>17</v>
      </c>
      <c r="H227" t="s">
        <v>13</v>
      </c>
      <c r="I227" t="s">
        <v>14</v>
      </c>
      <c r="J227">
        <v>0</v>
      </c>
    </row>
    <row r="228" spans="1:10" x14ac:dyDescent="0.25">
      <c r="A228" t="s">
        <v>10</v>
      </c>
      <c r="B228">
        <v>55</v>
      </c>
      <c r="C228">
        <v>1</v>
      </c>
      <c r="D228">
        <v>1</v>
      </c>
      <c r="E228">
        <v>1</v>
      </c>
      <c r="F228" t="s">
        <v>16</v>
      </c>
      <c r="G228" t="s">
        <v>12</v>
      </c>
      <c r="H228" t="s">
        <v>19</v>
      </c>
      <c r="I228" t="s">
        <v>14</v>
      </c>
      <c r="J228">
        <v>1</v>
      </c>
    </row>
    <row r="229" spans="1:10" x14ac:dyDescent="0.25">
      <c r="A229" t="s">
        <v>10</v>
      </c>
      <c r="B229">
        <v>16</v>
      </c>
      <c r="C229">
        <v>1</v>
      </c>
      <c r="D229">
        <v>1</v>
      </c>
      <c r="E229">
        <v>0</v>
      </c>
      <c r="F229" t="s">
        <v>53</v>
      </c>
      <c r="G229" t="s">
        <v>17</v>
      </c>
      <c r="H229" t="s">
        <v>13</v>
      </c>
      <c r="I229" t="s">
        <v>14</v>
      </c>
      <c r="J229">
        <v>1</v>
      </c>
    </row>
    <row r="230" spans="1:10" x14ac:dyDescent="0.25">
      <c r="A230" t="s">
        <v>15</v>
      </c>
      <c r="B230">
        <v>25</v>
      </c>
      <c r="C230">
        <v>0</v>
      </c>
      <c r="D230">
        <v>0</v>
      </c>
      <c r="E230">
        <v>1</v>
      </c>
      <c r="F230" t="s">
        <v>32</v>
      </c>
      <c r="G230" t="s">
        <v>12</v>
      </c>
      <c r="H230" t="s">
        <v>19</v>
      </c>
      <c r="I230" t="s">
        <v>14</v>
      </c>
      <c r="J230">
        <v>0</v>
      </c>
    </row>
    <row r="231" spans="1:10" x14ac:dyDescent="0.25">
      <c r="A231" t="s">
        <v>10</v>
      </c>
      <c r="B231">
        <v>28</v>
      </c>
      <c r="C231">
        <v>1</v>
      </c>
      <c r="D231">
        <v>1</v>
      </c>
      <c r="E231">
        <v>0</v>
      </c>
      <c r="F231" t="s">
        <v>53</v>
      </c>
      <c r="G231" t="s">
        <v>17</v>
      </c>
      <c r="H231" t="s">
        <v>19</v>
      </c>
      <c r="I231" t="s">
        <v>14</v>
      </c>
      <c r="J231">
        <v>1</v>
      </c>
    </row>
    <row r="232" spans="1:10" x14ac:dyDescent="0.25">
      <c r="A232" t="s">
        <v>10</v>
      </c>
      <c r="B232">
        <v>41</v>
      </c>
      <c r="C232">
        <v>0</v>
      </c>
      <c r="D232">
        <v>0</v>
      </c>
      <c r="E232">
        <v>0</v>
      </c>
      <c r="F232" t="s">
        <v>52</v>
      </c>
      <c r="G232" t="s">
        <v>12</v>
      </c>
      <c r="H232" t="s">
        <v>19</v>
      </c>
      <c r="I232" t="s">
        <v>14</v>
      </c>
      <c r="J232">
        <v>0</v>
      </c>
    </row>
    <row r="233" spans="1:10" x14ac:dyDescent="0.25">
      <c r="A233" t="s">
        <v>15</v>
      </c>
      <c r="B233">
        <v>52</v>
      </c>
      <c r="C233">
        <v>1</v>
      </c>
      <c r="D233">
        <v>1</v>
      </c>
      <c r="E233">
        <v>1</v>
      </c>
      <c r="F233" t="s">
        <v>39</v>
      </c>
      <c r="G233" t="s">
        <v>17</v>
      </c>
      <c r="H233" t="s">
        <v>19</v>
      </c>
      <c r="I233" t="s">
        <v>14</v>
      </c>
      <c r="J233">
        <v>1</v>
      </c>
    </row>
    <row r="234" spans="1:10" x14ac:dyDescent="0.25">
      <c r="A234" t="s">
        <v>15</v>
      </c>
      <c r="B234">
        <v>46</v>
      </c>
      <c r="C234">
        <v>1</v>
      </c>
      <c r="D234">
        <v>1</v>
      </c>
      <c r="E234">
        <v>0</v>
      </c>
      <c r="F234" t="s">
        <v>34</v>
      </c>
      <c r="G234" t="s">
        <v>12</v>
      </c>
      <c r="H234" t="s">
        <v>24</v>
      </c>
      <c r="I234" t="s">
        <v>14</v>
      </c>
      <c r="J234">
        <v>1</v>
      </c>
    </row>
    <row r="235" spans="1:10" x14ac:dyDescent="0.25">
      <c r="A235" t="s">
        <v>10</v>
      </c>
      <c r="B235">
        <v>55</v>
      </c>
      <c r="C235">
        <v>0</v>
      </c>
      <c r="D235">
        <v>0</v>
      </c>
      <c r="E235">
        <v>1</v>
      </c>
      <c r="F235" t="s">
        <v>37</v>
      </c>
      <c r="G235" t="s">
        <v>17</v>
      </c>
      <c r="H235" t="s">
        <v>13</v>
      </c>
      <c r="I235" t="s">
        <v>14</v>
      </c>
      <c r="J235">
        <v>0</v>
      </c>
    </row>
    <row r="236" spans="1:10" x14ac:dyDescent="0.25">
      <c r="A236" t="s">
        <v>10</v>
      </c>
      <c r="B236">
        <v>53</v>
      </c>
      <c r="C236">
        <v>1</v>
      </c>
      <c r="D236">
        <v>1</v>
      </c>
      <c r="E236">
        <v>1</v>
      </c>
      <c r="F236" t="s">
        <v>25</v>
      </c>
      <c r="G236" t="s">
        <v>12</v>
      </c>
      <c r="H236" t="s">
        <v>24</v>
      </c>
      <c r="I236" t="s">
        <v>14</v>
      </c>
      <c r="J236">
        <v>1</v>
      </c>
    </row>
    <row r="237" spans="1:10" x14ac:dyDescent="0.25">
      <c r="A237" t="s">
        <v>10</v>
      </c>
      <c r="B237">
        <v>42</v>
      </c>
      <c r="C237">
        <v>1</v>
      </c>
      <c r="D237">
        <v>1</v>
      </c>
      <c r="E237">
        <v>0</v>
      </c>
      <c r="F237" t="s">
        <v>49</v>
      </c>
      <c r="G237" t="s">
        <v>17</v>
      </c>
      <c r="H237" t="s">
        <v>19</v>
      </c>
      <c r="I237" t="s">
        <v>14</v>
      </c>
      <c r="J237">
        <v>1</v>
      </c>
    </row>
    <row r="238" spans="1:10" x14ac:dyDescent="0.25">
      <c r="A238" t="s">
        <v>10</v>
      </c>
      <c r="B238">
        <v>30</v>
      </c>
      <c r="C238">
        <v>0</v>
      </c>
      <c r="D238">
        <v>0</v>
      </c>
      <c r="E238">
        <v>0</v>
      </c>
      <c r="F238" t="s">
        <v>50</v>
      </c>
      <c r="G238" t="s">
        <v>12</v>
      </c>
      <c r="H238" t="s">
        <v>13</v>
      </c>
      <c r="I238" t="s">
        <v>14</v>
      </c>
      <c r="J238">
        <v>0</v>
      </c>
    </row>
    <row r="239" spans="1:10" x14ac:dyDescent="0.25">
      <c r="A239" t="s">
        <v>10</v>
      </c>
      <c r="B239">
        <v>18</v>
      </c>
      <c r="C239">
        <v>1</v>
      </c>
      <c r="D239">
        <v>1</v>
      </c>
      <c r="E239">
        <v>0</v>
      </c>
      <c r="F239" t="s">
        <v>50</v>
      </c>
      <c r="G239" t="s">
        <v>17</v>
      </c>
      <c r="H239" t="s">
        <v>24</v>
      </c>
      <c r="I239" t="s">
        <v>14</v>
      </c>
      <c r="J239">
        <v>1</v>
      </c>
    </row>
    <row r="240" spans="1:10" x14ac:dyDescent="0.25">
      <c r="A240" t="s">
        <v>10</v>
      </c>
      <c r="B240">
        <v>44</v>
      </c>
      <c r="C240">
        <v>0</v>
      </c>
      <c r="D240">
        <v>0</v>
      </c>
      <c r="E240">
        <v>1</v>
      </c>
      <c r="F240" t="s">
        <v>47</v>
      </c>
      <c r="G240" t="s">
        <v>12</v>
      </c>
      <c r="H240" t="s">
        <v>13</v>
      </c>
      <c r="I240" t="s">
        <v>14</v>
      </c>
      <c r="J240">
        <v>0</v>
      </c>
    </row>
    <row r="241" spans="1:10" x14ac:dyDescent="0.25">
      <c r="A241" t="s">
        <v>10</v>
      </c>
      <c r="B241">
        <v>21</v>
      </c>
      <c r="C241">
        <v>1</v>
      </c>
      <c r="D241">
        <v>1</v>
      </c>
      <c r="E241">
        <v>1</v>
      </c>
      <c r="F241" t="s">
        <v>51</v>
      </c>
      <c r="G241" t="s">
        <v>17</v>
      </c>
      <c r="H241" t="s">
        <v>24</v>
      </c>
      <c r="I241" t="s">
        <v>14</v>
      </c>
      <c r="J241">
        <v>1</v>
      </c>
    </row>
    <row r="242" spans="1:10" x14ac:dyDescent="0.25">
      <c r="A242" t="s">
        <v>15</v>
      </c>
      <c r="B242">
        <v>56</v>
      </c>
      <c r="C242">
        <v>0</v>
      </c>
      <c r="D242">
        <v>0</v>
      </c>
      <c r="E242">
        <v>0</v>
      </c>
      <c r="F242" t="s">
        <v>28</v>
      </c>
      <c r="G242" t="s">
        <v>12</v>
      </c>
      <c r="H242" t="s">
        <v>13</v>
      </c>
      <c r="I242" t="s">
        <v>14</v>
      </c>
      <c r="J242">
        <v>0</v>
      </c>
    </row>
    <row r="243" spans="1:10" x14ac:dyDescent="0.25">
      <c r="A243" t="s">
        <v>15</v>
      </c>
      <c r="B243">
        <v>50</v>
      </c>
      <c r="C243">
        <v>1</v>
      </c>
      <c r="D243">
        <v>1</v>
      </c>
      <c r="E243">
        <v>0</v>
      </c>
      <c r="F243" t="s">
        <v>48</v>
      </c>
      <c r="G243" t="s">
        <v>17</v>
      </c>
      <c r="H243" t="s">
        <v>13</v>
      </c>
      <c r="I243" t="s">
        <v>14</v>
      </c>
      <c r="J243">
        <v>1</v>
      </c>
    </row>
    <row r="244" spans="1:10" x14ac:dyDescent="0.25">
      <c r="A244" t="s">
        <v>10</v>
      </c>
      <c r="B244">
        <v>12</v>
      </c>
      <c r="C244">
        <v>1</v>
      </c>
      <c r="D244">
        <v>1</v>
      </c>
      <c r="E244">
        <v>0</v>
      </c>
      <c r="F244" t="s">
        <v>38</v>
      </c>
      <c r="G244" t="s">
        <v>12</v>
      </c>
      <c r="H244" t="s">
        <v>24</v>
      </c>
      <c r="I244" t="s">
        <v>14</v>
      </c>
      <c r="J244">
        <v>1</v>
      </c>
    </row>
    <row r="245" spans="1:10" x14ac:dyDescent="0.25">
      <c r="A245" t="s">
        <v>15</v>
      </c>
      <c r="B245">
        <v>43</v>
      </c>
      <c r="C245">
        <v>0</v>
      </c>
      <c r="D245">
        <v>0</v>
      </c>
      <c r="E245">
        <v>0</v>
      </c>
      <c r="F245" t="s">
        <v>22</v>
      </c>
      <c r="G245" t="s">
        <v>17</v>
      </c>
      <c r="H245" t="s">
        <v>19</v>
      </c>
      <c r="I245" t="s">
        <v>14</v>
      </c>
      <c r="J245">
        <v>0</v>
      </c>
    </row>
    <row r="246" spans="1:10" x14ac:dyDescent="0.25">
      <c r="A246" t="s">
        <v>10</v>
      </c>
      <c r="B246">
        <v>42</v>
      </c>
      <c r="C246">
        <v>1</v>
      </c>
      <c r="D246">
        <v>1</v>
      </c>
      <c r="E246">
        <v>0</v>
      </c>
      <c r="F246" t="s">
        <v>28</v>
      </c>
      <c r="G246" t="s">
        <v>12</v>
      </c>
      <c r="H246" t="s">
        <v>13</v>
      </c>
      <c r="I246" t="s">
        <v>14</v>
      </c>
      <c r="J246">
        <v>1</v>
      </c>
    </row>
    <row r="247" spans="1:10" x14ac:dyDescent="0.25">
      <c r="A247" t="s">
        <v>10</v>
      </c>
      <c r="B247">
        <v>38</v>
      </c>
      <c r="C247">
        <v>0</v>
      </c>
      <c r="D247">
        <v>1</v>
      </c>
      <c r="E247">
        <v>0</v>
      </c>
      <c r="F247" t="s">
        <v>33</v>
      </c>
      <c r="G247" t="s">
        <v>17</v>
      </c>
      <c r="H247" t="s">
        <v>19</v>
      </c>
      <c r="I247" t="s">
        <v>14</v>
      </c>
      <c r="J247">
        <v>1</v>
      </c>
    </row>
    <row r="248" spans="1:10" x14ac:dyDescent="0.25">
      <c r="A248" t="s">
        <v>15</v>
      </c>
      <c r="B248">
        <v>62</v>
      </c>
      <c r="C248">
        <v>1</v>
      </c>
      <c r="D248">
        <v>1</v>
      </c>
      <c r="E248">
        <v>0</v>
      </c>
      <c r="F248" t="s">
        <v>44</v>
      </c>
      <c r="G248" t="s">
        <v>12</v>
      </c>
      <c r="H248" t="s">
        <v>24</v>
      </c>
      <c r="I248" t="s">
        <v>14</v>
      </c>
      <c r="J248">
        <v>1</v>
      </c>
    </row>
    <row r="249" spans="1:10" x14ac:dyDescent="0.25">
      <c r="A249" t="s">
        <v>10</v>
      </c>
      <c r="B249">
        <v>32</v>
      </c>
      <c r="C249">
        <v>0</v>
      </c>
      <c r="D249">
        <v>0</v>
      </c>
      <c r="E249">
        <v>0</v>
      </c>
      <c r="F249" t="s">
        <v>49</v>
      </c>
      <c r="G249" t="s">
        <v>17</v>
      </c>
      <c r="H249" t="s">
        <v>24</v>
      </c>
      <c r="I249" t="s">
        <v>14</v>
      </c>
      <c r="J249">
        <v>0</v>
      </c>
    </row>
    <row r="250" spans="1:10" x14ac:dyDescent="0.25">
      <c r="A250" t="s">
        <v>15</v>
      </c>
      <c r="B250">
        <v>19</v>
      </c>
      <c r="C250">
        <v>1</v>
      </c>
      <c r="D250">
        <v>1</v>
      </c>
      <c r="E250">
        <v>0</v>
      </c>
      <c r="F250" t="s">
        <v>50</v>
      </c>
      <c r="G250" t="s">
        <v>12</v>
      </c>
      <c r="H250" t="s">
        <v>13</v>
      </c>
      <c r="I250" t="s">
        <v>14</v>
      </c>
      <c r="J250">
        <v>1</v>
      </c>
    </row>
    <row r="251" spans="1:10" x14ac:dyDescent="0.25">
      <c r="A251" t="s">
        <v>10</v>
      </c>
      <c r="B251">
        <v>19</v>
      </c>
      <c r="C251">
        <v>1</v>
      </c>
      <c r="D251">
        <v>1</v>
      </c>
      <c r="E251">
        <v>1</v>
      </c>
      <c r="F251" t="s">
        <v>26</v>
      </c>
      <c r="G251" t="s">
        <v>17</v>
      </c>
      <c r="H251" t="s">
        <v>19</v>
      </c>
      <c r="I251" t="s">
        <v>14</v>
      </c>
      <c r="J251">
        <v>1</v>
      </c>
    </row>
    <row r="252" spans="1:10" x14ac:dyDescent="0.25">
      <c r="A252" t="s">
        <v>15</v>
      </c>
      <c r="B252">
        <v>40</v>
      </c>
      <c r="C252">
        <v>1</v>
      </c>
      <c r="D252">
        <v>1</v>
      </c>
      <c r="E252">
        <v>1</v>
      </c>
      <c r="F252" t="s">
        <v>40</v>
      </c>
      <c r="G252" t="s">
        <v>12</v>
      </c>
      <c r="H252" t="s">
        <v>19</v>
      </c>
      <c r="I252" t="s">
        <v>14</v>
      </c>
      <c r="J252">
        <v>1</v>
      </c>
    </row>
    <row r="253" spans="1:10" x14ac:dyDescent="0.25">
      <c r="A253" t="s">
        <v>10</v>
      </c>
      <c r="B253">
        <v>10</v>
      </c>
      <c r="C253">
        <v>0</v>
      </c>
      <c r="D253">
        <v>0</v>
      </c>
      <c r="E253">
        <v>1</v>
      </c>
      <c r="F253" t="s">
        <v>28</v>
      </c>
      <c r="G253" t="s">
        <v>17</v>
      </c>
      <c r="H253" t="s">
        <v>24</v>
      </c>
      <c r="I253" t="s">
        <v>14</v>
      </c>
      <c r="J253">
        <v>0</v>
      </c>
    </row>
    <row r="254" spans="1:10" x14ac:dyDescent="0.25">
      <c r="A254" t="s">
        <v>10</v>
      </c>
      <c r="B254">
        <v>20</v>
      </c>
      <c r="C254">
        <v>0</v>
      </c>
      <c r="D254">
        <v>0</v>
      </c>
      <c r="E254">
        <v>0</v>
      </c>
      <c r="F254" t="s">
        <v>23</v>
      </c>
      <c r="G254" t="s">
        <v>12</v>
      </c>
      <c r="H254" t="s">
        <v>24</v>
      </c>
      <c r="I254" t="s">
        <v>14</v>
      </c>
      <c r="J254">
        <v>0</v>
      </c>
    </row>
    <row r="255" spans="1:10" x14ac:dyDescent="0.25">
      <c r="A255" t="s">
        <v>15</v>
      </c>
      <c r="B255">
        <v>26</v>
      </c>
      <c r="C255">
        <v>0</v>
      </c>
      <c r="D255">
        <v>0</v>
      </c>
      <c r="E255">
        <v>0</v>
      </c>
      <c r="F255" t="s">
        <v>25</v>
      </c>
      <c r="G255" t="s">
        <v>17</v>
      </c>
      <c r="H255" t="s">
        <v>19</v>
      </c>
      <c r="I255" t="s">
        <v>14</v>
      </c>
      <c r="J255">
        <v>0</v>
      </c>
    </row>
    <row r="256" spans="1:10" x14ac:dyDescent="0.25">
      <c r="A256" t="s">
        <v>15</v>
      </c>
      <c r="B256">
        <v>29</v>
      </c>
      <c r="C256">
        <v>0</v>
      </c>
      <c r="D256">
        <v>0</v>
      </c>
      <c r="E256">
        <v>0</v>
      </c>
      <c r="F256" t="s">
        <v>41</v>
      </c>
      <c r="G256" t="s">
        <v>12</v>
      </c>
      <c r="H256" t="s">
        <v>24</v>
      </c>
      <c r="I256" t="s">
        <v>14</v>
      </c>
      <c r="J256">
        <v>0</v>
      </c>
    </row>
    <row r="257" spans="1:10" x14ac:dyDescent="0.25">
      <c r="A257" t="s">
        <v>15</v>
      </c>
      <c r="B257">
        <v>39</v>
      </c>
      <c r="C257">
        <v>1</v>
      </c>
      <c r="D257">
        <v>1</v>
      </c>
      <c r="E257">
        <v>1</v>
      </c>
      <c r="F257" t="s">
        <v>29</v>
      </c>
      <c r="G257" t="s">
        <v>17</v>
      </c>
      <c r="H257" t="s">
        <v>19</v>
      </c>
      <c r="I257" t="s">
        <v>14</v>
      </c>
      <c r="J257">
        <v>1</v>
      </c>
    </row>
    <row r="258" spans="1:10" x14ac:dyDescent="0.25">
      <c r="A258" t="s">
        <v>10</v>
      </c>
      <c r="B258">
        <v>65</v>
      </c>
      <c r="C258">
        <v>1</v>
      </c>
      <c r="D258">
        <v>1</v>
      </c>
      <c r="E258">
        <v>1</v>
      </c>
      <c r="F258" t="s">
        <v>42</v>
      </c>
      <c r="G258" t="s">
        <v>12</v>
      </c>
      <c r="H258" t="s">
        <v>19</v>
      </c>
      <c r="I258" t="s">
        <v>14</v>
      </c>
      <c r="J258">
        <v>1</v>
      </c>
    </row>
    <row r="259" spans="1:10" x14ac:dyDescent="0.25">
      <c r="A259" t="s">
        <v>10</v>
      </c>
      <c r="B259">
        <v>38</v>
      </c>
      <c r="C259">
        <v>0</v>
      </c>
      <c r="D259">
        <v>0</v>
      </c>
      <c r="E259">
        <v>1</v>
      </c>
      <c r="F259" t="s">
        <v>49</v>
      </c>
      <c r="G259" t="s">
        <v>17</v>
      </c>
      <c r="H259" t="s">
        <v>19</v>
      </c>
      <c r="I259" t="s">
        <v>14</v>
      </c>
      <c r="J259">
        <v>0</v>
      </c>
    </row>
    <row r="260" spans="1:10" x14ac:dyDescent="0.25">
      <c r="A260" t="s">
        <v>15</v>
      </c>
      <c r="B260">
        <v>14</v>
      </c>
      <c r="C260">
        <v>0</v>
      </c>
      <c r="D260">
        <v>0</v>
      </c>
      <c r="E260">
        <v>0</v>
      </c>
      <c r="F260" t="s">
        <v>49</v>
      </c>
      <c r="G260" t="s">
        <v>12</v>
      </c>
      <c r="H260" t="s">
        <v>24</v>
      </c>
      <c r="I260" t="s">
        <v>14</v>
      </c>
      <c r="J260">
        <v>0</v>
      </c>
    </row>
    <row r="261" spans="1:10" x14ac:dyDescent="0.25">
      <c r="A261" t="s">
        <v>10</v>
      </c>
      <c r="B261">
        <v>62</v>
      </c>
      <c r="C261">
        <v>0</v>
      </c>
      <c r="D261">
        <v>0</v>
      </c>
      <c r="E261">
        <v>0</v>
      </c>
      <c r="F261" t="s">
        <v>26</v>
      </c>
      <c r="G261" t="s">
        <v>17</v>
      </c>
      <c r="H261" t="s">
        <v>24</v>
      </c>
      <c r="I261" t="s">
        <v>14</v>
      </c>
      <c r="J261">
        <v>0</v>
      </c>
    </row>
    <row r="262" spans="1:10" x14ac:dyDescent="0.25">
      <c r="A262" t="s">
        <v>10</v>
      </c>
      <c r="B262">
        <v>37</v>
      </c>
      <c r="C262">
        <v>0</v>
      </c>
      <c r="D262">
        <v>0</v>
      </c>
      <c r="E262">
        <v>1</v>
      </c>
      <c r="F262" t="s">
        <v>40</v>
      </c>
      <c r="G262" t="s">
        <v>12</v>
      </c>
      <c r="H262" t="s">
        <v>19</v>
      </c>
      <c r="I262" t="s">
        <v>14</v>
      </c>
      <c r="J262">
        <v>0</v>
      </c>
    </row>
    <row r="263" spans="1:10" x14ac:dyDescent="0.25">
      <c r="A263" t="s">
        <v>10</v>
      </c>
      <c r="B263">
        <v>25</v>
      </c>
      <c r="C263">
        <v>1</v>
      </c>
      <c r="D263">
        <v>1</v>
      </c>
      <c r="E263">
        <v>1</v>
      </c>
      <c r="F263" t="s">
        <v>45</v>
      </c>
      <c r="G263" t="s">
        <v>17</v>
      </c>
      <c r="H263" t="s">
        <v>24</v>
      </c>
      <c r="I263" t="s">
        <v>14</v>
      </c>
      <c r="J263">
        <v>1</v>
      </c>
    </row>
    <row r="264" spans="1:10" x14ac:dyDescent="0.25">
      <c r="A264" t="s">
        <v>10</v>
      </c>
      <c r="B264">
        <v>64</v>
      </c>
      <c r="C264">
        <v>1</v>
      </c>
      <c r="D264">
        <v>1</v>
      </c>
      <c r="E264">
        <v>0</v>
      </c>
      <c r="F264" t="s">
        <v>50</v>
      </c>
      <c r="G264" t="s">
        <v>12</v>
      </c>
      <c r="H264" t="s">
        <v>24</v>
      </c>
      <c r="I264" t="s">
        <v>14</v>
      </c>
      <c r="J264">
        <v>1</v>
      </c>
    </row>
    <row r="265" spans="1:10" x14ac:dyDescent="0.25">
      <c r="A265" t="s">
        <v>10</v>
      </c>
      <c r="B265">
        <v>51</v>
      </c>
      <c r="C265">
        <v>1</v>
      </c>
      <c r="D265">
        <v>1</v>
      </c>
      <c r="E265">
        <v>1</v>
      </c>
      <c r="F265" t="s">
        <v>33</v>
      </c>
      <c r="G265" t="s">
        <v>17</v>
      </c>
      <c r="H265" t="s">
        <v>19</v>
      </c>
      <c r="I265" t="s">
        <v>14</v>
      </c>
      <c r="J265">
        <v>1</v>
      </c>
    </row>
    <row r="266" spans="1:10" x14ac:dyDescent="0.25">
      <c r="A266" t="s">
        <v>10</v>
      </c>
      <c r="B266">
        <v>11</v>
      </c>
      <c r="C266">
        <v>0</v>
      </c>
      <c r="D266">
        <v>0</v>
      </c>
      <c r="E266">
        <v>1</v>
      </c>
      <c r="F266" t="s">
        <v>11</v>
      </c>
      <c r="G266" t="s">
        <v>12</v>
      </c>
      <c r="H266" t="s">
        <v>13</v>
      </c>
      <c r="I266" t="s">
        <v>14</v>
      </c>
      <c r="J266">
        <v>0</v>
      </c>
    </row>
    <row r="267" spans="1:10" x14ac:dyDescent="0.25">
      <c r="A267" t="s">
        <v>15</v>
      </c>
      <c r="B267">
        <v>20</v>
      </c>
      <c r="C267">
        <v>1</v>
      </c>
      <c r="D267">
        <v>1</v>
      </c>
      <c r="E267">
        <v>1</v>
      </c>
      <c r="F267" t="s">
        <v>41</v>
      </c>
      <c r="G267" t="s">
        <v>17</v>
      </c>
      <c r="H267" t="s">
        <v>13</v>
      </c>
      <c r="I267" t="s">
        <v>14</v>
      </c>
      <c r="J267">
        <v>1</v>
      </c>
    </row>
    <row r="268" spans="1:10" x14ac:dyDescent="0.25">
      <c r="A268" t="s">
        <v>15</v>
      </c>
      <c r="B268">
        <v>8</v>
      </c>
      <c r="C268">
        <v>0</v>
      </c>
      <c r="D268">
        <v>0</v>
      </c>
      <c r="E268">
        <v>0</v>
      </c>
      <c r="F268" t="s">
        <v>47</v>
      </c>
      <c r="G268" t="s">
        <v>12</v>
      </c>
      <c r="H268" t="s">
        <v>24</v>
      </c>
      <c r="I268" t="s">
        <v>14</v>
      </c>
      <c r="J268">
        <v>0</v>
      </c>
    </row>
    <row r="269" spans="1:10" x14ac:dyDescent="0.25">
      <c r="A269" t="s">
        <v>15</v>
      </c>
      <c r="B269">
        <v>27</v>
      </c>
      <c r="C269">
        <v>1</v>
      </c>
      <c r="D269">
        <v>1</v>
      </c>
      <c r="E269">
        <v>1</v>
      </c>
      <c r="F269" t="s">
        <v>44</v>
      </c>
      <c r="G269" t="s">
        <v>17</v>
      </c>
      <c r="H269" t="s">
        <v>24</v>
      </c>
      <c r="I269" t="s">
        <v>14</v>
      </c>
      <c r="J269">
        <v>1</v>
      </c>
    </row>
    <row r="270" spans="1:10" x14ac:dyDescent="0.25">
      <c r="A270" t="s">
        <v>10</v>
      </c>
      <c r="B270">
        <v>44</v>
      </c>
      <c r="C270">
        <v>1</v>
      </c>
      <c r="D270">
        <v>1</v>
      </c>
      <c r="E270">
        <v>1</v>
      </c>
      <c r="F270" t="s">
        <v>20</v>
      </c>
      <c r="G270" t="s">
        <v>12</v>
      </c>
      <c r="H270" t="s">
        <v>13</v>
      </c>
      <c r="I270" t="s">
        <v>14</v>
      </c>
      <c r="J270">
        <v>1</v>
      </c>
    </row>
    <row r="271" spans="1:10" x14ac:dyDescent="0.25">
      <c r="A271" t="s">
        <v>10</v>
      </c>
      <c r="B271">
        <v>28</v>
      </c>
      <c r="C271">
        <v>1</v>
      </c>
      <c r="D271">
        <v>1</v>
      </c>
      <c r="E271">
        <v>0</v>
      </c>
      <c r="F271" t="s">
        <v>22</v>
      </c>
      <c r="G271" t="s">
        <v>17</v>
      </c>
      <c r="H271" t="s">
        <v>24</v>
      </c>
      <c r="I271" t="s">
        <v>14</v>
      </c>
      <c r="J271">
        <v>1</v>
      </c>
    </row>
    <row r="272" spans="1:10" x14ac:dyDescent="0.25">
      <c r="A272" t="s">
        <v>15</v>
      </c>
      <c r="B272">
        <v>38</v>
      </c>
      <c r="C272">
        <v>0</v>
      </c>
      <c r="D272">
        <v>0</v>
      </c>
      <c r="E272">
        <v>0</v>
      </c>
      <c r="F272" t="s">
        <v>36</v>
      </c>
      <c r="G272" t="s">
        <v>12</v>
      </c>
      <c r="H272" t="s">
        <v>24</v>
      </c>
      <c r="I272" t="s">
        <v>14</v>
      </c>
      <c r="J272">
        <v>0</v>
      </c>
    </row>
    <row r="273" spans="1:10" x14ac:dyDescent="0.25">
      <c r="A273" t="s">
        <v>15</v>
      </c>
      <c r="B273">
        <v>27</v>
      </c>
      <c r="C273">
        <v>0</v>
      </c>
      <c r="D273">
        <v>0</v>
      </c>
      <c r="E273">
        <v>0</v>
      </c>
      <c r="F273" t="s">
        <v>50</v>
      </c>
      <c r="G273" t="s">
        <v>17</v>
      </c>
      <c r="H273" t="s">
        <v>24</v>
      </c>
      <c r="I273" t="s">
        <v>14</v>
      </c>
      <c r="J273">
        <v>0</v>
      </c>
    </row>
    <row r="274" spans="1:10" x14ac:dyDescent="0.25">
      <c r="A274" t="s">
        <v>15</v>
      </c>
      <c r="B274">
        <v>36</v>
      </c>
      <c r="C274">
        <v>1</v>
      </c>
      <c r="D274">
        <v>1</v>
      </c>
      <c r="E274">
        <v>0</v>
      </c>
      <c r="F274" t="s">
        <v>49</v>
      </c>
      <c r="G274" t="s">
        <v>12</v>
      </c>
      <c r="H274" t="s">
        <v>13</v>
      </c>
      <c r="I274" t="s">
        <v>14</v>
      </c>
      <c r="J274">
        <v>1</v>
      </c>
    </row>
    <row r="275" spans="1:10" x14ac:dyDescent="0.25">
      <c r="A275" t="s">
        <v>10</v>
      </c>
      <c r="B275">
        <v>65</v>
      </c>
      <c r="C275">
        <v>0</v>
      </c>
      <c r="D275">
        <v>0</v>
      </c>
      <c r="E275">
        <v>1</v>
      </c>
      <c r="F275" t="s">
        <v>18</v>
      </c>
      <c r="G275" t="s">
        <v>17</v>
      </c>
      <c r="H275" t="s">
        <v>13</v>
      </c>
      <c r="I275" t="s">
        <v>14</v>
      </c>
      <c r="J275">
        <v>0</v>
      </c>
    </row>
    <row r="276" spans="1:10" x14ac:dyDescent="0.25">
      <c r="A276" t="s">
        <v>10</v>
      </c>
      <c r="B276">
        <v>38</v>
      </c>
      <c r="C276">
        <v>1</v>
      </c>
      <c r="D276">
        <v>1</v>
      </c>
      <c r="E276">
        <v>0</v>
      </c>
      <c r="F276" t="s">
        <v>35</v>
      </c>
      <c r="G276" t="s">
        <v>12</v>
      </c>
      <c r="H276" t="s">
        <v>19</v>
      </c>
      <c r="I276" t="s">
        <v>14</v>
      </c>
      <c r="J276">
        <v>1</v>
      </c>
    </row>
    <row r="277" spans="1:10" x14ac:dyDescent="0.25">
      <c r="A277" t="s">
        <v>10</v>
      </c>
      <c r="B277">
        <v>42</v>
      </c>
      <c r="C277">
        <v>1</v>
      </c>
      <c r="D277">
        <v>1</v>
      </c>
      <c r="E277">
        <v>0</v>
      </c>
      <c r="F277" t="s">
        <v>25</v>
      </c>
      <c r="G277" t="s">
        <v>17</v>
      </c>
      <c r="H277" t="s">
        <v>13</v>
      </c>
      <c r="I277" t="s">
        <v>14</v>
      </c>
      <c r="J277">
        <v>1</v>
      </c>
    </row>
    <row r="278" spans="1:10" x14ac:dyDescent="0.25">
      <c r="A278" t="s">
        <v>15</v>
      </c>
      <c r="B278">
        <v>10</v>
      </c>
      <c r="C278">
        <v>1</v>
      </c>
      <c r="D278">
        <v>1</v>
      </c>
      <c r="E278">
        <v>1</v>
      </c>
      <c r="F278" t="s">
        <v>48</v>
      </c>
      <c r="G278" t="s">
        <v>12</v>
      </c>
      <c r="H278" t="s">
        <v>13</v>
      </c>
      <c r="I278" t="s">
        <v>14</v>
      </c>
      <c r="J278">
        <v>1</v>
      </c>
    </row>
    <row r="279" spans="1:10" x14ac:dyDescent="0.25">
      <c r="A279" t="s">
        <v>15</v>
      </c>
      <c r="B279">
        <v>44</v>
      </c>
      <c r="C279">
        <v>0</v>
      </c>
      <c r="D279">
        <v>0</v>
      </c>
      <c r="E279">
        <v>0</v>
      </c>
      <c r="F279" t="s">
        <v>42</v>
      </c>
      <c r="G279" t="s">
        <v>17</v>
      </c>
      <c r="H279" t="s">
        <v>24</v>
      </c>
      <c r="I279" t="s">
        <v>14</v>
      </c>
      <c r="J279">
        <v>0</v>
      </c>
    </row>
    <row r="280" spans="1:10" x14ac:dyDescent="0.25">
      <c r="A280" t="s">
        <v>15</v>
      </c>
      <c r="B280">
        <v>19</v>
      </c>
      <c r="C280">
        <v>1</v>
      </c>
      <c r="D280">
        <v>1</v>
      </c>
      <c r="E280">
        <v>1</v>
      </c>
      <c r="F280" t="s">
        <v>38</v>
      </c>
      <c r="G280" t="s">
        <v>12</v>
      </c>
      <c r="H280" t="s">
        <v>19</v>
      </c>
      <c r="I280" t="s">
        <v>14</v>
      </c>
      <c r="J280">
        <v>1</v>
      </c>
    </row>
    <row r="281" spans="1:10" x14ac:dyDescent="0.25">
      <c r="A281" t="s">
        <v>15</v>
      </c>
      <c r="B281">
        <v>18</v>
      </c>
      <c r="C281">
        <v>1</v>
      </c>
      <c r="D281">
        <v>1</v>
      </c>
      <c r="E281">
        <v>1</v>
      </c>
      <c r="F281" t="s">
        <v>36</v>
      </c>
      <c r="G281" t="s">
        <v>17</v>
      </c>
      <c r="H281" t="s">
        <v>19</v>
      </c>
      <c r="I281" t="s">
        <v>14</v>
      </c>
      <c r="J281">
        <v>1</v>
      </c>
    </row>
    <row r="282" spans="1:10" x14ac:dyDescent="0.25">
      <c r="A282" t="s">
        <v>15</v>
      </c>
      <c r="B282">
        <v>29</v>
      </c>
      <c r="C282">
        <v>0</v>
      </c>
      <c r="D282">
        <v>0</v>
      </c>
      <c r="E282">
        <v>1</v>
      </c>
      <c r="F282" t="s">
        <v>51</v>
      </c>
      <c r="G282" t="s">
        <v>12</v>
      </c>
      <c r="H282" t="s">
        <v>19</v>
      </c>
      <c r="I282" t="s">
        <v>14</v>
      </c>
      <c r="J282">
        <v>0</v>
      </c>
    </row>
    <row r="283" spans="1:10" x14ac:dyDescent="0.25">
      <c r="A283" t="s">
        <v>15</v>
      </c>
      <c r="B283">
        <v>58</v>
      </c>
      <c r="C283">
        <v>1</v>
      </c>
      <c r="D283">
        <v>1</v>
      </c>
      <c r="E283">
        <v>1</v>
      </c>
      <c r="F283" t="s">
        <v>49</v>
      </c>
      <c r="G283" t="s">
        <v>17</v>
      </c>
      <c r="H283" t="s">
        <v>19</v>
      </c>
      <c r="I283" t="s">
        <v>14</v>
      </c>
      <c r="J283">
        <v>1</v>
      </c>
    </row>
    <row r="284" spans="1:10" x14ac:dyDescent="0.25">
      <c r="A284" t="s">
        <v>10</v>
      </c>
      <c r="B284">
        <v>45</v>
      </c>
      <c r="C284">
        <v>1</v>
      </c>
      <c r="D284">
        <v>1</v>
      </c>
      <c r="E284">
        <v>1</v>
      </c>
      <c r="F284" t="s">
        <v>28</v>
      </c>
      <c r="G284" t="s">
        <v>12</v>
      </c>
      <c r="H284" t="s">
        <v>19</v>
      </c>
      <c r="I284" t="s">
        <v>14</v>
      </c>
      <c r="J284">
        <v>1</v>
      </c>
    </row>
    <row r="285" spans="1:10" x14ac:dyDescent="0.25">
      <c r="A285" t="s">
        <v>10</v>
      </c>
      <c r="B285">
        <v>40</v>
      </c>
      <c r="C285">
        <v>1</v>
      </c>
      <c r="D285">
        <v>1</v>
      </c>
      <c r="E285">
        <v>0</v>
      </c>
      <c r="F285" t="s">
        <v>51</v>
      </c>
      <c r="G285" t="s">
        <v>17</v>
      </c>
      <c r="H285" t="s">
        <v>19</v>
      </c>
      <c r="I285" t="s">
        <v>14</v>
      </c>
      <c r="J285">
        <v>1</v>
      </c>
    </row>
    <row r="286" spans="1:10" x14ac:dyDescent="0.25">
      <c r="A286" t="s">
        <v>10</v>
      </c>
      <c r="B286">
        <v>20</v>
      </c>
      <c r="C286">
        <v>0</v>
      </c>
      <c r="D286">
        <v>0</v>
      </c>
      <c r="E286">
        <v>0</v>
      </c>
      <c r="F286" t="s">
        <v>38</v>
      </c>
      <c r="G286" t="s">
        <v>12</v>
      </c>
      <c r="H286" t="s">
        <v>13</v>
      </c>
      <c r="I286" t="s">
        <v>14</v>
      </c>
      <c r="J286">
        <v>0</v>
      </c>
    </row>
    <row r="287" spans="1:10" x14ac:dyDescent="0.25">
      <c r="A287" t="s">
        <v>15</v>
      </c>
      <c r="B287">
        <v>41</v>
      </c>
      <c r="C287">
        <v>0</v>
      </c>
      <c r="D287">
        <v>0</v>
      </c>
      <c r="E287">
        <v>0</v>
      </c>
      <c r="F287" t="s">
        <v>34</v>
      </c>
      <c r="G287" t="s">
        <v>17</v>
      </c>
      <c r="H287" t="s">
        <v>13</v>
      </c>
      <c r="I287" t="s">
        <v>14</v>
      </c>
      <c r="J287">
        <v>0</v>
      </c>
    </row>
    <row r="288" spans="1:10" x14ac:dyDescent="0.25">
      <c r="A288" t="s">
        <v>15</v>
      </c>
      <c r="B288">
        <v>23</v>
      </c>
      <c r="C288">
        <v>1</v>
      </c>
      <c r="D288">
        <v>1</v>
      </c>
      <c r="E288">
        <v>0</v>
      </c>
      <c r="F288" t="s">
        <v>38</v>
      </c>
      <c r="G288" t="s">
        <v>12</v>
      </c>
      <c r="H288" t="s">
        <v>13</v>
      </c>
      <c r="I288" t="s">
        <v>14</v>
      </c>
      <c r="J288">
        <v>1</v>
      </c>
    </row>
    <row r="289" spans="1:10" x14ac:dyDescent="0.25">
      <c r="A289" t="s">
        <v>15</v>
      </c>
      <c r="B289">
        <v>29</v>
      </c>
      <c r="C289">
        <v>0</v>
      </c>
      <c r="D289">
        <v>0</v>
      </c>
      <c r="E289">
        <v>0</v>
      </c>
      <c r="F289" t="s">
        <v>52</v>
      </c>
      <c r="G289" t="s">
        <v>17</v>
      </c>
      <c r="H289" t="s">
        <v>13</v>
      </c>
      <c r="I289" t="s">
        <v>14</v>
      </c>
      <c r="J289">
        <v>0</v>
      </c>
    </row>
    <row r="290" spans="1:10" x14ac:dyDescent="0.25">
      <c r="A290" t="s">
        <v>15</v>
      </c>
      <c r="B290">
        <v>48</v>
      </c>
      <c r="C290">
        <v>1</v>
      </c>
      <c r="D290">
        <v>1</v>
      </c>
      <c r="E290">
        <v>1</v>
      </c>
      <c r="F290" t="s">
        <v>37</v>
      </c>
      <c r="G290" t="s">
        <v>12</v>
      </c>
      <c r="H290" t="s">
        <v>13</v>
      </c>
      <c r="I290" t="s">
        <v>14</v>
      </c>
      <c r="J290">
        <v>1</v>
      </c>
    </row>
    <row r="291" spans="1:10" x14ac:dyDescent="0.25">
      <c r="A291" t="s">
        <v>10</v>
      </c>
      <c r="B291">
        <v>17</v>
      </c>
      <c r="C291">
        <v>0</v>
      </c>
      <c r="D291">
        <v>0</v>
      </c>
      <c r="E291">
        <v>0</v>
      </c>
      <c r="F291" t="s">
        <v>50</v>
      </c>
      <c r="G291" t="s">
        <v>17</v>
      </c>
      <c r="H291" t="s">
        <v>13</v>
      </c>
      <c r="I291" t="s">
        <v>14</v>
      </c>
      <c r="J291">
        <v>0</v>
      </c>
    </row>
    <row r="292" spans="1:10" x14ac:dyDescent="0.25">
      <c r="A292" t="s">
        <v>10</v>
      </c>
      <c r="B292">
        <v>62</v>
      </c>
      <c r="C292">
        <v>0</v>
      </c>
      <c r="D292">
        <v>0</v>
      </c>
      <c r="E292">
        <v>0</v>
      </c>
      <c r="F292" t="s">
        <v>20</v>
      </c>
      <c r="G292" t="s">
        <v>12</v>
      </c>
      <c r="H292" t="s">
        <v>24</v>
      </c>
      <c r="I292" t="s">
        <v>14</v>
      </c>
      <c r="J292">
        <v>0</v>
      </c>
    </row>
    <row r="293" spans="1:10" x14ac:dyDescent="0.25">
      <c r="A293" t="s">
        <v>10</v>
      </c>
      <c r="B293">
        <v>34</v>
      </c>
      <c r="C293">
        <v>1</v>
      </c>
      <c r="D293">
        <v>1</v>
      </c>
      <c r="E293">
        <v>0</v>
      </c>
      <c r="F293" t="s">
        <v>20</v>
      </c>
      <c r="G293" t="s">
        <v>17</v>
      </c>
      <c r="H293" t="s">
        <v>24</v>
      </c>
      <c r="I293" t="s">
        <v>14</v>
      </c>
      <c r="J293">
        <v>1</v>
      </c>
    </row>
    <row r="294" spans="1:10" x14ac:dyDescent="0.25">
      <c r="A294" t="s">
        <v>10</v>
      </c>
      <c r="B294">
        <v>8</v>
      </c>
      <c r="C294">
        <v>1</v>
      </c>
      <c r="D294">
        <v>1</v>
      </c>
      <c r="E294">
        <v>0</v>
      </c>
      <c r="F294" t="s">
        <v>18</v>
      </c>
      <c r="G294" t="s">
        <v>12</v>
      </c>
      <c r="H294" t="s">
        <v>24</v>
      </c>
      <c r="I294" t="s">
        <v>14</v>
      </c>
      <c r="J294">
        <v>1</v>
      </c>
    </row>
    <row r="295" spans="1:10" x14ac:dyDescent="0.25">
      <c r="A295" t="s">
        <v>15</v>
      </c>
      <c r="B295">
        <v>22</v>
      </c>
      <c r="C295">
        <v>0</v>
      </c>
      <c r="D295">
        <v>0</v>
      </c>
      <c r="E295">
        <v>0</v>
      </c>
      <c r="F295" t="s">
        <v>21</v>
      </c>
      <c r="G295" t="s">
        <v>17</v>
      </c>
      <c r="H295" t="s">
        <v>13</v>
      </c>
      <c r="I295" t="s">
        <v>14</v>
      </c>
      <c r="J295">
        <v>0</v>
      </c>
    </row>
    <row r="296" spans="1:10" x14ac:dyDescent="0.25">
      <c r="A296" t="s">
        <v>15</v>
      </c>
      <c r="B296">
        <v>23</v>
      </c>
      <c r="C296">
        <v>0</v>
      </c>
      <c r="D296">
        <v>0</v>
      </c>
      <c r="E296">
        <v>1</v>
      </c>
      <c r="F296" t="s">
        <v>47</v>
      </c>
      <c r="G296" t="s">
        <v>12</v>
      </c>
      <c r="H296" t="s">
        <v>19</v>
      </c>
      <c r="I296" t="s">
        <v>14</v>
      </c>
      <c r="J296">
        <v>0</v>
      </c>
    </row>
    <row r="297" spans="1:10" x14ac:dyDescent="0.25">
      <c r="A297" t="s">
        <v>15</v>
      </c>
      <c r="B297">
        <v>47</v>
      </c>
      <c r="C297">
        <v>0</v>
      </c>
      <c r="D297">
        <v>0</v>
      </c>
      <c r="E297">
        <v>0</v>
      </c>
      <c r="F297" t="s">
        <v>30</v>
      </c>
      <c r="G297" t="s">
        <v>17</v>
      </c>
      <c r="H297" t="s">
        <v>24</v>
      </c>
      <c r="I297" t="s">
        <v>14</v>
      </c>
      <c r="J297">
        <v>0</v>
      </c>
    </row>
    <row r="298" spans="1:10" x14ac:dyDescent="0.25">
      <c r="A298" t="s">
        <v>15</v>
      </c>
      <c r="B298">
        <v>50</v>
      </c>
      <c r="C298">
        <v>0</v>
      </c>
      <c r="D298">
        <v>0</v>
      </c>
      <c r="E298">
        <v>1</v>
      </c>
      <c r="F298" t="s">
        <v>51</v>
      </c>
      <c r="G298" t="s">
        <v>12</v>
      </c>
      <c r="H298" t="s">
        <v>24</v>
      </c>
      <c r="I298" t="s">
        <v>14</v>
      </c>
      <c r="J298">
        <v>0</v>
      </c>
    </row>
    <row r="299" spans="1:10" x14ac:dyDescent="0.25">
      <c r="A299" t="s">
        <v>15</v>
      </c>
      <c r="B299">
        <v>15</v>
      </c>
      <c r="C299">
        <v>0</v>
      </c>
      <c r="D299">
        <v>0</v>
      </c>
      <c r="E299">
        <v>0</v>
      </c>
      <c r="F299" t="s">
        <v>44</v>
      </c>
      <c r="G299" t="s">
        <v>17</v>
      </c>
      <c r="H299" t="s">
        <v>13</v>
      </c>
      <c r="I299" t="s">
        <v>14</v>
      </c>
      <c r="J299">
        <v>0</v>
      </c>
    </row>
    <row r="300" spans="1:10" x14ac:dyDescent="0.25">
      <c r="A300" t="s">
        <v>15</v>
      </c>
      <c r="B300">
        <v>11</v>
      </c>
      <c r="C300">
        <v>1</v>
      </c>
      <c r="D300">
        <v>1</v>
      </c>
      <c r="E300">
        <v>0</v>
      </c>
      <c r="F300" t="s">
        <v>50</v>
      </c>
      <c r="G300" t="s">
        <v>12</v>
      </c>
      <c r="H300" t="s">
        <v>24</v>
      </c>
      <c r="I300" t="s">
        <v>14</v>
      </c>
      <c r="J300">
        <v>1</v>
      </c>
    </row>
    <row r="301" spans="1:10" x14ac:dyDescent="0.25">
      <c r="A301" t="s">
        <v>10</v>
      </c>
      <c r="B301">
        <v>46</v>
      </c>
      <c r="C301">
        <v>1</v>
      </c>
      <c r="D301">
        <v>1</v>
      </c>
      <c r="E301">
        <v>0</v>
      </c>
      <c r="F301" t="s">
        <v>32</v>
      </c>
      <c r="G301" t="s">
        <v>17</v>
      </c>
      <c r="H301" t="s">
        <v>13</v>
      </c>
      <c r="I301" t="s">
        <v>14</v>
      </c>
      <c r="J301">
        <v>1</v>
      </c>
    </row>
    <row r="302" spans="1:10" x14ac:dyDescent="0.25">
      <c r="A302" t="s">
        <v>10</v>
      </c>
      <c r="B302">
        <v>52</v>
      </c>
      <c r="C302">
        <v>1</v>
      </c>
      <c r="D302">
        <v>1</v>
      </c>
      <c r="E302">
        <v>0</v>
      </c>
      <c r="F302" t="s">
        <v>39</v>
      </c>
      <c r="G302" t="s">
        <v>12</v>
      </c>
      <c r="H302" t="s">
        <v>24</v>
      </c>
      <c r="I302" t="s">
        <v>14</v>
      </c>
      <c r="J302">
        <v>1</v>
      </c>
    </row>
    <row r="303" spans="1:10" x14ac:dyDescent="0.25">
      <c r="A303" t="s">
        <v>15</v>
      </c>
      <c r="B303">
        <v>44</v>
      </c>
      <c r="C303">
        <v>0</v>
      </c>
      <c r="D303">
        <v>0</v>
      </c>
      <c r="E303">
        <v>1</v>
      </c>
      <c r="F303" t="s">
        <v>42</v>
      </c>
      <c r="G303" t="s">
        <v>17</v>
      </c>
      <c r="H303" t="s">
        <v>24</v>
      </c>
      <c r="I303" t="s">
        <v>14</v>
      </c>
      <c r="J303">
        <v>0</v>
      </c>
    </row>
    <row r="304" spans="1:10" x14ac:dyDescent="0.25">
      <c r="A304" t="s">
        <v>15</v>
      </c>
      <c r="B304">
        <v>12</v>
      </c>
      <c r="C304">
        <v>0</v>
      </c>
      <c r="D304">
        <v>0</v>
      </c>
      <c r="E304">
        <v>1</v>
      </c>
      <c r="F304" t="s">
        <v>39</v>
      </c>
      <c r="G304" t="s">
        <v>12</v>
      </c>
      <c r="H304" t="s">
        <v>19</v>
      </c>
      <c r="I304" t="s">
        <v>14</v>
      </c>
      <c r="J304">
        <v>0</v>
      </c>
    </row>
    <row r="305" spans="1:10" x14ac:dyDescent="0.25">
      <c r="A305" t="s">
        <v>10</v>
      </c>
      <c r="B305">
        <v>30</v>
      </c>
      <c r="C305">
        <v>0</v>
      </c>
      <c r="D305">
        <v>0</v>
      </c>
      <c r="E305">
        <v>0</v>
      </c>
      <c r="F305" t="s">
        <v>22</v>
      </c>
      <c r="G305" t="s">
        <v>17</v>
      </c>
      <c r="H305" t="s">
        <v>13</v>
      </c>
      <c r="I305" t="s">
        <v>14</v>
      </c>
      <c r="J305">
        <v>0</v>
      </c>
    </row>
    <row r="306" spans="1:10" x14ac:dyDescent="0.25">
      <c r="A306" t="s">
        <v>15</v>
      </c>
      <c r="B306">
        <v>41</v>
      </c>
      <c r="C306">
        <v>0</v>
      </c>
      <c r="D306">
        <v>0</v>
      </c>
      <c r="E306">
        <v>0</v>
      </c>
      <c r="F306" t="s">
        <v>27</v>
      </c>
      <c r="G306" t="s">
        <v>12</v>
      </c>
      <c r="H306" t="s">
        <v>19</v>
      </c>
      <c r="I306" t="s">
        <v>14</v>
      </c>
      <c r="J306">
        <v>0</v>
      </c>
    </row>
    <row r="307" spans="1:10" x14ac:dyDescent="0.25">
      <c r="A307" t="s">
        <v>15</v>
      </c>
      <c r="B307">
        <v>62</v>
      </c>
      <c r="C307">
        <v>1</v>
      </c>
      <c r="D307">
        <v>1</v>
      </c>
      <c r="E307">
        <v>0</v>
      </c>
      <c r="F307" t="s">
        <v>22</v>
      </c>
      <c r="G307" t="s">
        <v>17</v>
      </c>
      <c r="H307" t="s">
        <v>24</v>
      </c>
      <c r="I307" t="s">
        <v>14</v>
      </c>
      <c r="J307">
        <v>1</v>
      </c>
    </row>
    <row r="308" spans="1:10" x14ac:dyDescent="0.25">
      <c r="A308" t="s">
        <v>15</v>
      </c>
      <c r="B308">
        <v>42</v>
      </c>
      <c r="C308">
        <v>1</v>
      </c>
      <c r="D308">
        <v>1</v>
      </c>
      <c r="E308">
        <v>0</v>
      </c>
      <c r="F308" t="s">
        <v>46</v>
      </c>
      <c r="G308" t="s">
        <v>12</v>
      </c>
      <c r="H308" t="s">
        <v>19</v>
      </c>
      <c r="I308" t="s">
        <v>14</v>
      </c>
      <c r="J308">
        <v>1</v>
      </c>
    </row>
    <row r="309" spans="1:10" x14ac:dyDescent="0.25">
      <c r="A309" t="s">
        <v>10</v>
      </c>
      <c r="B309">
        <v>38</v>
      </c>
      <c r="C309">
        <v>1</v>
      </c>
      <c r="D309">
        <v>1</v>
      </c>
      <c r="E309">
        <v>0</v>
      </c>
      <c r="F309" t="s">
        <v>22</v>
      </c>
      <c r="G309" t="s">
        <v>17</v>
      </c>
      <c r="H309" t="s">
        <v>13</v>
      </c>
      <c r="I309" t="s">
        <v>14</v>
      </c>
      <c r="J309">
        <v>1</v>
      </c>
    </row>
    <row r="310" spans="1:10" x14ac:dyDescent="0.25">
      <c r="A310" t="s">
        <v>15</v>
      </c>
      <c r="B310">
        <v>46</v>
      </c>
      <c r="C310">
        <v>0</v>
      </c>
      <c r="D310">
        <v>0</v>
      </c>
      <c r="E310">
        <v>0</v>
      </c>
      <c r="F310" t="s">
        <v>47</v>
      </c>
      <c r="G310" t="s">
        <v>12</v>
      </c>
      <c r="H310" t="s">
        <v>24</v>
      </c>
      <c r="I310" t="s">
        <v>14</v>
      </c>
      <c r="J310">
        <v>0</v>
      </c>
    </row>
    <row r="311" spans="1:10" x14ac:dyDescent="0.25">
      <c r="A311" t="s">
        <v>15</v>
      </c>
      <c r="B311">
        <v>44</v>
      </c>
      <c r="C311">
        <v>0</v>
      </c>
      <c r="D311">
        <v>0</v>
      </c>
      <c r="E311">
        <v>0</v>
      </c>
      <c r="F311" t="s">
        <v>44</v>
      </c>
      <c r="G311" t="s">
        <v>17</v>
      </c>
      <c r="H311" t="s">
        <v>19</v>
      </c>
      <c r="I311" t="s">
        <v>14</v>
      </c>
      <c r="J311">
        <v>0</v>
      </c>
    </row>
    <row r="312" spans="1:10" x14ac:dyDescent="0.25">
      <c r="A312" t="s">
        <v>10</v>
      </c>
      <c r="B312">
        <v>48</v>
      </c>
      <c r="C312">
        <v>1</v>
      </c>
      <c r="D312">
        <v>1</v>
      </c>
      <c r="E312">
        <v>0</v>
      </c>
      <c r="F312" t="s">
        <v>28</v>
      </c>
      <c r="G312" t="s">
        <v>12</v>
      </c>
      <c r="H312" t="s">
        <v>19</v>
      </c>
      <c r="I312" t="s">
        <v>14</v>
      </c>
      <c r="J312">
        <v>1</v>
      </c>
    </row>
    <row r="313" spans="1:10" x14ac:dyDescent="0.25">
      <c r="A313" t="s">
        <v>15</v>
      </c>
      <c r="B313">
        <v>42</v>
      </c>
      <c r="C313">
        <v>0</v>
      </c>
      <c r="D313">
        <v>0</v>
      </c>
      <c r="E313">
        <v>1</v>
      </c>
      <c r="F313" t="s">
        <v>33</v>
      </c>
      <c r="G313" t="s">
        <v>17</v>
      </c>
      <c r="H313" t="s">
        <v>13</v>
      </c>
      <c r="I313" t="s">
        <v>14</v>
      </c>
      <c r="J313">
        <v>0</v>
      </c>
    </row>
    <row r="314" spans="1:10" x14ac:dyDescent="0.25">
      <c r="A314" t="s">
        <v>15</v>
      </c>
      <c r="B314">
        <v>41</v>
      </c>
      <c r="C314">
        <v>1</v>
      </c>
      <c r="D314">
        <v>1</v>
      </c>
      <c r="E314">
        <v>0</v>
      </c>
      <c r="F314" t="s">
        <v>11</v>
      </c>
      <c r="G314" t="s">
        <v>12</v>
      </c>
      <c r="H314" t="s">
        <v>24</v>
      </c>
      <c r="I314" t="s">
        <v>14</v>
      </c>
      <c r="J314">
        <v>1</v>
      </c>
    </row>
    <row r="315" spans="1:10" x14ac:dyDescent="0.25">
      <c r="A315" t="s">
        <v>15</v>
      </c>
      <c r="B315">
        <v>15</v>
      </c>
      <c r="C315">
        <v>0</v>
      </c>
      <c r="D315">
        <v>0</v>
      </c>
      <c r="E315">
        <v>0</v>
      </c>
      <c r="F315" t="s">
        <v>45</v>
      </c>
      <c r="G315" t="s">
        <v>17</v>
      </c>
      <c r="H315" t="s">
        <v>24</v>
      </c>
      <c r="I315" t="s">
        <v>14</v>
      </c>
      <c r="J315">
        <v>0</v>
      </c>
    </row>
    <row r="316" spans="1:10" x14ac:dyDescent="0.25">
      <c r="A316" t="s">
        <v>15</v>
      </c>
      <c r="B316">
        <v>15</v>
      </c>
      <c r="C316">
        <v>1</v>
      </c>
      <c r="D316">
        <v>1</v>
      </c>
      <c r="E316">
        <v>1</v>
      </c>
      <c r="F316" t="s">
        <v>32</v>
      </c>
      <c r="G316" t="s">
        <v>12</v>
      </c>
      <c r="H316" t="s">
        <v>19</v>
      </c>
      <c r="I316" t="s">
        <v>14</v>
      </c>
      <c r="J316">
        <v>1</v>
      </c>
    </row>
    <row r="317" spans="1:10" x14ac:dyDescent="0.25">
      <c r="A317" t="s">
        <v>15</v>
      </c>
      <c r="B317">
        <v>64</v>
      </c>
      <c r="C317">
        <v>0</v>
      </c>
      <c r="D317">
        <v>0</v>
      </c>
      <c r="E317">
        <v>1</v>
      </c>
      <c r="F317" t="s">
        <v>32</v>
      </c>
      <c r="G317" t="s">
        <v>17</v>
      </c>
      <c r="H317" t="s">
        <v>13</v>
      </c>
      <c r="I317" t="s">
        <v>14</v>
      </c>
      <c r="J317">
        <v>0</v>
      </c>
    </row>
    <row r="318" spans="1:10" x14ac:dyDescent="0.25">
      <c r="A318" t="s">
        <v>15</v>
      </c>
      <c r="B318">
        <v>16</v>
      </c>
      <c r="C318">
        <v>1</v>
      </c>
      <c r="D318">
        <v>1</v>
      </c>
      <c r="E318">
        <v>0</v>
      </c>
      <c r="F318" t="s">
        <v>51</v>
      </c>
      <c r="G318" t="s">
        <v>12</v>
      </c>
      <c r="H318" t="s">
        <v>13</v>
      </c>
      <c r="I318" t="s">
        <v>14</v>
      </c>
      <c r="J318">
        <v>1</v>
      </c>
    </row>
    <row r="319" spans="1:10" x14ac:dyDescent="0.25">
      <c r="A319" t="s">
        <v>15</v>
      </c>
      <c r="B319">
        <v>19</v>
      </c>
      <c r="C319">
        <v>1</v>
      </c>
      <c r="D319">
        <v>1</v>
      </c>
      <c r="E319">
        <v>0</v>
      </c>
      <c r="F319" t="s">
        <v>35</v>
      </c>
      <c r="G319" t="s">
        <v>17</v>
      </c>
      <c r="H319" t="s">
        <v>13</v>
      </c>
      <c r="I319" t="s">
        <v>14</v>
      </c>
      <c r="J319">
        <v>1</v>
      </c>
    </row>
    <row r="320" spans="1:10" x14ac:dyDescent="0.25">
      <c r="A320" t="s">
        <v>15</v>
      </c>
      <c r="B320">
        <v>56</v>
      </c>
      <c r="C320">
        <v>0</v>
      </c>
      <c r="D320">
        <v>0</v>
      </c>
      <c r="E320">
        <v>0</v>
      </c>
      <c r="F320" t="s">
        <v>52</v>
      </c>
      <c r="G320" t="s">
        <v>12</v>
      </c>
      <c r="H320" t="s">
        <v>13</v>
      </c>
      <c r="I320" t="s">
        <v>14</v>
      </c>
      <c r="J320">
        <v>0</v>
      </c>
    </row>
    <row r="321" spans="1:10" x14ac:dyDescent="0.25">
      <c r="A321" t="s">
        <v>10</v>
      </c>
      <c r="B321">
        <v>65</v>
      </c>
      <c r="C321">
        <v>1</v>
      </c>
      <c r="D321">
        <v>1</v>
      </c>
      <c r="E321">
        <v>1</v>
      </c>
      <c r="F321" t="s">
        <v>44</v>
      </c>
      <c r="G321" t="s">
        <v>17</v>
      </c>
      <c r="H321" t="s">
        <v>24</v>
      </c>
      <c r="I321" t="s">
        <v>14</v>
      </c>
      <c r="J321">
        <v>1</v>
      </c>
    </row>
    <row r="322" spans="1:10" x14ac:dyDescent="0.25">
      <c r="A322" t="s">
        <v>15</v>
      </c>
      <c r="B322">
        <v>57</v>
      </c>
      <c r="C322">
        <v>1</v>
      </c>
      <c r="D322">
        <v>1</v>
      </c>
      <c r="E322">
        <v>1</v>
      </c>
      <c r="F322" t="s">
        <v>52</v>
      </c>
      <c r="G322" t="s">
        <v>12</v>
      </c>
      <c r="H322" t="s">
        <v>24</v>
      </c>
      <c r="I322" t="s">
        <v>14</v>
      </c>
      <c r="J322">
        <v>1</v>
      </c>
    </row>
    <row r="323" spans="1:10" x14ac:dyDescent="0.25">
      <c r="A323" t="s">
        <v>15</v>
      </c>
      <c r="B323">
        <v>24</v>
      </c>
      <c r="C323">
        <v>0</v>
      </c>
      <c r="D323">
        <v>0</v>
      </c>
      <c r="E323">
        <v>0</v>
      </c>
      <c r="F323" t="s">
        <v>21</v>
      </c>
      <c r="G323" t="s">
        <v>17</v>
      </c>
      <c r="H323" t="s">
        <v>24</v>
      </c>
      <c r="I323" t="s">
        <v>14</v>
      </c>
      <c r="J323">
        <v>0</v>
      </c>
    </row>
    <row r="324" spans="1:10" x14ac:dyDescent="0.25">
      <c r="A324" t="s">
        <v>15</v>
      </c>
      <c r="B324">
        <v>38</v>
      </c>
      <c r="C324">
        <v>0</v>
      </c>
      <c r="D324">
        <v>0</v>
      </c>
      <c r="E324">
        <v>1</v>
      </c>
      <c r="F324" t="s">
        <v>52</v>
      </c>
      <c r="G324" t="s">
        <v>12</v>
      </c>
      <c r="H324" t="s">
        <v>19</v>
      </c>
      <c r="I324" t="s">
        <v>14</v>
      </c>
      <c r="J324">
        <v>0</v>
      </c>
    </row>
    <row r="325" spans="1:10" x14ac:dyDescent="0.25">
      <c r="A325" t="s">
        <v>10</v>
      </c>
      <c r="B325">
        <v>39</v>
      </c>
      <c r="C325">
        <v>0</v>
      </c>
      <c r="D325">
        <v>0</v>
      </c>
      <c r="E325">
        <v>1</v>
      </c>
      <c r="F325" t="s">
        <v>30</v>
      </c>
      <c r="G325" t="s">
        <v>17</v>
      </c>
      <c r="H325" t="s">
        <v>24</v>
      </c>
      <c r="I325" t="s">
        <v>14</v>
      </c>
      <c r="J325">
        <v>0</v>
      </c>
    </row>
    <row r="326" spans="1:10" x14ac:dyDescent="0.25">
      <c r="A326" t="s">
        <v>10</v>
      </c>
      <c r="B326">
        <v>64</v>
      </c>
      <c r="C326">
        <v>0</v>
      </c>
      <c r="D326">
        <v>0</v>
      </c>
      <c r="E326">
        <v>0</v>
      </c>
      <c r="F326" t="s">
        <v>45</v>
      </c>
      <c r="G326" t="s">
        <v>12</v>
      </c>
      <c r="H326" t="s">
        <v>24</v>
      </c>
      <c r="I326" t="s">
        <v>14</v>
      </c>
      <c r="J326">
        <v>0</v>
      </c>
    </row>
    <row r="327" spans="1:10" x14ac:dyDescent="0.25">
      <c r="A327" t="s">
        <v>15</v>
      </c>
      <c r="B327">
        <v>39</v>
      </c>
      <c r="C327">
        <v>1</v>
      </c>
      <c r="D327">
        <v>1</v>
      </c>
      <c r="E327">
        <v>1</v>
      </c>
      <c r="F327" t="s">
        <v>20</v>
      </c>
      <c r="G327" t="s">
        <v>17</v>
      </c>
      <c r="H327" t="s">
        <v>13</v>
      </c>
      <c r="I327" t="s">
        <v>14</v>
      </c>
      <c r="J327">
        <v>1</v>
      </c>
    </row>
    <row r="328" spans="1:10" x14ac:dyDescent="0.25">
      <c r="A328" t="s">
        <v>15</v>
      </c>
      <c r="B328">
        <v>33</v>
      </c>
      <c r="C328">
        <v>1</v>
      </c>
      <c r="D328">
        <v>1</v>
      </c>
      <c r="E328">
        <v>0</v>
      </c>
      <c r="F328" t="s">
        <v>34</v>
      </c>
      <c r="G328" t="s">
        <v>12</v>
      </c>
      <c r="H328" t="s">
        <v>19</v>
      </c>
      <c r="I328" t="s">
        <v>14</v>
      </c>
      <c r="J328">
        <v>1</v>
      </c>
    </row>
    <row r="329" spans="1:10" x14ac:dyDescent="0.25">
      <c r="A329" t="s">
        <v>15</v>
      </c>
      <c r="B329">
        <v>49</v>
      </c>
      <c r="C329">
        <v>1</v>
      </c>
      <c r="D329">
        <v>1</v>
      </c>
      <c r="E329">
        <v>0</v>
      </c>
      <c r="F329" t="s">
        <v>20</v>
      </c>
      <c r="G329" t="s">
        <v>17</v>
      </c>
      <c r="H329" t="s">
        <v>13</v>
      </c>
      <c r="I329" t="s">
        <v>14</v>
      </c>
      <c r="J329">
        <v>1</v>
      </c>
    </row>
    <row r="330" spans="1:10" x14ac:dyDescent="0.25">
      <c r="A330" t="s">
        <v>10</v>
      </c>
      <c r="B330">
        <v>22</v>
      </c>
      <c r="C330">
        <v>1</v>
      </c>
      <c r="D330">
        <v>1</v>
      </c>
      <c r="E330">
        <v>1</v>
      </c>
      <c r="F330" t="s">
        <v>39</v>
      </c>
      <c r="G330" t="s">
        <v>12</v>
      </c>
      <c r="H330" t="s">
        <v>24</v>
      </c>
      <c r="I330" t="s">
        <v>14</v>
      </c>
      <c r="J330">
        <v>1</v>
      </c>
    </row>
    <row r="331" spans="1:10" x14ac:dyDescent="0.25">
      <c r="A331" t="s">
        <v>10</v>
      </c>
      <c r="B331">
        <v>29</v>
      </c>
      <c r="C331">
        <v>0</v>
      </c>
      <c r="D331">
        <v>0</v>
      </c>
      <c r="E331">
        <v>0</v>
      </c>
      <c r="F331" t="s">
        <v>35</v>
      </c>
      <c r="G331" t="s">
        <v>17</v>
      </c>
      <c r="H331" t="s">
        <v>13</v>
      </c>
      <c r="I331" t="s">
        <v>14</v>
      </c>
      <c r="J331">
        <v>0</v>
      </c>
    </row>
    <row r="332" spans="1:10" x14ac:dyDescent="0.25">
      <c r="A332" t="s">
        <v>10</v>
      </c>
      <c r="B332">
        <v>22</v>
      </c>
      <c r="C332">
        <v>1</v>
      </c>
      <c r="D332">
        <v>1</v>
      </c>
      <c r="E332">
        <v>0</v>
      </c>
      <c r="F332" t="s">
        <v>26</v>
      </c>
      <c r="G332" t="s">
        <v>12</v>
      </c>
      <c r="H332" t="s">
        <v>13</v>
      </c>
      <c r="I332" t="s">
        <v>14</v>
      </c>
      <c r="J332">
        <v>1</v>
      </c>
    </row>
    <row r="333" spans="1:10" x14ac:dyDescent="0.25">
      <c r="A333" t="s">
        <v>10</v>
      </c>
      <c r="B333">
        <v>13</v>
      </c>
      <c r="C333">
        <v>1</v>
      </c>
      <c r="D333">
        <v>1</v>
      </c>
      <c r="E333">
        <v>0</v>
      </c>
      <c r="F333" t="s">
        <v>47</v>
      </c>
      <c r="G333" t="s">
        <v>17</v>
      </c>
      <c r="H333" t="s">
        <v>19</v>
      </c>
      <c r="I333" t="s">
        <v>14</v>
      </c>
      <c r="J333">
        <v>1</v>
      </c>
    </row>
    <row r="334" spans="1:10" x14ac:dyDescent="0.25">
      <c r="A334" t="s">
        <v>10</v>
      </c>
      <c r="B334">
        <v>11</v>
      </c>
      <c r="C334">
        <v>1</v>
      </c>
      <c r="D334">
        <v>1</v>
      </c>
      <c r="E334">
        <v>0</v>
      </c>
      <c r="F334" t="s">
        <v>50</v>
      </c>
      <c r="G334" t="s">
        <v>12</v>
      </c>
      <c r="H334" t="s">
        <v>13</v>
      </c>
      <c r="I334" t="s">
        <v>14</v>
      </c>
      <c r="J334">
        <v>1</v>
      </c>
    </row>
    <row r="335" spans="1:10" x14ac:dyDescent="0.25">
      <c r="A335" t="s">
        <v>15</v>
      </c>
      <c r="B335">
        <v>41</v>
      </c>
      <c r="C335">
        <v>1</v>
      </c>
      <c r="D335">
        <v>1</v>
      </c>
      <c r="E335">
        <v>1</v>
      </c>
      <c r="F335" t="s">
        <v>49</v>
      </c>
      <c r="G335" t="s">
        <v>17</v>
      </c>
      <c r="H335" t="s">
        <v>13</v>
      </c>
      <c r="I335" t="s">
        <v>14</v>
      </c>
      <c r="J335">
        <v>1</v>
      </c>
    </row>
    <row r="336" spans="1:10" x14ac:dyDescent="0.25">
      <c r="A336" t="s">
        <v>15</v>
      </c>
      <c r="B336">
        <v>61</v>
      </c>
      <c r="C336">
        <v>1</v>
      </c>
      <c r="D336">
        <v>1</v>
      </c>
      <c r="E336">
        <v>1</v>
      </c>
      <c r="F336" t="s">
        <v>41</v>
      </c>
      <c r="G336" t="s">
        <v>12</v>
      </c>
      <c r="H336" t="s">
        <v>19</v>
      </c>
      <c r="I336" t="s">
        <v>14</v>
      </c>
      <c r="J336">
        <v>1</v>
      </c>
    </row>
    <row r="337" spans="1:10" x14ac:dyDescent="0.25">
      <c r="A337" t="s">
        <v>15</v>
      </c>
      <c r="B337">
        <v>60</v>
      </c>
      <c r="C337">
        <v>0</v>
      </c>
      <c r="D337">
        <v>0</v>
      </c>
      <c r="E337">
        <v>1</v>
      </c>
      <c r="F337" t="s">
        <v>11</v>
      </c>
      <c r="G337" t="s">
        <v>17</v>
      </c>
      <c r="H337" t="s">
        <v>24</v>
      </c>
      <c r="I337" t="s">
        <v>14</v>
      </c>
      <c r="J337">
        <v>0</v>
      </c>
    </row>
    <row r="338" spans="1:10" x14ac:dyDescent="0.25">
      <c r="A338" t="s">
        <v>10</v>
      </c>
      <c r="B338">
        <v>21</v>
      </c>
      <c r="C338">
        <v>1</v>
      </c>
      <c r="D338">
        <v>1</v>
      </c>
      <c r="E338">
        <v>0</v>
      </c>
      <c r="F338" t="s">
        <v>11</v>
      </c>
      <c r="G338" t="s">
        <v>12</v>
      </c>
      <c r="H338" t="s">
        <v>13</v>
      </c>
      <c r="I338" t="s">
        <v>14</v>
      </c>
      <c r="J338">
        <v>1</v>
      </c>
    </row>
    <row r="339" spans="1:10" x14ac:dyDescent="0.25">
      <c r="A339" t="s">
        <v>10</v>
      </c>
      <c r="B339">
        <v>25</v>
      </c>
      <c r="C339">
        <v>1</v>
      </c>
      <c r="D339">
        <v>1</v>
      </c>
      <c r="E339">
        <v>1</v>
      </c>
      <c r="F339" t="s">
        <v>35</v>
      </c>
      <c r="G339" t="s">
        <v>17</v>
      </c>
      <c r="H339" t="s">
        <v>24</v>
      </c>
      <c r="I339" t="s">
        <v>14</v>
      </c>
      <c r="J339">
        <v>1</v>
      </c>
    </row>
    <row r="340" spans="1:10" x14ac:dyDescent="0.25">
      <c r="A340" t="s">
        <v>10</v>
      </c>
      <c r="B340">
        <v>57</v>
      </c>
      <c r="C340">
        <v>1</v>
      </c>
      <c r="D340">
        <v>1</v>
      </c>
      <c r="E340">
        <v>0</v>
      </c>
      <c r="F340" t="s">
        <v>43</v>
      </c>
      <c r="G340" t="s">
        <v>12</v>
      </c>
      <c r="H340" t="s">
        <v>24</v>
      </c>
      <c r="I340" t="s">
        <v>14</v>
      </c>
      <c r="J340">
        <v>1</v>
      </c>
    </row>
    <row r="341" spans="1:10" x14ac:dyDescent="0.25">
      <c r="A341" t="s">
        <v>15</v>
      </c>
      <c r="B341">
        <v>22</v>
      </c>
      <c r="C341">
        <v>1</v>
      </c>
      <c r="D341">
        <v>1</v>
      </c>
      <c r="E341">
        <v>1</v>
      </c>
      <c r="F341" t="s">
        <v>22</v>
      </c>
      <c r="G341" t="s">
        <v>17</v>
      </c>
      <c r="H341" t="s">
        <v>13</v>
      </c>
      <c r="I341" t="s">
        <v>14</v>
      </c>
      <c r="J341">
        <v>1</v>
      </c>
    </row>
    <row r="342" spans="1:10" x14ac:dyDescent="0.25">
      <c r="A342" t="s">
        <v>15</v>
      </c>
      <c r="B342">
        <v>9</v>
      </c>
      <c r="C342">
        <v>1</v>
      </c>
      <c r="D342">
        <v>1</v>
      </c>
      <c r="E342">
        <v>0</v>
      </c>
      <c r="F342" t="s">
        <v>28</v>
      </c>
      <c r="G342" t="s">
        <v>12</v>
      </c>
      <c r="H342" t="s">
        <v>19</v>
      </c>
      <c r="I342" t="s">
        <v>14</v>
      </c>
      <c r="J342">
        <v>1</v>
      </c>
    </row>
    <row r="343" spans="1:10" x14ac:dyDescent="0.25">
      <c r="A343" t="s">
        <v>15</v>
      </c>
      <c r="B343">
        <v>56</v>
      </c>
      <c r="C343">
        <v>0</v>
      </c>
      <c r="D343">
        <v>0</v>
      </c>
      <c r="E343">
        <v>1</v>
      </c>
      <c r="F343" t="s">
        <v>50</v>
      </c>
      <c r="G343" t="s">
        <v>17</v>
      </c>
      <c r="H343" t="s">
        <v>19</v>
      </c>
      <c r="I343" t="s">
        <v>14</v>
      </c>
      <c r="J343">
        <v>0</v>
      </c>
    </row>
    <row r="344" spans="1:10" x14ac:dyDescent="0.25">
      <c r="A344" t="s">
        <v>10</v>
      </c>
      <c r="B344">
        <v>44</v>
      </c>
      <c r="C344">
        <v>1</v>
      </c>
      <c r="D344">
        <v>1</v>
      </c>
      <c r="E344">
        <v>0</v>
      </c>
      <c r="F344" t="s">
        <v>47</v>
      </c>
      <c r="G344" t="s">
        <v>12</v>
      </c>
      <c r="H344" t="s">
        <v>13</v>
      </c>
      <c r="I344" t="s">
        <v>14</v>
      </c>
      <c r="J344">
        <v>1</v>
      </c>
    </row>
    <row r="345" spans="1:10" x14ac:dyDescent="0.25">
      <c r="A345" t="s">
        <v>10</v>
      </c>
      <c r="B345">
        <v>59</v>
      </c>
      <c r="C345">
        <v>1</v>
      </c>
      <c r="D345">
        <v>1</v>
      </c>
      <c r="E345">
        <v>0</v>
      </c>
      <c r="F345" t="s">
        <v>32</v>
      </c>
      <c r="G345" t="s">
        <v>17</v>
      </c>
      <c r="H345" t="s">
        <v>13</v>
      </c>
      <c r="I345" t="s">
        <v>14</v>
      </c>
      <c r="J345">
        <v>1</v>
      </c>
    </row>
    <row r="346" spans="1:10" x14ac:dyDescent="0.25">
      <c r="A346" t="s">
        <v>10</v>
      </c>
      <c r="B346">
        <v>40</v>
      </c>
      <c r="C346">
        <v>0</v>
      </c>
      <c r="D346">
        <v>0</v>
      </c>
      <c r="E346">
        <v>0</v>
      </c>
      <c r="F346" t="s">
        <v>51</v>
      </c>
      <c r="G346" t="s">
        <v>12</v>
      </c>
      <c r="H346" t="s">
        <v>13</v>
      </c>
      <c r="I346" t="s">
        <v>14</v>
      </c>
      <c r="J346">
        <v>0</v>
      </c>
    </row>
    <row r="347" spans="1:10" x14ac:dyDescent="0.25">
      <c r="A347" t="s">
        <v>10</v>
      </c>
      <c r="B347">
        <v>64</v>
      </c>
      <c r="C347">
        <v>1</v>
      </c>
      <c r="D347">
        <v>1</v>
      </c>
      <c r="E347">
        <v>0</v>
      </c>
      <c r="F347" t="s">
        <v>33</v>
      </c>
      <c r="G347" t="s">
        <v>17</v>
      </c>
      <c r="H347" t="s">
        <v>24</v>
      </c>
      <c r="I347" t="s">
        <v>14</v>
      </c>
      <c r="J347">
        <v>1</v>
      </c>
    </row>
    <row r="348" spans="1:10" x14ac:dyDescent="0.25">
      <c r="A348" t="s">
        <v>15</v>
      </c>
      <c r="B348">
        <v>62</v>
      </c>
      <c r="C348">
        <v>1</v>
      </c>
      <c r="D348">
        <v>1</v>
      </c>
      <c r="E348">
        <v>0</v>
      </c>
      <c r="F348" t="s">
        <v>43</v>
      </c>
      <c r="G348" t="s">
        <v>12</v>
      </c>
      <c r="H348" t="s">
        <v>19</v>
      </c>
      <c r="I348" t="s">
        <v>14</v>
      </c>
      <c r="J348">
        <v>1</v>
      </c>
    </row>
    <row r="349" spans="1:10" x14ac:dyDescent="0.25">
      <c r="A349" t="s">
        <v>10</v>
      </c>
      <c r="B349">
        <v>40</v>
      </c>
      <c r="C349">
        <v>1</v>
      </c>
      <c r="D349">
        <v>1</v>
      </c>
      <c r="E349">
        <v>1</v>
      </c>
      <c r="F349" t="s">
        <v>21</v>
      </c>
      <c r="G349" t="s">
        <v>17</v>
      </c>
      <c r="H349" t="s">
        <v>13</v>
      </c>
      <c r="I349" t="s">
        <v>14</v>
      </c>
      <c r="J349">
        <v>1</v>
      </c>
    </row>
    <row r="350" spans="1:10" x14ac:dyDescent="0.25">
      <c r="A350" t="s">
        <v>10</v>
      </c>
      <c r="B350">
        <v>26</v>
      </c>
      <c r="C350">
        <v>1</v>
      </c>
      <c r="D350">
        <v>1</v>
      </c>
      <c r="E350">
        <v>1</v>
      </c>
      <c r="F350" t="s">
        <v>42</v>
      </c>
      <c r="G350" t="s">
        <v>12</v>
      </c>
      <c r="H350" t="s">
        <v>24</v>
      </c>
      <c r="I350" t="s">
        <v>14</v>
      </c>
      <c r="J350">
        <v>1</v>
      </c>
    </row>
    <row r="351" spans="1:10" x14ac:dyDescent="0.25">
      <c r="A351" t="s">
        <v>15</v>
      </c>
      <c r="B351">
        <v>47</v>
      </c>
      <c r="C351">
        <v>1</v>
      </c>
      <c r="D351">
        <v>1</v>
      </c>
      <c r="E351">
        <v>1</v>
      </c>
      <c r="F351" t="s">
        <v>37</v>
      </c>
      <c r="G351" t="s">
        <v>17</v>
      </c>
      <c r="H351" t="s">
        <v>13</v>
      </c>
      <c r="I351" t="s">
        <v>14</v>
      </c>
      <c r="J351">
        <v>1</v>
      </c>
    </row>
    <row r="352" spans="1:10" x14ac:dyDescent="0.25">
      <c r="A352" t="s">
        <v>15</v>
      </c>
      <c r="B352">
        <v>56</v>
      </c>
      <c r="C352">
        <v>0</v>
      </c>
      <c r="D352">
        <v>0</v>
      </c>
      <c r="E352">
        <v>0</v>
      </c>
      <c r="F352" t="s">
        <v>39</v>
      </c>
      <c r="G352" t="s">
        <v>12</v>
      </c>
      <c r="H352" t="s">
        <v>19</v>
      </c>
      <c r="I352" t="s">
        <v>14</v>
      </c>
      <c r="J352">
        <v>0</v>
      </c>
    </row>
    <row r="353" spans="1:10" x14ac:dyDescent="0.25">
      <c r="A353" t="s">
        <v>10</v>
      </c>
      <c r="B353">
        <v>19</v>
      </c>
      <c r="C353">
        <v>1</v>
      </c>
      <c r="D353">
        <v>1</v>
      </c>
      <c r="E353">
        <v>1</v>
      </c>
      <c r="F353" t="s">
        <v>49</v>
      </c>
      <c r="G353" t="s">
        <v>17</v>
      </c>
      <c r="H353" t="s">
        <v>19</v>
      </c>
      <c r="I353" t="s">
        <v>14</v>
      </c>
      <c r="J353">
        <v>1</v>
      </c>
    </row>
    <row r="354" spans="1:10" x14ac:dyDescent="0.25">
      <c r="A354" t="s">
        <v>15</v>
      </c>
      <c r="B354">
        <v>17</v>
      </c>
      <c r="C354">
        <v>0</v>
      </c>
      <c r="D354">
        <v>0</v>
      </c>
      <c r="E354">
        <v>1</v>
      </c>
      <c r="F354" t="s">
        <v>20</v>
      </c>
      <c r="G354" t="s">
        <v>12</v>
      </c>
      <c r="H354" t="s">
        <v>13</v>
      </c>
      <c r="I354" t="s">
        <v>14</v>
      </c>
      <c r="J354">
        <v>0</v>
      </c>
    </row>
    <row r="355" spans="1:10" x14ac:dyDescent="0.25">
      <c r="A355" t="s">
        <v>10</v>
      </c>
      <c r="B355">
        <v>57</v>
      </c>
      <c r="C355">
        <v>1</v>
      </c>
      <c r="D355">
        <v>1</v>
      </c>
      <c r="E355">
        <v>0</v>
      </c>
      <c r="F355" t="s">
        <v>36</v>
      </c>
      <c r="G355" t="s">
        <v>17</v>
      </c>
      <c r="H355" t="s">
        <v>13</v>
      </c>
      <c r="I355" t="s">
        <v>14</v>
      </c>
      <c r="J355">
        <v>1</v>
      </c>
    </row>
    <row r="356" spans="1:10" x14ac:dyDescent="0.25">
      <c r="A356" t="s">
        <v>15</v>
      </c>
      <c r="B356">
        <v>47</v>
      </c>
      <c r="C356">
        <v>1</v>
      </c>
      <c r="D356">
        <v>1</v>
      </c>
      <c r="E356">
        <v>1</v>
      </c>
      <c r="F356" t="s">
        <v>26</v>
      </c>
      <c r="G356" t="s">
        <v>12</v>
      </c>
      <c r="H356" t="s">
        <v>24</v>
      </c>
      <c r="I356" t="s">
        <v>14</v>
      </c>
      <c r="J356">
        <v>1</v>
      </c>
    </row>
    <row r="357" spans="1:10" x14ac:dyDescent="0.25">
      <c r="A357" t="s">
        <v>15</v>
      </c>
      <c r="B357">
        <v>44</v>
      </c>
      <c r="C357">
        <v>1</v>
      </c>
      <c r="D357">
        <v>1</v>
      </c>
      <c r="E357">
        <v>0</v>
      </c>
      <c r="F357" t="s">
        <v>33</v>
      </c>
      <c r="G357" t="s">
        <v>17</v>
      </c>
      <c r="H357" t="s">
        <v>13</v>
      </c>
      <c r="I357" t="s">
        <v>14</v>
      </c>
      <c r="J357">
        <v>1</v>
      </c>
    </row>
    <row r="358" spans="1:10" x14ac:dyDescent="0.25">
      <c r="A358" t="s">
        <v>10</v>
      </c>
      <c r="B358">
        <v>18</v>
      </c>
      <c r="C358">
        <v>0</v>
      </c>
      <c r="D358">
        <v>0</v>
      </c>
      <c r="E358">
        <v>0</v>
      </c>
      <c r="F358" t="s">
        <v>18</v>
      </c>
      <c r="G358" t="s">
        <v>12</v>
      </c>
      <c r="H358" t="s">
        <v>13</v>
      </c>
      <c r="I358" t="s">
        <v>14</v>
      </c>
      <c r="J358">
        <v>0</v>
      </c>
    </row>
    <row r="359" spans="1:10" x14ac:dyDescent="0.25">
      <c r="A359" t="s">
        <v>15</v>
      </c>
      <c r="B359">
        <v>44</v>
      </c>
      <c r="C359">
        <v>1</v>
      </c>
      <c r="D359">
        <v>1</v>
      </c>
      <c r="E359">
        <v>0</v>
      </c>
      <c r="F359" t="s">
        <v>44</v>
      </c>
      <c r="G359" t="s">
        <v>17</v>
      </c>
      <c r="H359" t="s">
        <v>24</v>
      </c>
      <c r="I359" t="s">
        <v>14</v>
      </c>
      <c r="J359">
        <v>1</v>
      </c>
    </row>
    <row r="360" spans="1:10" x14ac:dyDescent="0.25">
      <c r="A360" t="s">
        <v>10</v>
      </c>
      <c r="B360">
        <v>20</v>
      </c>
      <c r="C360">
        <v>1</v>
      </c>
      <c r="D360">
        <v>1</v>
      </c>
      <c r="E360">
        <v>1</v>
      </c>
      <c r="F360" t="s">
        <v>52</v>
      </c>
      <c r="G360" t="s">
        <v>12</v>
      </c>
      <c r="H360" t="s">
        <v>13</v>
      </c>
      <c r="I360" t="s">
        <v>14</v>
      </c>
      <c r="J360">
        <v>1</v>
      </c>
    </row>
    <row r="361" spans="1:10" x14ac:dyDescent="0.25">
      <c r="A361" t="s">
        <v>10</v>
      </c>
      <c r="B361">
        <v>60</v>
      </c>
      <c r="C361">
        <v>0</v>
      </c>
      <c r="D361">
        <v>0</v>
      </c>
      <c r="E361">
        <v>1</v>
      </c>
      <c r="F361" t="s">
        <v>40</v>
      </c>
      <c r="G361" t="s">
        <v>17</v>
      </c>
      <c r="H361" t="s">
        <v>19</v>
      </c>
      <c r="I361" t="s">
        <v>14</v>
      </c>
      <c r="J361">
        <v>0</v>
      </c>
    </row>
    <row r="362" spans="1:10" x14ac:dyDescent="0.25">
      <c r="A362" t="s">
        <v>15</v>
      </c>
      <c r="B362">
        <v>61</v>
      </c>
      <c r="C362">
        <v>0</v>
      </c>
      <c r="D362">
        <v>0</v>
      </c>
      <c r="E362">
        <v>0</v>
      </c>
      <c r="F362" t="s">
        <v>47</v>
      </c>
      <c r="G362" t="s">
        <v>12</v>
      </c>
      <c r="H362" t="s">
        <v>19</v>
      </c>
      <c r="I362" t="s">
        <v>14</v>
      </c>
      <c r="J362">
        <v>0</v>
      </c>
    </row>
    <row r="363" spans="1:10" x14ac:dyDescent="0.25">
      <c r="A363" t="s">
        <v>10</v>
      </c>
      <c r="B363">
        <v>47</v>
      </c>
      <c r="C363">
        <v>0</v>
      </c>
      <c r="D363">
        <v>0</v>
      </c>
      <c r="E363">
        <v>0</v>
      </c>
      <c r="F363" t="s">
        <v>37</v>
      </c>
      <c r="G363" t="s">
        <v>17</v>
      </c>
      <c r="H363" t="s">
        <v>19</v>
      </c>
      <c r="I363" t="s">
        <v>14</v>
      </c>
      <c r="J363">
        <v>0</v>
      </c>
    </row>
    <row r="364" spans="1:10" x14ac:dyDescent="0.25">
      <c r="A364" t="s">
        <v>10</v>
      </c>
      <c r="B364">
        <v>15</v>
      </c>
      <c r="C364">
        <v>1</v>
      </c>
      <c r="D364">
        <v>1</v>
      </c>
      <c r="E364">
        <v>1</v>
      </c>
      <c r="F364" t="s">
        <v>27</v>
      </c>
      <c r="G364" t="s">
        <v>12</v>
      </c>
      <c r="H364" t="s">
        <v>24</v>
      </c>
      <c r="I364" t="s">
        <v>14</v>
      </c>
      <c r="J364">
        <v>1</v>
      </c>
    </row>
    <row r="365" spans="1:10" x14ac:dyDescent="0.25">
      <c r="A365" t="s">
        <v>15</v>
      </c>
      <c r="B365">
        <v>58</v>
      </c>
      <c r="C365">
        <v>0</v>
      </c>
      <c r="D365">
        <v>0</v>
      </c>
      <c r="E365">
        <v>1</v>
      </c>
      <c r="F365" t="s">
        <v>35</v>
      </c>
      <c r="G365" t="s">
        <v>17</v>
      </c>
      <c r="H365" t="s">
        <v>19</v>
      </c>
      <c r="I365" t="s">
        <v>14</v>
      </c>
      <c r="J365">
        <v>0</v>
      </c>
    </row>
    <row r="366" spans="1:10" x14ac:dyDescent="0.25">
      <c r="A366" t="s">
        <v>15</v>
      </c>
      <c r="B366">
        <v>64</v>
      </c>
      <c r="C366">
        <v>0</v>
      </c>
      <c r="D366">
        <v>0</v>
      </c>
      <c r="E366">
        <v>0</v>
      </c>
      <c r="F366" t="s">
        <v>35</v>
      </c>
      <c r="G366" t="s">
        <v>12</v>
      </c>
      <c r="H366" t="s">
        <v>13</v>
      </c>
      <c r="I366" t="s">
        <v>14</v>
      </c>
      <c r="J366">
        <v>0</v>
      </c>
    </row>
    <row r="367" spans="1:10" x14ac:dyDescent="0.25">
      <c r="A367" t="s">
        <v>10</v>
      </c>
      <c r="B367">
        <v>50</v>
      </c>
      <c r="C367">
        <v>1</v>
      </c>
      <c r="D367">
        <v>1</v>
      </c>
      <c r="E367">
        <v>1</v>
      </c>
      <c r="F367" t="s">
        <v>38</v>
      </c>
      <c r="G367" t="s">
        <v>17</v>
      </c>
      <c r="H367" t="s">
        <v>24</v>
      </c>
      <c r="I367" t="s">
        <v>14</v>
      </c>
      <c r="J367">
        <v>1</v>
      </c>
    </row>
    <row r="368" spans="1:10" x14ac:dyDescent="0.25">
      <c r="A368" t="s">
        <v>10</v>
      </c>
      <c r="B368">
        <v>52</v>
      </c>
      <c r="C368">
        <v>1</v>
      </c>
      <c r="D368">
        <v>1</v>
      </c>
      <c r="E368">
        <v>1</v>
      </c>
      <c r="F368" t="s">
        <v>39</v>
      </c>
      <c r="G368" t="s">
        <v>12</v>
      </c>
      <c r="H368" t="s">
        <v>13</v>
      </c>
      <c r="I368" t="s">
        <v>14</v>
      </c>
      <c r="J368">
        <v>1</v>
      </c>
    </row>
    <row r="369" spans="1:10" x14ac:dyDescent="0.25">
      <c r="A369" t="s">
        <v>15</v>
      </c>
      <c r="B369">
        <v>59</v>
      </c>
      <c r="C369">
        <v>1</v>
      </c>
      <c r="D369">
        <v>1</v>
      </c>
      <c r="E369">
        <v>0</v>
      </c>
      <c r="F369" t="s">
        <v>21</v>
      </c>
      <c r="G369" t="s">
        <v>17</v>
      </c>
      <c r="H369" t="s">
        <v>24</v>
      </c>
      <c r="I369" t="s">
        <v>14</v>
      </c>
      <c r="J369">
        <v>1</v>
      </c>
    </row>
    <row r="370" spans="1:10" x14ac:dyDescent="0.25">
      <c r="A370" t="s">
        <v>10</v>
      </c>
      <c r="B370">
        <v>51</v>
      </c>
      <c r="C370">
        <v>0</v>
      </c>
      <c r="D370">
        <v>0</v>
      </c>
      <c r="E370">
        <v>1</v>
      </c>
      <c r="F370" t="s">
        <v>44</v>
      </c>
      <c r="G370" t="s">
        <v>12</v>
      </c>
      <c r="H370" t="s">
        <v>13</v>
      </c>
      <c r="I370" t="s">
        <v>14</v>
      </c>
      <c r="J370">
        <v>0</v>
      </c>
    </row>
    <row r="371" spans="1:10" x14ac:dyDescent="0.25">
      <c r="A371" t="s">
        <v>15</v>
      </c>
      <c r="B371">
        <v>16</v>
      </c>
      <c r="C371">
        <v>0</v>
      </c>
      <c r="D371">
        <v>0</v>
      </c>
      <c r="E371">
        <v>1</v>
      </c>
      <c r="F371" t="s">
        <v>28</v>
      </c>
      <c r="G371" t="s">
        <v>17</v>
      </c>
      <c r="H371" t="s">
        <v>13</v>
      </c>
      <c r="I371" t="s">
        <v>14</v>
      </c>
      <c r="J371">
        <v>0</v>
      </c>
    </row>
    <row r="372" spans="1:10" x14ac:dyDescent="0.25">
      <c r="A372" t="s">
        <v>10</v>
      </c>
      <c r="B372">
        <v>20</v>
      </c>
      <c r="C372">
        <v>0</v>
      </c>
      <c r="D372">
        <v>0</v>
      </c>
      <c r="E372">
        <v>1</v>
      </c>
      <c r="F372" t="s">
        <v>29</v>
      </c>
      <c r="G372" t="s">
        <v>12</v>
      </c>
      <c r="H372" t="s">
        <v>13</v>
      </c>
      <c r="I372" t="s">
        <v>14</v>
      </c>
      <c r="J372">
        <v>0</v>
      </c>
    </row>
    <row r="373" spans="1:10" x14ac:dyDescent="0.25">
      <c r="A373" t="s">
        <v>15</v>
      </c>
      <c r="B373">
        <v>48</v>
      </c>
      <c r="C373">
        <v>1</v>
      </c>
      <c r="D373">
        <v>1</v>
      </c>
      <c r="E373">
        <v>1</v>
      </c>
      <c r="F373" t="s">
        <v>26</v>
      </c>
      <c r="G373" t="s">
        <v>17</v>
      </c>
      <c r="H373" t="s">
        <v>24</v>
      </c>
      <c r="I373" t="s">
        <v>14</v>
      </c>
      <c r="J373">
        <v>1</v>
      </c>
    </row>
    <row r="374" spans="1:10" x14ac:dyDescent="0.25">
      <c r="A374" t="s">
        <v>15</v>
      </c>
      <c r="B374">
        <v>31</v>
      </c>
      <c r="C374">
        <v>0</v>
      </c>
      <c r="D374">
        <v>0</v>
      </c>
      <c r="E374">
        <v>0</v>
      </c>
      <c r="F374" t="s">
        <v>23</v>
      </c>
      <c r="G374" t="s">
        <v>12</v>
      </c>
      <c r="H374" t="s">
        <v>24</v>
      </c>
      <c r="I374" t="s">
        <v>14</v>
      </c>
      <c r="J374">
        <v>0</v>
      </c>
    </row>
    <row r="375" spans="1:10" x14ac:dyDescent="0.25">
      <c r="A375" t="s">
        <v>15</v>
      </c>
      <c r="B375">
        <v>53</v>
      </c>
      <c r="C375">
        <v>1</v>
      </c>
      <c r="D375">
        <v>1</v>
      </c>
      <c r="E375">
        <v>1</v>
      </c>
      <c r="F375" t="s">
        <v>33</v>
      </c>
      <c r="G375" t="s">
        <v>17</v>
      </c>
      <c r="H375" t="s">
        <v>19</v>
      </c>
      <c r="I375" t="s">
        <v>14</v>
      </c>
      <c r="J375">
        <v>1</v>
      </c>
    </row>
    <row r="376" spans="1:10" x14ac:dyDescent="0.25">
      <c r="A376" t="s">
        <v>10</v>
      </c>
      <c r="B376">
        <v>42</v>
      </c>
      <c r="C376">
        <v>1</v>
      </c>
      <c r="D376">
        <v>1</v>
      </c>
      <c r="E376">
        <v>0</v>
      </c>
      <c r="F376" t="s">
        <v>27</v>
      </c>
      <c r="G376" t="s">
        <v>12</v>
      </c>
      <c r="H376" t="s">
        <v>13</v>
      </c>
      <c r="I376" t="s">
        <v>14</v>
      </c>
      <c r="J376">
        <v>1</v>
      </c>
    </row>
    <row r="377" spans="1:10" x14ac:dyDescent="0.25">
      <c r="A377" t="s">
        <v>10</v>
      </c>
      <c r="B377">
        <v>9</v>
      </c>
      <c r="C377">
        <v>1</v>
      </c>
      <c r="D377">
        <v>1</v>
      </c>
      <c r="E377">
        <v>1</v>
      </c>
      <c r="F377" t="s">
        <v>53</v>
      </c>
      <c r="G377" t="s">
        <v>17</v>
      </c>
      <c r="H377" t="s">
        <v>13</v>
      </c>
      <c r="I377" t="s">
        <v>14</v>
      </c>
      <c r="J377">
        <v>1</v>
      </c>
    </row>
    <row r="378" spans="1:10" x14ac:dyDescent="0.25">
      <c r="A378" t="s">
        <v>10</v>
      </c>
      <c r="B378">
        <v>8</v>
      </c>
      <c r="C378">
        <v>1</v>
      </c>
      <c r="D378">
        <v>1</v>
      </c>
      <c r="E378">
        <v>1</v>
      </c>
      <c r="F378" t="s">
        <v>22</v>
      </c>
      <c r="G378" t="s">
        <v>12</v>
      </c>
      <c r="H378" t="s">
        <v>19</v>
      </c>
      <c r="I378" t="s">
        <v>14</v>
      </c>
      <c r="J378">
        <v>1</v>
      </c>
    </row>
    <row r="379" spans="1:10" x14ac:dyDescent="0.25">
      <c r="A379" t="s">
        <v>10</v>
      </c>
      <c r="B379">
        <v>17</v>
      </c>
      <c r="C379">
        <v>0</v>
      </c>
      <c r="D379">
        <v>0</v>
      </c>
      <c r="E379">
        <v>1</v>
      </c>
      <c r="F379" t="s">
        <v>22</v>
      </c>
      <c r="G379" t="s">
        <v>17</v>
      </c>
      <c r="H379" t="s">
        <v>13</v>
      </c>
      <c r="I379" t="s">
        <v>14</v>
      </c>
      <c r="J379">
        <v>0</v>
      </c>
    </row>
    <row r="380" spans="1:10" x14ac:dyDescent="0.25">
      <c r="A380" t="s">
        <v>10</v>
      </c>
      <c r="B380">
        <v>16</v>
      </c>
      <c r="C380">
        <v>1</v>
      </c>
      <c r="D380">
        <v>1</v>
      </c>
      <c r="E380">
        <v>0</v>
      </c>
      <c r="F380" t="s">
        <v>23</v>
      </c>
      <c r="G380" t="s">
        <v>12</v>
      </c>
      <c r="H380" t="s">
        <v>24</v>
      </c>
      <c r="I380" t="s">
        <v>14</v>
      </c>
      <c r="J380">
        <v>1</v>
      </c>
    </row>
    <row r="381" spans="1:10" x14ac:dyDescent="0.25">
      <c r="A381" t="s">
        <v>10</v>
      </c>
      <c r="B381">
        <v>15</v>
      </c>
      <c r="C381">
        <v>1</v>
      </c>
      <c r="D381">
        <v>1</v>
      </c>
      <c r="E381">
        <v>1</v>
      </c>
      <c r="F381" t="s">
        <v>45</v>
      </c>
      <c r="G381" t="s">
        <v>17</v>
      </c>
      <c r="H381" t="s">
        <v>19</v>
      </c>
      <c r="I381" t="s">
        <v>14</v>
      </c>
      <c r="J381">
        <v>1</v>
      </c>
    </row>
    <row r="382" spans="1:10" x14ac:dyDescent="0.25">
      <c r="A382" t="s">
        <v>10</v>
      </c>
      <c r="B382">
        <v>63</v>
      </c>
      <c r="C382">
        <v>0</v>
      </c>
      <c r="D382">
        <v>0</v>
      </c>
      <c r="E382">
        <v>1</v>
      </c>
      <c r="F382" t="s">
        <v>20</v>
      </c>
      <c r="G382" t="s">
        <v>12</v>
      </c>
      <c r="H382" t="s">
        <v>13</v>
      </c>
      <c r="I382" t="s">
        <v>14</v>
      </c>
      <c r="J382">
        <v>0</v>
      </c>
    </row>
    <row r="383" spans="1:10" x14ac:dyDescent="0.25">
      <c r="A383" t="s">
        <v>15</v>
      </c>
      <c r="B383">
        <v>35</v>
      </c>
      <c r="C383">
        <v>1</v>
      </c>
      <c r="D383">
        <v>1</v>
      </c>
      <c r="E383">
        <v>1</v>
      </c>
      <c r="F383" t="s">
        <v>44</v>
      </c>
      <c r="G383" t="s">
        <v>17</v>
      </c>
      <c r="H383" t="s">
        <v>19</v>
      </c>
      <c r="I383" t="s">
        <v>14</v>
      </c>
      <c r="J383">
        <v>1</v>
      </c>
    </row>
    <row r="384" spans="1:10" x14ac:dyDescent="0.25">
      <c r="A384" t="s">
        <v>15</v>
      </c>
      <c r="B384">
        <v>51</v>
      </c>
      <c r="C384">
        <v>0</v>
      </c>
      <c r="D384">
        <v>0</v>
      </c>
      <c r="E384">
        <v>0</v>
      </c>
      <c r="F384" t="s">
        <v>44</v>
      </c>
      <c r="G384" t="s">
        <v>12</v>
      </c>
      <c r="H384" t="s">
        <v>13</v>
      </c>
      <c r="I384" t="s">
        <v>14</v>
      </c>
      <c r="J384">
        <v>0</v>
      </c>
    </row>
    <row r="385" spans="1:10" x14ac:dyDescent="0.25">
      <c r="A385" t="s">
        <v>15</v>
      </c>
      <c r="B385">
        <v>33</v>
      </c>
      <c r="C385">
        <v>0</v>
      </c>
      <c r="D385">
        <v>0</v>
      </c>
      <c r="E385">
        <v>0</v>
      </c>
      <c r="F385" t="s">
        <v>30</v>
      </c>
      <c r="G385" t="s">
        <v>17</v>
      </c>
      <c r="H385" t="s">
        <v>19</v>
      </c>
      <c r="I385" t="s">
        <v>14</v>
      </c>
      <c r="J385">
        <v>0</v>
      </c>
    </row>
    <row r="386" spans="1:10" x14ac:dyDescent="0.25">
      <c r="A386" t="s">
        <v>10</v>
      </c>
      <c r="B386">
        <v>17</v>
      </c>
      <c r="C386">
        <v>1</v>
      </c>
      <c r="D386">
        <v>1</v>
      </c>
      <c r="E386">
        <v>1</v>
      </c>
      <c r="F386" t="s">
        <v>50</v>
      </c>
      <c r="G386" t="s">
        <v>12</v>
      </c>
      <c r="H386" t="s">
        <v>19</v>
      </c>
      <c r="I386" t="s">
        <v>14</v>
      </c>
      <c r="J386">
        <v>1</v>
      </c>
    </row>
    <row r="387" spans="1:10" x14ac:dyDescent="0.25">
      <c r="A387" t="s">
        <v>10</v>
      </c>
      <c r="B387">
        <v>50</v>
      </c>
      <c r="C387">
        <v>0</v>
      </c>
      <c r="D387">
        <v>0</v>
      </c>
      <c r="E387">
        <v>1</v>
      </c>
      <c r="F387" t="s">
        <v>43</v>
      </c>
      <c r="G387" t="s">
        <v>17</v>
      </c>
      <c r="H387" t="s">
        <v>13</v>
      </c>
      <c r="I387" t="s">
        <v>14</v>
      </c>
      <c r="J387">
        <v>0</v>
      </c>
    </row>
    <row r="388" spans="1:10" x14ac:dyDescent="0.25">
      <c r="A388" t="s">
        <v>10</v>
      </c>
      <c r="B388">
        <v>34</v>
      </c>
      <c r="C388">
        <v>1</v>
      </c>
      <c r="D388">
        <v>1</v>
      </c>
      <c r="E388">
        <v>1</v>
      </c>
      <c r="F388" t="s">
        <v>46</v>
      </c>
      <c r="G388" t="s">
        <v>12</v>
      </c>
      <c r="H388" t="s">
        <v>13</v>
      </c>
      <c r="I388" t="s">
        <v>14</v>
      </c>
      <c r="J388">
        <v>1</v>
      </c>
    </row>
    <row r="389" spans="1:10" x14ac:dyDescent="0.25">
      <c r="A389" t="s">
        <v>10</v>
      </c>
      <c r="B389">
        <v>26</v>
      </c>
      <c r="C389">
        <v>1</v>
      </c>
      <c r="D389">
        <v>1</v>
      </c>
      <c r="E389">
        <v>1</v>
      </c>
      <c r="F389" t="s">
        <v>39</v>
      </c>
      <c r="G389" t="s">
        <v>17</v>
      </c>
      <c r="H389" t="s">
        <v>24</v>
      </c>
      <c r="I389" t="s">
        <v>14</v>
      </c>
      <c r="J389">
        <v>1</v>
      </c>
    </row>
    <row r="390" spans="1:10" x14ac:dyDescent="0.25">
      <c r="A390" t="s">
        <v>10</v>
      </c>
      <c r="B390">
        <v>25</v>
      </c>
      <c r="C390">
        <v>0</v>
      </c>
      <c r="D390">
        <v>0</v>
      </c>
      <c r="E390">
        <v>1</v>
      </c>
      <c r="F390" t="s">
        <v>48</v>
      </c>
      <c r="G390" t="s">
        <v>12</v>
      </c>
      <c r="H390" t="s">
        <v>19</v>
      </c>
      <c r="I390" t="s">
        <v>14</v>
      </c>
      <c r="J390">
        <v>0</v>
      </c>
    </row>
    <row r="391" spans="1:10" x14ac:dyDescent="0.25">
      <c r="A391" t="s">
        <v>15</v>
      </c>
      <c r="B391">
        <v>58</v>
      </c>
      <c r="C391">
        <v>0</v>
      </c>
      <c r="D391">
        <v>0</v>
      </c>
      <c r="E391">
        <v>0</v>
      </c>
      <c r="F391" t="s">
        <v>22</v>
      </c>
      <c r="G391" t="s">
        <v>17</v>
      </c>
      <c r="H391" t="s">
        <v>24</v>
      </c>
      <c r="I391" t="s">
        <v>14</v>
      </c>
      <c r="J391">
        <v>0</v>
      </c>
    </row>
    <row r="392" spans="1:10" x14ac:dyDescent="0.25">
      <c r="A392" t="s">
        <v>10</v>
      </c>
      <c r="B392">
        <v>29</v>
      </c>
      <c r="C392">
        <v>1</v>
      </c>
      <c r="D392">
        <v>1</v>
      </c>
      <c r="E392">
        <v>1</v>
      </c>
      <c r="F392" t="s">
        <v>40</v>
      </c>
      <c r="G392" t="s">
        <v>12</v>
      </c>
      <c r="H392" t="s">
        <v>19</v>
      </c>
      <c r="I392" t="s">
        <v>14</v>
      </c>
      <c r="J392">
        <v>1</v>
      </c>
    </row>
    <row r="393" spans="1:10" x14ac:dyDescent="0.25">
      <c r="A393" t="s">
        <v>15</v>
      </c>
      <c r="B393">
        <v>38</v>
      </c>
      <c r="C393">
        <v>0</v>
      </c>
      <c r="D393">
        <v>0</v>
      </c>
      <c r="E393">
        <v>0</v>
      </c>
      <c r="F393" t="s">
        <v>45</v>
      </c>
      <c r="G393" t="s">
        <v>17</v>
      </c>
      <c r="H393" t="s">
        <v>24</v>
      </c>
      <c r="I393" t="s">
        <v>14</v>
      </c>
      <c r="J393">
        <v>0</v>
      </c>
    </row>
    <row r="394" spans="1:10" x14ac:dyDescent="0.25">
      <c r="A394" t="s">
        <v>10</v>
      </c>
      <c r="B394">
        <v>17</v>
      </c>
      <c r="C394">
        <v>1</v>
      </c>
      <c r="D394">
        <v>1</v>
      </c>
      <c r="E394">
        <v>0</v>
      </c>
      <c r="F394" t="s">
        <v>44</v>
      </c>
      <c r="G394" t="s">
        <v>12</v>
      </c>
      <c r="H394" t="s">
        <v>13</v>
      </c>
      <c r="I394" t="s">
        <v>14</v>
      </c>
      <c r="J394">
        <v>1</v>
      </c>
    </row>
    <row r="395" spans="1:10" x14ac:dyDescent="0.25">
      <c r="A395" t="s">
        <v>10</v>
      </c>
      <c r="B395">
        <v>59</v>
      </c>
      <c r="C395">
        <v>0</v>
      </c>
      <c r="D395">
        <v>0</v>
      </c>
      <c r="E395">
        <v>1</v>
      </c>
      <c r="F395" t="s">
        <v>20</v>
      </c>
      <c r="G395" t="s">
        <v>17</v>
      </c>
      <c r="H395" t="s">
        <v>13</v>
      </c>
      <c r="I395" t="s">
        <v>14</v>
      </c>
      <c r="J395">
        <v>0</v>
      </c>
    </row>
    <row r="396" spans="1:10" x14ac:dyDescent="0.25">
      <c r="A396" t="s">
        <v>10</v>
      </c>
      <c r="B396">
        <v>22</v>
      </c>
      <c r="C396">
        <v>0</v>
      </c>
      <c r="D396">
        <v>0</v>
      </c>
      <c r="E396">
        <v>1</v>
      </c>
      <c r="F396" t="s">
        <v>37</v>
      </c>
      <c r="G396" t="s">
        <v>12</v>
      </c>
      <c r="H396" t="s">
        <v>24</v>
      </c>
      <c r="I396" t="s">
        <v>14</v>
      </c>
      <c r="J396">
        <v>0</v>
      </c>
    </row>
    <row r="397" spans="1:10" x14ac:dyDescent="0.25">
      <c r="A397" t="s">
        <v>10</v>
      </c>
      <c r="B397">
        <v>18</v>
      </c>
      <c r="C397">
        <v>1</v>
      </c>
      <c r="D397">
        <v>1</v>
      </c>
      <c r="E397">
        <v>0</v>
      </c>
      <c r="F397" t="s">
        <v>22</v>
      </c>
      <c r="G397" t="s">
        <v>17</v>
      </c>
      <c r="H397" t="s">
        <v>19</v>
      </c>
      <c r="I397" t="s">
        <v>14</v>
      </c>
      <c r="J397">
        <v>1</v>
      </c>
    </row>
    <row r="398" spans="1:10" x14ac:dyDescent="0.25">
      <c r="A398" t="s">
        <v>10</v>
      </c>
      <c r="B398">
        <v>45</v>
      </c>
      <c r="C398">
        <v>0</v>
      </c>
      <c r="D398">
        <v>0</v>
      </c>
      <c r="E398">
        <v>0</v>
      </c>
      <c r="F398" t="s">
        <v>49</v>
      </c>
      <c r="G398" t="s">
        <v>12</v>
      </c>
      <c r="H398" t="s">
        <v>24</v>
      </c>
      <c r="I398" t="s">
        <v>14</v>
      </c>
      <c r="J398">
        <v>0</v>
      </c>
    </row>
    <row r="399" spans="1:10" x14ac:dyDescent="0.25">
      <c r="A399" t="s">
        <v>10</v>
      </c>
      <c r="B399">
        <v>9</v>
      </c>
      <c r="C399">
        <v>1</v>
      </c>
      <c r="D399">
        <v>1</v>
      </c>
      <c r="E399">
        <v>0</v>
      </c>
      <c r="F399" t="s">
        <v>43</v>
      </c>
      <c r="G399" t="s">
        <v>17</v>
      </c>
      <c r="H399" t="s">
        <v>24</v>
      </c>
      <c r="I399" t="s">
        <v>14</v>
      </c>
      <c r="J399">
        <v>1</v>
      </c>
    </row>
    <row r="400" spans="1:10" x14ac:dyDescent="0.25">
      <c r="A400" t="s">
        <v>15</v>
      </c>
      <c r="B400">
        <v>50</v>
      </c>
      <c r="C400">
        <v>0</v>
      </c>
      <c r="D400">
        <v>0</v>
      </c>
      <c r="E400">
        <v>1</v>
      </c>
      <c r="F400" t="s">
        <v>18</v>
      </c>
      <c r="G400" t="s">
        <v>12</v>
      </c>
      <c r="H400" t="s">
        <v>19</v>
      </c>
      <c r="I400" t="s">
        <v>14</v>
      </c>
      <c r="J400">
        <v>0</v>
      </c>
    </row>
    <row r="401" spans="1:10" x14ac:dyDescent="0.25">
      <c r="A401" t="s">
        <v>10</v>
      </c>
      <c r="B401">
        <v>50</v>
      </c>
      <c r="C401">
        <v>1</v>
      </c>
      <c r="D401">
        <v>1</v>
      </c>
      <c r="E401">
        <v>0</v>
      </c>
      <c r="F401" t="s">
        <v>32</v>
      </c>
      <c r="G401" t="s">
        <v>17</v>
      </c>
      <c r="H401" t="s">
        <v>24</v>
      </c>
      <c r="I401" t="s">
        <v>14</v>
      </c>
      <c r="J401">
        <v>1</v>
      </c>
    </row>
    <row r="402" spans="1:10" x14ac:dyDescent="0.25">
      <c r="A402" t="s">
        <v>15</v>
      </c>
      <c r="B402">
        <v>14</v>
      </c>
      <c r="C402">
        <v>0</v>
      </c>
      <c r="D402">
        <v>0</v>
      </c>
      <c r="E402">
        <v>0</v>
      </c>
      <c r="F402" t="s">
        <v>42</v>
      </c>
      <c r="G402" t="s">
        <v>12</v>
      </c>
      <c r="H402" t="s">
        <v>13</v>
      </c>
      <c r="I402" t="s">
        <v>14</v>
      </c>
      <c r="J402">
        <v>0</v>
      </c>
    </row>
    <row r="403" spans="1:10" x14ac:dyDescent="0.25">
      <c r="A403" t="s">
        <v>10</v>
      </c>
      <c r="B403">
        <v>40</v>
      </c>
      <c r="C403">
        <v>0</v>
      </c>
      <c r="D403">
        <v>0</v>
      </c>
      <c r="E403">
        <v>1</v>
      </c>
      <c r="F403" t="s">
        <v>11</v>
      </c>
      <c r="G403" t="s">
        <v>17</v>
      </c>
      <c r="H403" t="s">
        <v>19</v>
      </c>
      <c r="I403" t="s">
        <v>14</v>
      </c>
      <c r="J403">
        <v>0</v>
      </c>
    </row>
    <row r="404" spans="1:10" x14ac:dyDescent="0.25">
      <c r="A404" t="s">
        <v>10</v>
      </c>
      <c r="B404">
        <v>62</v>
      </c>
      <c r="C404">
        <v>0</v>
      </c>
      <c r="D404">
        <v>0</v>
      </c>
      <c r="E404">
        <v>1</v>
      </c>
      <c r="F404" t="s">
        <v>16</v>
      </c>
      <c r="G404" t="s">
        <v>12</v>
      </c>
      <c r="H404" t="s">
        <v>13</v>
      </c>
      <c r="I404" t="s">
        <v>14</v>
      </c>
      <c r="J404">
        <v>0</v>
      </c>
    </row>
    <row r="405" spans="1:10" x14ac:dyDescent="0.25">
      <c r="A405" t="s">
        <v>10</v>
      </c>
      <c r="B405">
        <v>40</v>
      </c>
      <c r="C405">
        <v>1</v>
      </c>
      <c r="D405">
        <v>1</v>
      </c>
      <c r="E405">
        <v>1</v>
      </c>
      <c r="F405" t="s">
        <v>16</v>
      </c>
      <c r="G405" t="s">
        <v>17</v>
      </c>
      <c r="H405" t="s">
        <v>19</v>
      </c>
      <c r="I405" t="s">
        <v>14</v>
      </c>
      <c r="J405">
        <v>1</v>
      </c>
    </row>
    <row r="406" spans="1:10" x14ac:dyDescent="0.25">
      <c r="A406" t="s">
        <v>15</v>
      </c>
      <c r="B406">
        <v>24</v>
      </c>
      <c r="C406">
        <v>0</v>
      </c>
      <c r="D406">
        <v>0</v>
      </c>
      <c r="E406">
        <v>1</v>
      </c>
      <c r="F406" t="s">
        <v>25</v>
      </c>
      <c r="G406" t="s">
        <v>12</v>
      </c>
      <c r="H406" t="s">
        <v>24</v>
      </c>
      <c r="I406" t="s">
        <v>14</v>
      </c>
      <c r="J406">
        <v>0</v>
      </c>
    </row>
    <row r="407" spans="1:10" x14ac:dyDescent="0.25">
      <c r="A407" t="s">
        <v>15</v>
      </c>
      <c r="B407">
        <v>21</v>
      </c>
      <c r="C407">
        <v>0</v>
      </c>
      <c r="D407">
        <v>0</v>
      </c>
      <c r="E407">
        <v>1</v>
      </c>
      <c r="F407" t="s">
        <v>39</v>
      </c>
      <c r="G407" t="s">
        <v>17</v>
      </c>
      <c r="H407" t="s">
        <v>19</v>
      </c>
      <c r="I407" t="s">
        <v>14</v>
      </c>
      <c r="J407">
        <v>0</v>
      </c>
    </row>
    <row r="408" spans="1:10" x14ac:dyDescent="0.25">
      <c r="A408" t="s">
        <v>15</v>
      </c>
      <c r="B408">
        <v>62</v>
      </c>
      <c r="C408">
        <v>1</v>
      </c>
      <c r="D408">
        <v>1</v>
      </c>
      <c r="E408">
        <v>0</v>
      </c>
      <c r="F408" t="s">
        <v>28</v>
      </c>
      <c r="G408" t="s">
        <v>12</v>
      </c>
      <c r="H408" t="s">
        <v>19</v>
      </c>
      <c r="I408" t="s">
        <v>14</v>
      </c>
      <c r="J408">
        <v>1</v>
      </c>
    </row>
    <row r="409" spans="1:10" x14ac:dyDescent="0.25">
      <c r="A409" t="s">
        <v>15</v>
      </c>
      <c r="B409">
        <v>16</v>
      </c>
      <c r="C409">
        <v>1</v>
      </c>
      <c r="D409">
        <v>1</v>
      </c>
      <c r="E409">
        <v>1</v>
      </c>
      <c r="F409" t="s">
        <v>16</v>
      </c>
      <c r="G409" t="s">
        <v>17</v>
      </c>
      <c r="H409" t="s">
        <v>13</v>
      </c>
      <c r="I409" t="s">
        <v>14</v>
      </c>
      <c r="J409">
        <v>1</v>
      </c>
    </row>
    <row r="410" spans="1:10" x14ac:dyDescent="0.25">
      <c r="A410" t="s">
        <v>15</v>
      </c>
      <c r="B410">
        <v>11</v>
      </c>
      <c r="C410">
        <v>0</v>
      </c>
      <c r="D410">
        <v>0</v>
      </c>
      <c r="E410">
        <v>0</v>
      </c>
      <c r="F410" t="s">
        <v>36</v>
      </c>
      <c r="G410" t="s">
        <v>12</v>
      </c>
      <c r="H410" t="s">
        <v>13</v>
      </c>
      <c r="I410" t="s">
        <v>14</v>
      </c>
      <c r="J410">
        <v>0</v>
      </c>
    </row>
    <row r="411" spans="1:10" x14ac:dyDescent="0.25">
      <c r="A411" t="s">
        <v>15</v>
      </c>
      <c r="B411">
        <v>30</v>
      </c>
      <c r="C411">
        <v>1</v>
      </c>
      <c r="D411">
        <v>1</v>
      </c>
      <c r="E411">
        <v>0</v>
      </c>
      <c r="F411" t="s">
        <v>16</v>
      </c>
      <c r="G411" t="s">
        <v>17</v>
      </c>
      <c r="H411" t="s">
        <v>19</v>
      </c>
      <c r="I411" t="s">
        <v>14</v>
      </c>
      <c r="J411">
        <v>1</v>
      </c>
    </row>
    <row r="412" spans="1:10" x14ac:dyDescent="0.25">
      <c r="A412" t="s">
        <v>15</v>
      </c>
      <c r="B412">
        <v>55</v>
      </c>
      <c r="C412">
        <v>0</v>
      </c>
      <c r="D412">
        <v>0</v>
      </c>
      <c r="E412">
        <v>0</v>
      </c>
      <c r="F412" t="s">
        <v>29</v>
      </c>
      <c r="G412" t="s">
        <v>12</v>
      </c>
      <c r="H412" t="s">
        <v>24</v>
      </c>
      <c r="I412" t="s">
        <v>14</v>
      </c>
      <c r="J412">
        <v>0</v>
      </c>
    </row>
    <row r="413" spans="1:10" x14ac:dyDescent="0.25">
      <c r="A413" t="s">
        <v>15</v>
      </c>
      <c r="B413">
        <v>24</v>
      </c>
      <c r="C413">
        <v>0</v>
      </c>
      <c r="D413">
        <v>0</v>
      </c>
      <c r="E413">
        <v>1</v>
      </c>
      <c r="F413" t="s">
        <v>41</v>
      </c>
      <c r="G413" t="s">
        <v>17</v>
      </c>
      <c r="H413" t="s">
        <v>19</v>
      </c>
      <c r="I413" t="s">
        <v>14</v>
      </c>
      <c r="J413">
        <v>0</v>
      </c>
    </row>
    <row r="414" spans="1:10" x14ac:dyDescent="0.25">
      <c r="A414" t="s">
        <v>10</v>
      </c>
      <c r="B414">
        <v>54</v>
      </c>
      <c r="C414">
        <v>0</v>
      </c>
      <c r="D414">
        <v>0</v>
      </c>
      <c r="E414">
        <v>1</v>
      </c>
      <c r="F414" t="s">
        <v>53</v>
      </c>
      <c r="G414" t="s">
        <v>12</v>
      </c>
      <c r="H414" t="s">
        <v>19</v>
      </c>
      <c r="I414" t="s">
        <v>14</v>
      </c>
      <c r="J414">
        <v>0</v>
      </c>
    </row>
    <row r="415" spans="1:10" x14ac:dyDescent="0.25">
      <c r="A415" t="s">
        <v>15</v>
      </c>
      <c r="B415">
        <v>29</v>
      </c>
      <c r="C415">
        <v>1</v>
      </c>
      <c r="D415">
        <v>1</v>
      </c>
      <c r="E415">
        <v>0</v>
      </c>
      <c r="F415" t="s">
        <v>44</v>
      </c>
      <c r="G415" t="s">
        <v>17</v>
      </c>
      <c r="H415" t="s">
        <v>24</v>
      </c>
      <c r="I415" t="s">
        <v>14</v>
      </c>
      <c r="J415">
        <v>1</v>
      </c>
    </row>
    <row r="416" spans="1:10" x14ac:dyDescent="0.25">
      <c r="A416" t="s">
        <v>10</v>
      </c>
      <c r="B416">
        <v>20</v>
      </c>
      <c r="C416">
        <v>0</v>
      </c>
      <c r="D416">
        <v>0</v>
      </c>
      <c r="E416">
        <v>1</v>
      </c>
      <c r="F416" t="s">
        <v>29</v>
      </c>
      <c r="G416" t="s">
        <v>12</v>
      </c>
      <c r="H416" t="s">
        <v>24</v>
      </c>
      <c r="I416" t="s">
        <v>14</v>
      </c>
      <c r="J416">
        <v>0</v>
      </c>
    </row>
    <row r="417" spans="1:10" x14ac:dyDescent="0.25">
      <c r="A417" t="s">
        <v>15</v>
      </c>
      <c r="B417">
        <v>57</v>
      </c>
      <c r="C417">
        <v>1</v>
      </c>
      <c r="D417">
        <v>1</v>
      </c>
      <c r="E417">
        <v>1</v>
      </c>
      <c r="F417" t="s">
        <v>46</v>
      </c>
      <c r="G417" t="s">
        <v>17</v>
      </c>
      <c r="H417" t="s">
        <v>24</v>
      </c>
      <c r="I417" t="s">
        <v>14</v>
      </c>
      <c r="J417">
        <v>1</v>
      </c>
    </row>
    <row r="418" spans="1:10" x14ac:dyDescent="0.25">
      <c r="A418" t="s">
        <v>15</v>
      </c>
      <c r="B418">
        <v>62</v>
      </c>
      <c r="C418">
        <v>0</v>
      </c>
      <c r="D418">
        <v>0</v>
      </c>
      <c r="E418">
        <v>1</v>
      </c>
      <c r="F418" t="s">
        <v>47</v>
      </c>
      <c r="G418" t="s">
        <v>12</v>
      </c>
      <c r="H418" t="s">
        <v>19</v>
      </c>
      <c r="I418" t="s">
        <v>14</v>
      </c>
      <c r="J418">
        <v>0</v>
      </c>
    </row>
    <row r="419" spans="1:10" x14ac:dyDescent="0.25">
      <c r="A419" t="s">
        <v>10</v>
      </c>
      <c r="B419">
        <v>35</v>
      </c>
      <c r="C419">
        <v>0</v>
      </c>
      <c r="D419">
        <v>0</v>
      </c>
      <c r="E419">
        <v>1</v>
      </c>
      <c r="F419" t="s">
        <v>47</v>
      </c>
      <c r="G419" t="s">
        <v>17</v>
      </c>
      <c r="H419" t="s">
        <v>24</v>
      </c>
      <c r="I419" t="s">
        <v>14</v>
      </c>
      <c r="J419">
        <v>0</v>
      </c>
    </row>
    <row r="420" spans="1:10" x14ac:dyDescent="0.25">
      <c r="A420" t="s">
        <v>10</v>
      </c>
      <c r="B420">
        <v>22</v>
      </c>
      <c r="C420">
        <v>1</v>
      </c>
      <c r="D420">
        <v>1</v>
      </c>
      <c r="E420">
        <v>1</v>
      </c>
      <c r="F420" t="s">
        <v>11</v>
      </c>
      <c r="G420" t="s">
        <v>12</v>
      </c>
      <c r="H420" t="s">
        <v>19</v>
      </c>
      <c r="I420" t="s">
        <v>14</v>
      </c>
      <c r="J420">
        <v>1</v>
      </c>
    </row>
    <row r="421" spans="1:10" x14ac:dyDescent="0.25">
      <c r="A421" t="s">
        <v>15</v>
      </c>
      <c r="B421">
        <v>14</v>
      </c>
      <c r="C421">
        <v>1</v>
      </c>
      <c r="D421">
        <v>1</v>
      </c>
      <c r="E421">
        <v>1</v>
      </c>
      <c r="F421" t="s">
        <v>48</v>
      </c>
      <c r="G421" t="s">
        <v>17</v>
      </c>
      <c r="H421" t="s">
        <v>13</v>
      </c>
      <c r="I421" t="s">
        <v>14</v>
      </c>
      <c r="J421">
        <v>1</v>
      </c>
    </row>
    <row r="422" spans="1:10" x14ac:dyDescent="0.25">
      <c r="A422" t="s">
        <v>10</v>
      </c>
      <c r="B422">
        <v>40</v>
      </c>
      <c r="C422">
        <v>1</v>
      </c>
      <c r="D422">
        <v>1</v>
      </c>
      <c r="E422">
        <v>0</v>
      </c>
      <c r="F422" t="s">
        <v>47</v>
      </c>
      <c r="G422" t="s">
        <v>12</v>
      </c>
      <c r="H422" t="s">
        <v>13</v>
      </c>
      <c r="I422" t="s">
        <v>14</v>
      </c>
      <c r="J422">
        <v>1</v>
      </c>
    </row>
    <row r="423" spans="1:10" x14ac:dyDescent="0.25">
      <c r="A423" t="s">
        <v>10</v>
      </c>
      <c r="B423">
        <v>46</v>
      </c>
      <c r="C423">
        <v>1</v>
      </c>
      <c r="D423">
        <v>1</v>
      </c>
      <c r="E423">
        <v>0</v>
      </c>
      <c r="F423" t="s">
        <v>33</v>
      </c>
      <c r="G423" t="s">
        <v>17</v>
      </c>
      <c r="H423" t="s">
        <v>19</v>
      </c>
      <c r="I423" t="s">
        <v>14</v>
      </c>
      <c r="J423">
        <v>1</v>
      </c>
    </row>
    <row r="424" spans="1:10" x14ac:dyDescent="0.25">
      <c r="A424" t="s">
        <v>10</v>
      </c>
      <c r="B424">
        <v>21</v>
      </c>
      <c r="C424">
        <v>0</v>
      </c>
      <c r="D424">
        <v>0</v>
      </c>
      <c r="E424">
        <v>1</v>
      </c>
      <c r="F424" t="s">
        <v>23</v>
      </c>
      <c r="G424" t="s">
        <v>12</v>
      </c>
      <c r="H424" t="s">
        <v>24</v>
      </c>
      <c r="I424" t="s">
        <v>14</v>
      </c>
      <c r="J424">
        <v>0</v>
      </c>
    </row>
    <row r="425" spans="1:10" x14ac:dyDescent="0.25">
      <c r="A425" t="s">
        <v>15</v>
      </c>
      <c r="B425">
        <v>38</v>
      </c>
      <c r="C425">
        <v>0</v>
      </c>
      <c r="D425">
        <v>0</v>
      </c>
      <c r="E425">
        <v>1</v>
      </c>
      <c r="F425" t="s">
        <v>39</v>
      </c>
      <c r="G425" t="s">
        <v>17</v>
      </c>
      <c r="H425" t="s">
        <v>13</v>
      </c>
      <c r="I425" t="s">
        <v>14</v>
      </c>
      <c r="J425">
        <v>0</v>
      </c>
    </row>
    <row r="426" spans="1:10" x14ac:dyDescent="0.25">
      <c r="A426" t="s">
        <v>15</v>
      </c>
      <c r="B426">
        <v>23</v>
      </c>
      <c r="C426">
        <v>1</v>
      </c>
      <c r="D426">
        <v>1</v>
      </c>
      <c r="E426">
        <v>1</v>
      </c>
      <c r="F426" t="s">
        <v>50</v>
      </c>
      <c r="G426" t="s">
        <v>12</v>
      </c>
      <c r="H426" t="s">
        <v>13</v>
      </c>
      <c r="I426" t="s">
        <v>14</v>
      </c>
      <c r="J426">
        <v>1</v>
      </c>
    </row>
    <row r="427" spans="1:10" x14ac:dyDescent="0.25">
      <c r="A427" t="s">
        <v>10</v>
      </c>
      <c r="B427">
        <v>15</v>
      </c>
      <c r="C427">
        <v>0</v>
      </c>
      <c r="D427">
        <v>0</v>
      </c>
      <c r="E427">
        <v>0</v>
      </c>
      <c r="F427" t="s">
        <v>11</v>
      </c>
      <c r="G427" t="s">
        <v>17</v>
      </c>
      <c r="H427" t="s">
        <v>19</v>
      </c>
      <c r="I427" t="s">
        <v>14</v>
      </c>
      <c r="J427">
        <v>0</v>
      </c>
    </row>
    <row r="428" spans="1:10" x14ac:dyDescent="0.25">
      <c r="A428" t="s">
        <v>10</v>
      </c>
      <c r="B428">
        <v>21</v>
      </c>
      <c r="C428">
        <v>0</v>
      </c>
      <c r="D428">
        <v>0</v>
      </c>
      <c r="E428">
        <v>0</v>
      </c>
      <c r="F428" t="s">
        <v>32</v>
      </c>
      <c r="G428" t="s">
        <v>12</v>
      </c>
      <c r="H428" t="s">
        <v>19</v>
      </c>
      <c r="I428" t="s">
        <v>14</v>
      </c>
      <c r="J428">
        <v>0</v>
      </c>
    </row>
    <row r="429" spans="1:10" x14ac:dyDescent="0.25">
      <c r="A429" t="s">
        <v>10</v>
      </c>
      <c r="B429">
        <v>31</v>
      </c>
      <c r="C429">
        <v>0</v>
      </c>
      <c r="D429">
        <v>0</v>
      </c>
      <c r="E429">
        <v>0</v>
      </c>
      <c r="F429" t="s">
        <v>29</v>
      </c>
      <c r="G429" t="s">
        <v>17</v>
      </c>
      <c r="H429" t="s">
        <v>19</v>
      </c>
      <c r="I429" t="s">
        <v>14</v>
      </c>
      <c r="J429">
        <v>0</v>
      </c>
    </row>
    <row r="430" spans="1:10" x14ac:dyDescent="0.25">
      <c r="A430" t="s">
        <v>10</v>
      </c>
      <c r="B430">
        <v>43</v>
      </c>
      <c r="C430">
        <v>1</v>
      </c>
      <c r="D430">
        <v>1</v>
      </c>
      <c r="E430">
        <v>0</v>
      </c>
      <c r="F430" t="s">
        <v>41</v>
      </c>
      <c r="G430" t="s">
        <v>12</v>
      </c>
      <c r="H430" t="s">
        <v>24</v>
      </c>
      <c r="I430" t="s">
        <v>14</v>
      </c>
      <c r="J430">
        <v>1</v>
      </c>
    </row>
    <row r="431" spans="1:10" x14ac:dyDescent="0.25">
      <c r="A431" t="s">
        <v>15</v>
      </c>
      <c r="B431">
        <v>29</v>
      </c>
      <c r="C431">
        <v>1</v>
      </c>
      <c r="D431">
        <v>1</v>
      </c>
      <c r="E431">
        <v>0</v>
      </c>
      <c r="F431" t="s">
        <v>38</v>
      </c>
      <c r="G431" t="s">
        <v>17</v>
      </c>
      <c r="H431" t="s">
        <v>24</v>
      </c>
      <c r="I431" t="s">
        <v>14</v>
      </c>
      <c r="J431">
        <v>1</v>
      </c>
    </row>
    <row r="432" spans="1:10" x14ac:dyDescent="0.25">
      <c r="A432" t="s">
        <v>10</v>
      </c>
      <c r="B432">
        <v>58</v>
      </c>
      <c r="C432">
        <v>0</v>
      </c>
      <c r="D432">
        <v>0</v>
      </c>
      <c r="E432">
        <v>1</v>
      </c>
      <c r="F432" t="s">
        <v>37</v>
      </c>
      <c r="G432" t="s">
        <v>12</v>
      </c>
      <c r="H432" t="s">
        <v>13</v>
      </c>
      <c r="I432" t="s">
        <v>14</v>
      </c>
      <c r="J432">
        <v>0</v>
      </c>
    </row>
    <row r="433" spans="1:10" x14ac:dyDescent="0.25">
      <c r="A433" t="s">
        <v>15</v>
      </c>
      <c r="B433">
        <v>27</v>
      </c>
      <c r="C433">
        <v>1</v>
      </c>
      <c r="D433">
        <v>1</v>
      </c>
      <c r="E433">
        <v>0</v>
      </c>
      <c r="F433" t="s">
        <v>47</v>
      </c>
      <c r="G433" t="s">
        <v>17</v>
      </c>
      <c r="H433" t="s">
        <v>13</v>
      </c>
      <c r="I433" t="s">
        <v>14</v>
      </c>
      <c r="J433">
        <v>1</v>
      </c>
    </row>
    <row r="434" spans="1:10" x14ac:dyDescent="0.25">
      <c r="A434" t="s">
        <v>15</v>
      </c>
      <c r="B434">
        <v>49</v>
      </c>
      <c r="C434">
        <v>0</v>
      </c>
      <c r="D434">
        <v>0</v>
      </c>
      <c r="E434">
        <v>0</v>
      </c>
      <c r="F434" t="s">
        <v>23</v>
      </c>
      <c r="G434" t="s">
        <v>12</v>
      </c>
      <c r="H434" t="s">
        <v>13</v>
      </c>
      <c r="I434" t="s">
        <v>14</v>
      </c>
      <c r="J434">
        <v>0</v>
      </c>
    </row>
    <row r="435" spans="1:10" x14ac:dyDescent="0.25">
      <c r="A435" t="s">
        <v>15</v>
      </c>
      <c r="B435">
        <v>43</v>
      </c>
      <c r="C435">
        <v>1</v>
      </c>
      <c r="D435">
        <v>1</v>
      </c>
      <c r="E435">
        <v>1</v>
      </c>
      <c r="F435" t="s">
        <v>29</v>
      </c>
      <c r="G435" t="s">
        <v>17</v>
      </c>
      <c r="H435" t="s">
        <v>13</v>
      </c>
      <c r="I435" t="s">
        <v>14</v>
      </c>
      <c r="J435">
        <v>1</v>
      </c>
    </row>
    <row r="436" spans="1:10" x14ac:dyDescent="0.25">
      <c r="A436" t="s">
        <v>15</v>
      </c>
      <c r="B436">
        <v>42</v>
      </c>
      <c r="C436">
        <v>1</v>
      </c>
      <c r="D436">
        <v>1</v>
      </c>
      <c r="E436">
        <v>0</v>
      </c>
      <c r="F436" t="s">
        <v>51</v>
      </c>
      <c r="G436" t="s">
        <v>12</v>
      </c>
      <c r="H436" t="s">
        <v>19</v>
      </c>
      <c r="I436" t="s">
        <v>14</v>
      </c>
      <c r="J436">
        <v>1</v>
      </c>
    </row>
    <row r="437" spans="1:10" x14ac:dyDescent="0.25">
      <c r="A437" t="s">
        <v>10</v>
      </c>
      <c r="B437">
        <v>18</v>
      </c>
      <c r="C437">
        <v>1</v>
      </c>
      <c r="D437">
        <v>1</v>
      </c>
      <c r="E437">
        <v>0</v>
      </c>
      <c r="F437" t="s">
        <v>48</v>
      </c>
      <c r="G437" t="s">
        <v>17</v>
      </c>
      <c r="H437" t="s">
        <v>13</v>
      </c>
      <c r="I437" t="s">
        <v>14</v>
      </c>
      <c r="J437">
        <v>1</v>
      </c>
    </row>
    <row r="438" spans="1:10" x14ac:dyDescent="0.25">
      <c r="A438" t="s">
        <v>15</v>
      </c>
      <c r="B438">
        <v>15</v>
      </c>
      <c r="C438">
        <v>1</v>
      </c>
      <c r="D438">
        <v>1</v>
      </c>
      <c r="E438">
        <v>0</v>
      </c>
      <c r="F438" t="s">
        <v>53</v>
      </c>
      <c r="G438" t="s">
        <v>12</v>
      </c>
      <c r="H438" t="s">
        <v>24</v>
      </c>
      <c r="I438" t="s">
        <v>14</v>
      </c>
      <c r="J438">
        <v>1</v>
      </c>
    </row>
    <row r="439" spans="1:10" x14ac:dyDescent="0.25">
      <c r="A439" t="s">
        <v>15</v>
      </c>
      <c r="B439">
        <v>22</v>
      </c>
      <c r="C439">
        <v>1</v>
      </c>
      <c r="D439">
        <v>1</v>
      </c>
      <c r="E439">
        <v>0</v>
      </c>
      <c r="F439" t="s">
        <v>29</v>
      </c>
      <c r="G439" t="s">
        <v>17</v>
      </c>
      <c r="H439" t="s">
        <v>13</v>
      </c>
      <c r="I439" t="s">
        <v>14</v>
      </c>
      <c r="J439">
        <v>1</v>
      </c>
    </row>
    <row r="440" spans="1:10" x14ac:dyDescent="0.25">
      <c r="A440" t="s">
        <v>15</v>
      </c>
      <c r="B440">
        <v>31</v>
      </c>
      <c r="C440">
        <v>1</v>
      </c>
      <c r="D440">
        <v>1</v>
      </c>
      <c r="E440">
        <v>0</v>
      </c>
      <c r="F440" t="s">
        <v>38</v>
      </c>
      <c r="G440" t="s">
        <v>12</v>
      </c>
      <c r="H440" t="s">
        <v>24</v>
      </c>
      <c r="I440" t="s">
        <v>14</v>
      </c>
      <c r="J440">
        <v>1</v>
      </c>
    </row>
    <row r="441" spans="1:10" x14ac:dyDescent="0.25">
      <c r="A441" t="s">
        <v>10</v>
      </c>
      <c r="B441">
        <v>26</v>
      </c>
      <c r="C441">
        <v>0</v>
      </c>
      <c r="D441">
        <v>0</v>
      </c>
      <c r="E441">
        <v>1</v>
      </c>
      <c r="F441" t="s">
        <v>34</v>
      </c>
      <c r="G441" t="s">
        <v>17</v>
      </c>
      <c r="H441" t="s">
        <v>13</v>
      </c>
      <c r="I441" t="s">
        <v>14</v>
      </c>
      <c r="J441">
        <v>0</v>
      </c>
    </row>
    <row r="442" spans="1:10" x14ac:dyDescent="0.25">
      <c r="A442" t="s">
        <v>15</v>
      </c>
      <c r="B442">
        <v>11</v>
      </c>
      <c r="C442">
        <v>1</v>
      </c>
      <c r="D442">
        <v>1</v>
      </c>
      <c r="E442">
        <v>1</v>
      </c>
      <c r="F442" t="s">
        <v>11</v>
      </c>
      <c r="G442" t="s">
        <v>12</v>
      </c>
      <c r="H442" t="s">
        <v>24</v>
      </c>
      <c r="I442" t="s">
        <v>14</v>
      </c>
      <c r="J442">
        <v>1</v>
      </c>
    </row>
    <row r="443" spans="1:10" x14ac:dyDescent="0.25">
      <c r="A443" t="s">
        <v>15</v>
      </c>
      <c r="B443">
        <v>47</v>
      </c>
      <c r="C443">
        <v>1</v>
      </c>
      <c r="D443">
        <v>1</v>
      </c>
      <c r="E443">
        <v>1</v>
      </c>
      <c r="F443" t="s">
        <v>11</v>
      </c>
      <c r="G443" t="s">
        <v>17</v>
      </c>
      <c r="H443" t="s">
        <v>24</v>
      </c>
      <c r="I443" t="s">
        <v>14</v>
      </c>
      <c r="J443">
        <v>1</v>
      </c>
    </row>
    <row r="444" spans="1:10" x14ac:dyDescent="0.25">
      <c r="A444" t="s">
        <v>10</v>
      </c>
      <c r="B444">
        <v>20</v>
      </c>
      <c r="C444">
        <v>0</v>
      </c>
      <c r="D444">
        <v>0</v>
      </c>
      <c r="E444">
        <v>1</v>
      </c>
      <c r="F444" t="s">
        <v>41</v>
      </c>
      <c r="G444" t="s">
        <v>12</v>
      </c>
      <c r="H444" t="s">
        <v>13</v>
      </c>
      <c r="I444" t="s">
        <v>14</v>
      </c>
      <c r="J444">
        <v>0</v>
      </c>
    </row>
    <row r="445" spans="1:10" x14ac:dyDescent="0.25">
      <c r="A445" t="s">
        <v>15</v>
      </c>
      <c r="B445">
        <v>58</v>
      </c>
      <c r="C445">
        <v>0</v>
      </c>
      <c r="D445">
        <v>0</v>
      </c>
      <c r="E445">
        <v>1</v>
      </c>
      <c r="F445" t="s">
        <v>45</v>
      </c>
      <c r="G445" t="s">
        <v>17</v>
      </c>
      <c r="H445" t="s">
        <v>13</v>
      </c>
      <c r="I445" t="s">
        <v>14</v>
      </c>
      <c r="J445">
        <v>0</v>
      </c>
    </row>
    <row r="446" spans="1:10" x14ac:dyDescent="0.25">
      <c r="A446" t="s">
        <v>15</v>
      </c>
      <c r="B446">
        <v>62</v>
      </c>
      <c r="C446">
        <v>1</v>
      </c>
      <c r="D446">
        <v>1</v>
      </c>
      <c r="E446">
        <v>0</v>
      </c>
      <c r="F446" t="s">
        <v>45</v>
      </c>
      <c r="G446" t="s">
        <v>12</v>
      </c>
      <c r="H446" t="s">
        <v>19</v>
      </c>
      <c r="I446" t="s">
        <v>14</v>
      </c>
      <c r="J446">
        <v>1</v>
      </c>
    </row>
    <row r="447" spans="1:10" x14ac:dyDescent="0.25">
      <c r="A447" t="s">
        <v>10</v>
      </c>
      <c r="B447">
        <v>27</v>
      </c>
      <c r="C447">
        <v>0</v>
      </c>
      <c r="D447">
        <v>0</v>
      </c>
      <c r="E447">
        <v>1</v>
      </c>
      <c r="F447" t="s">
        <v>38</v>
      </c>
      <c r="G447" t="s">
        <v>17</v>
      </c>
      <c r="H447" t="s">
        <v>19</v>
      </c>
      <c r="I447" t="s">
        <v>14</v>
      </c>
      <c r="J447">
        <v>0</v>
      </c>
    </row>
    <row r="448" spans="1:10" x14ac:dyDescent="0.25">
      <c r="A448" t="s">
        <v>10</v>
      </c>
      <c r="B448">
        <v>49</v>
      </c>
      <c r="C448">
        <v>1</v>
      </c>
      <c r="D448">
        <v>1</v>
      </c>
      <c r="E448">
        <v>1</v>
      </c>
      <c r="F448" t="s">
        <v>47</v>
      </c>
      <c r="G448" t="s">
        <v>12</v>
      </c>
      <c r="H448" t="s">
        <v>24</v>
      </c>
      <c r="I448" t="s">
        <v>14</v>
      </c>
      <c r="J448">
        <v>1</v>
      </c>
    </row>
    <row r="449" spans="1:10" x14ac:dyDescent="0.25">
      <c r="A449" t="s">
        <v>10</v>
      </c>
      <c r="B449">
        <v>30</v>
      </c>
      <c r="C449">
        <v>1</v>
      </c>
      <c r="D449">
        <v>1</v>
      </c>
      <c r="E449">
        <v>0</v>
      </c>
      <c r="F449" t="s">
        <v>42</v>
      </c>
      <c r="G449" t="s">
        <v>17</v>
      </c>
      <c r="H449" t="s">
        <v>19</v>
      </c>
      <c r="I449" t="s">
        <v>14</v>
      </c>
      <c r="J449">
        <v>1</v>
      </c>
    </row>
    <row r="450" spans="1:10" x14ac:dyDescent="0.25">
      <c r="A450" t="s">
        <v>15</v>
      </c>
      <c r="B450">
        <v>61</v>
      </c>
      <c r="C450">
        <v>1</v>
      </c>
      <c r="D450">
        <v>1</v>
      </c>
      <c r="E450">
        <v>1</v>
      </c>
      <c r="F450" t="s">
        <v>21</v>
      </c>
      <c r="G450" t="s">
        <v>12</v>
      </c>
      <c r="H450" t="s">
        <v>19</v>
      </c>
      <c r="I450" t="s">
        <v>14</v>
      </c>
      <c r="J450">
        <v>1</v>
      </c>
    </row>
    <row r="451" spans="1:10" x14ac:dyDescent="0.25">
      <c r="A451" t="s">
        <v>10</v>
      </c>
      <c r="B451">
        <v>31</v>
      </c>
      <c r="C451">
        <v>1</v>
      </c>
      <c r="D451">
        <v>1</v>
      </c>
      <c r="E451">
        <v>1</v>
      </c>
      <c r="F451" t="s">
        <v>46</v>
      </c>
      <c r="G451" t="s">
        <v>17</v>
      </c>
      <c r="H451" t="s">
        <v>13</v>
      </c>
      <c r="I451" t="s">
        <v>14</v>
      </c>
      <c r="J451">
        <v>1</v>
      </c>
    </row>
    <row r="452" spans="1:10" x14ac:dyDescent="0.25">
      <c r="A452" t="s">
        <v>10</v>
      </c>
      <c r="B452">
        <v>64</v>
      </c>
      <c r="C452">
        <v>0</v>
      </c>
      <c r="D452">
        <v>0</v>
      </c>
      <c r="E452">
        <v>1</v>
      </c>
      <c r="F452" t="s">
        <v>20</v>
      </c>
      <c r="G452" t="s">
        <v>12</v>
      </c>
      <c r="H452" t="s">
        <v>19</v>
      </c>
      <c r="I452" t="s">
        <v>14</v>
      </c>
      <c r="J452">
        <v>0</v>
      </c>
    </row>
    <row r="453" spans="1:10" x14ac:dyDescent="0.25">
      <c r="A453" t="s">
        <v>10</v>
      </c>
      <c r="B453">
        <v>37</v>
      </c>
      <c r="C453">
        <v>0</v>
      </c>
      <c r="D453">
        <v>0</v>
      </c>
      <c r="E453">
        <v>1</v>
      </c>
      <c r="F453" t="s">
        <v>26</v>
      </c>
      <c r="G453" t="s">
        <v>17</v>
      </c>
      <c r="H453" t="s">
        <v>19</v>
      </c>
      <c r="I453" t="s">
        <v>14</v>
      </c>
      <c r="J453">
        <v>0</v>
      </c>
    </row>
    <row r="454" spans="1:10" x14ac:dyDescent="0.25">
      <c r="A454" t="s">
        <v>15</v>
      </c>
      <c r="B454">
        <v>45</v>
      </c>
      <c r="C454">
        <v>1</v>
      </c>
      <c r="D454">
        <v>1</v>
      </c>
      <c r="E454">
        <v>0</v>
      </c>
      <c r="F454" t="s">
        <v>52</v>
      </c>
      <c r="G454" t="s">
        <v>12</v>
      </c>
      <c r="H454" t="s">
        <v>19</v>
      </c>
      <c r="I454" t="s">
        <v>14</v>
      </c>
      <c r="J454">
        <v>1</v>
      </c>
    </row>
    <row r="455" spans="1:10" x14ac:dyDescent="0.25">
      <c r="A455" t="s">
        <v>15</v>
      </c>
      <c r="B455">
        <v>47</v>
      </c>
      <c r="C455">
        <v>1</v>
      </c>
      <c r="D455">
        <v>1</v>
      </c>
      <c r="E455">
        <v>0</v>
      </c>
      <c r="F455" t="s">
        <v>49</v>
      </c>
      <c r="G455" t="s">
        <v>17</v>
      </c>
      <c r="H455" t="s">
        <v>19</v>
      </c>
      <c r="I455" t="s">
        <v>14</v>
      </c>
      <c r="J455">
        <v>1</v>
      </c>
    </row>
    <row r="456" spans="1:10" x14ac:dyDescent="0.25">
      <c r="A456" t="s">
        <v>10</v>
      </c>
      <c r="B456">
        <v>34</v>
      </c>
      <c r="C456">
        <v>0</v>
      </c>
      <c r="D456">
        <v>0</v>
      </c>
      <c r="E456">
        <v>0</v>
      </c>
      <c r="F456" t="s">
        <v>39</v>
      </c>
      <c r="G456" t="s">
        <v>12</v>
      </c>
      <c r="H456" t="s">
        <v>24</v>
      </c>
      <c r="I456" t="s">
        <v>14</v>
      </c>
      <c r="J456">
        <v>0</v>
      </c>
    </row>
    <row r="457" spans="1:10" x14ac:dyDescent="0.25">
      <c r="A457" t="s">
        <v>15</v>
      </c>
      <c r="B457">
        <v>37</v>
      </c>
      <c r="C457">
        <v>1</v>
      </c>
      <c r="D457">
        <v>1</v>
      </c>
      <c r="E457">
        <v>1</v>
      </c>
      <c r="F457" t="s">
        <v>51</v>
      </c>
      <c r="G457" t="s">
        <v>17</v>
      </c>
      <c r="H457" t="s">
        <v>19</v>
      </c>
      <c r="I457" t="s">
        <v>14</v>
      </c>
      <c r="J457">
        <v>1</v>
      </c>
    </row>
    <row r="458" spans="1:10" x14ac:dyDescent="0.25">
      <c r="A458" t="s">
        <v>10</v>
      </c>
      <c r="B458">
        <v>17</v>
      </c>
      <c r="C458">
        <v>0</v>
      </c>
      <c r="D458">
        <v>0</v>
      </c>
      <c r="E458">
        <v>0</v>
      </c>
      <c r="F458" t="s">
        <v>25</v>
      </c>
      <c r="G458" t="s">
        <v>12</v>
      </c>
      <c r="H458" t="s">
        <v>13</v>
      </c>
      <c r="I458" t="s">
        <v>14</v>
      </c>
      <c r="J458">
        <v>0</v>
      </c>
    </row>
    <row r="459" spans="1:10" x14ac:dyDescent="0.25">
      <c r="A459" t="s">
        <v>15</v>
      </c>
      <c r="B459">
        <v>38</v>
      </c>
      <c r="C459">
        <v>0</v>
      </c>
      <c r="D459">
        <v>1</v>
      </c>
      <c r="E459">
        <v>0</v>
      </c>
      <c r="F459" t="s">
        <v>28</v>
      </c>
      <c r="G459" t="s">
        <v>17</v>
      </c>
      <c r="H459" t="s">
        <v>13</v>
      </c>
      <c r="I459" t="s">
        <v>14</v>
      </c>
      <c r="J459">
        <v>1</v>
      </c>
    </row>
    <row r="460" spans="1:10" x14ac:dyDescent="0.25">
      <c r="A460" t="s">
        <v>10</v>
      </c>
      <c r="B460">
        <v>13</v>
      </c>
      <c r="C460">
        <v>0</v>
      </c>
      <c r="D460">
        <v>0</v>
      </c>
      <c r="E460">
        <v>0</v>
      </c>
      <c r="F460" t="s">
        <v>31</v>
      </c>
      <c r="G460" t="s">
        <v>12</v>
      </c>
      <c r="H460" t="s">
        <v>24</v>
      </c>
      <c r="I460" t="s">
        <v>14</v>
      </c>
      <c r="J460">
        <v>0</v>
      </c>
    </row>
    <row r="461" spans="1:10" x14ac:dyDescent="0.25">
      <c r="A461" t="s">
        <v>10</v>
      </c>
      <c r="B461">
        <v>52</v>
      </c>
      <c r="C461">
        <v>1</v>
      </c>
      <c r="D461">
        <v>1</v>
      </c>
      <c r="E461">
        <v>1</v>
      </c>
      <c r="F461" t="s">
        <v>49</v>
      </c>
      <c r="G461" t="s">
        <v>17</v>
      </c>
      <c r="H461" t="s">
        <v>24</v>
      </c>
      <c r="I461" t="s">
        <v>14</v>
      </c>
      <c r="J461">
        <v>1</v>
      </c>
    </row>
    <row r="462" spans="1:10" x14ac:dyDescent="0.25">
      <c r="A462" t="s">
        <v>10</v>
      </c>
      <c r="B462">
        <v>50</v>
      </c>
      <c r="C462">
        <v>0</v>
      </c>
      <c r="D462">
        <v>0</v>
      </c>
      <c r="E462">
        <v>0</v>
      </c>
      <c r="F462" t="s">
        <v>36</v>
      </c>
      <c r="G462" t="s">
        <v>12</v>
      </c>
      <c r="H462" t="s">
        <v>24</v>
      </c>
      <c r="I462" t="s">
        <v>14</v>
      </c>
      <c r="J462">
        <v>0</v>
      </c>
    </row>
    <row r="463" spans="1:10" x14ac:dyDescent="0.25">
      <c r="A463" t="s">
        <v>15</v>
      </c>
      <c r="B463">
        <v>35</v>
      </c>
      <c r="C463">
        <v>0</v>
      </c>
      <c r="D463">
        <v>0</v>
      </c>
      <c r="E463">
        <v>0</v>
      </c>
      <c r="F463" t="s">
        <v>30</v>
      </c>
      <c r="G463" t="s">
        <v>17</v>
      </c>
      <c r="H463" t="s">
        <v>13</v>
      </c>
      <c r="I463" t="s">
        <v>14</v>
      </c>
      <c r="J463">
        <v>0</v>
      </c>
    </row>
    <row r="464" spans="1:10" x14ac:dyDescent="0.25">
      <c r="A464" t="s">
        <v>15</v>
      </c>
      <c r="B464">
        <v>14</v>
      </c>
      <c r="C464">
        <v>1</v>
      </c>
      <c r="D464">
        <v>1</v>
      </c>
      <c r="E464">
        <v>1</v>
      </c>
      <c r="F464" t="s">
        <v>48</v>
      </c>
      <c r="G464" t="s">
        <v>12</v>
      </c>
      <c r="H464" t="s">
        <v>19</v>
      </c>
      <c r="I464" t="s">
        <v>14</v>
      </c>
      <c r="J464">
        <v>1</v>
      </c>
    </row>
    <row r="465" spans="1:10" x14ac:dyDescent="0.25">
      <c r="A465" t="s">
        <v>10</v>
      </c>
      <c r="B465">
        <v>31</v>
      </c>
      <c r="C465">
        <v>0</v>
      </c>
      <c r="D465">
        <v>0</v>
      </c>
      <c r="E465">
        <v>1</v>
      </c>
      <c r="F465" t="s">
        <v>27</v>
      </c>
      <c r="G465" t="s">
        <v>17</v>
      </c>
      <c r="H465" t="s">
        <v>13</v>
      </c>
      <c r="I465" t="s">
        <v>14</v>
      </c>
      <c r="J465">
        <v>0</v>
      </c>
    </row>
    <row r="466" spans="1:10" x14ac:dyDescent="0.25">
      <c r="A466" t="s">
        <v>10</v>
      </c>
      <c r="B466">
        <v>23</v>
      </c>
      <c r="C466">
        <v>1</v>
      </c>
      <c r="D466">
        <v>1</v>
      </c>
      <c r="E466">
        <v>0</v>
      </c>
      <c r="F466" t="s">
        <v>31</v>
      </c>
      <c r="G466" t="s">
        <v>12</v>
      </c>
      <c r="H466" t="s">
        <v>24</v>
      </c>
      <c r="I466" t="s">
        <v>14</v>
      </c>
      <c r="J466">
        <v>1</v>
      </c>
    </row>
    <row r="467" spans="1:10" x14ac:dyDescent="0.25">
      <c r="A467" t="s">
        <v>15</v>
      </c>
      <c r="B467">
        <v>32</v>
      </c>
      <c r="C467">
        <v>0</v>
      </c>
      <c r="D467">
        <v>0</v>
      </c>
      <c r="E467">
        <v>0</v>
      </c>
      <c r="F467" t="s">
        <v>47</v>
      </c>
      <c r="G467" t="s">
        <v>17</v>
      </c>
      <c r="H467" t="s">
        <v>24</v>
      </c>
      <c r="I467" t="s">
        <v>14</v>
      </c>
      <c r="J467">
        <v>0</v>
      </c>
    </row>
    <row r="468" spans="1:10" x14ac:dyDescent="0.25">
      <c r="A468" t="s">
        <v>15</v>
      </c>
      <c r="B468">
        <v>39</v>
      </c>
      <c r="C468">
        <v>1</v>
      </c>
      <c r="D468">
        <v>1</v>
      </c>
      <c r="E468">
        <v>0</v>
      </c>
      <c r="F468" t="s">
        <v>21</v>
      </c>
      <c r="G468" t="s">
        <v>12</v>
      </c>
      <c r="H468" t="s">
        <v>24</v>
      </c>
      <c r="I468" t="s">
        <v>14</v>
      </c>
      <c r="J468">
        <v>1</v>
      </c>
    </row>
    <row r="469" spans="1:10" x14ac:dyDescent="0.25">
      <c r="A469" t="s">
        <v>10</v>
      </c>
      <c r="B469">
        <v>53</v>
      </c>
      <c r="C469">
        <v>0</v>
      </c>
      <c r="D469">
        <v>0</v>
      </c>
      <c r="E469">
        <v>0</v>
      </c>
      <c r="F469" t="s">
        <v>45</v>
      </c>
      <c r="G469" t="s">
        <v>17</v>
      </c>
      <c r="H469" t="s">
        <v>13</v>
      </c>
      <c r="I469" t="s">
        <v>14</v>
      </c>
      <c r="J469">
        <v>0</v>
      </c>
    </row>
    <row r="470" spans="1:10" x14ac:dyDescent="0.25">
      <c r="A470" t="s">
        <v>15</v>
      </c>
      <c r="B470">
        <v>29</v>
      </c>
      <c r="C470">
        <v>0</v>
      </c>
      <c r="D470">
        <v>0</v>
      </c>
      <c r="E470">
        <v>1</v>
      </c>
      <c r="F470" t="s">
        <v>31</v>
      </c>
      <c r="G470" t="s">
        <v>12</v>
      </c>
      <c r="H470" t="s">
        <v>19</v>
      </c>
      <c r="I470" t="s">
        <v>14</v>
      </c>
      <c r="J470">
        <v>0</v>
      </c>
    </row>
    <row r="471" spans="1:10" x14ac:dyDescent="0.25">
      <c r="A471" t="s">
        <v>15</v>
      </c>
      <c r="B471">
        <v>51</v>
      </c>
      <c r="C471">
        <v>1</v>
      </c>
      <c r="D471">
        <v>1</v>
      </c>
      <c r="E471">
        <v>1</v>
      </c>
      <c r="F471" t="s">
        <v>41</v>
      </c>
      <c r="G471" t="s">
        <v>17</v>
      </c>
      <c r="H471" t="s">
        <v>19</v>
      </c>
      <c r="I471" t="s">
        <v>14</v>
      </c>
      <c r="J471">
        <v>1</v>
      </c>
    </row>
    <row r="472" spans="1:10" x14ac:dyDescent="0.25">
      <c r="A472" t="s">
        <v>15</v>
      </c>
      <c r="B472">
        <v>11</v>
      </c>
      <c r="C472">
        <v>0</v>
      </c>
      <c r="D472">
        <v>0</v>
      </c>
      <c r="E472">
        <v>1</v>
      </c>
      <c r="F472" t="s">
        <v>35</v>
      </c>
      <c r="G472" t="s">
        <v>12</v>
      </c>
      <c r="H472" t="s">
        <v>19</v>
      </c>
      <c r="I472" t="s">
        <v>14</v>
      </c>
      <c r="J472">
        <v>0</v>
      </c>
    </row>
    <row r="473" spans="1:10" x14ac:dyDescent="0.25">
      <c r="A473" t="s">
        <v>10</v>
      </c>
      <c r="B473">
        <v>29</v>
      </c>
      <c r="C473">
        <v>1</v>
      </c>
      <c r="D473">
        <v>1</v>
      </c>
      <c r="E473">
        <v>1</v>
      </c>
      <c r="F473" t="s">
        <v>51</v>
      </c>
      <c r="G473" t="s">
        <v>17</v>
      </c>
      <c r="H473" t="s">
        <v>13</v>
      </c>
      <c r="I473" t="s">
        <v>14</v>
      </c>
      <c r="J473">
        <v>1</v>
      </c>
    </row>
    <row r="474" spans="1:10" x14ac:dyDescent="0.25">
      <c r="A474" t="s">
        <v>15</v>
      </c>
      <c r="B474">
        <v>45</v>
      </c>
      <c r="C474">
        <v>1</v>
      </c>
      <c r="D474">
        <v>1</v>
      </c>
      <c r="E474">
        <v>0</v>
      </c>
      <c r="F474" t="s">
        <v>30</v>
      </c>
      <c r="G474" t="s">
        <v>12</v>
      </c>
      <c r="H474" t="s">
        <v>13</v>
      </c>
      <c r="I474" t="s">
        <v>14</v>
      </c>
      <c r="J474">
        <v>1</v>
      </c>
    </row>
    <row r="475" spans="1:10" x14ac:dyDescent="0.25">
      <c r="A475" t="s">
        <v>15</v>
      </c>
      <c r="B475">
        <v>19</v>
      </c>
      <c r="C475">
        <v>0</v>
      </c>
      <c r="D475">
        <v>0</v>
      </c>
      <c r="E475">
        <v>0</v>
      </c>
      <c r="F475" t="s">
        <v>49</v>
      </c>
      <c r="G475" t="s">
        <v>17</v>
      </c>
      <c r="H475" t="s">
        <v>13</v>
      </c>
      <c r="I475" t="s">
        <v>14</v>
      </c>
      <c r="J475">
        <v>0</v>
      </c>
    </row>
    <row r="476" spans="1:10" x14ac:dyDescent="0.25">
      <c r="A476" t="s">
        <v>15</v>
      </c>
      <c r="B476">
        <v>24</v>
      </c>
      <c r="C476">
        <v>1</v>
      </c>
      <c r="D476">
        <v>1</v>
      </c>
      <c r="E476">
        <v>0</v>
      </c>
      <c r="F476" t="s">
        <v>48</v>
      </c>
      <c r="G476" t="s">
        <v>12</v>
      </c>
      <c r="H476" t="s">
        <v>24</v>
      </c>
      <c r="I476" t="s">
        <v>14</v>
      </c>
      <c r="J476">
        <v>1</v>
      </c>
    </row>
    <row r="477" spans="1:10" x14ac:dyDescent="0.25">
      <c r="A477" t="s">
        <v>15</v>
      </c>
      <c r="B477">
        <v>48</v>
      </c>
      <c r="C477">
        <v>0</v>
      </c>
      <c r="D477">
        <v>0</v>
      </c>
      <c r="E477">
        <v>0</v>
      </c>
      <c r="F477" t="s">
        <v>44</v>
      </c>
      <c r="G477" t="s">
        <v>17</v>
      </c>
      <c r="H477" t="s">
        <v>13</v>
      </c>
      <c r="I477" t="s">
        <v>14</v>
      </c>
      <c r="J477">
        <v>0</v>
      </c>
    </row>
    <row r="478" spans="1:10" x14ac:dyDescent="0.25">
      <c r="A478" t="s">
        <v>10</v>
      </c>
      <c r="B478">
        <v>53</v>
      </c>
      <c r="C478">
        <v>1</v>
      </c>
      <c r="D478">
        <v>1</v>
      </c>
      <c r="E478">
        <v>0</v>
      </c>
      <c r="F478" t="s">
        <v>42</v>
      </c>
      <c r="G478" t="s">
        <v>12</v>
      </c>
      <c r="H478" t="s">
        <v>24</v>
      </c>
      <c r="I478" t="s">
        <v>14</v>
      </c>
      <c r="J478">
        <v>1</v>
      </c>
    </row>
    <row r="479" spans="1:10" x14ac:dyDescent="0.25">
      <c r="A479" t="s">
        <v>10</v>
      </c>
      <c r="B479">
        <v>33</v>
      </c>
      <c r="C479">
        <v>1</v>
      </c>
      <c r="D479">
        <v>1</v>
      </c>
      <c r="E479">
        <v>0</v>
      </c>
      <c r="F479" t="s">
        <v>40</v>
      </c>
      <c r="G479" t="s">
        <v>17</v>
      </c>
      <c r="H479" t="s">
        <v>24</v>
      </c>
      <c r="I479" t="s">
        <v>14</v>
      </c>
      <c r="J479">
        <v>1</v>
      </c>
    </row>
    <row r="480" spans="1:10" x14ac:dyDescent="0.25">
      <c r="A480" t="s">
        <v>15</v>
      </c>
      <c r="B480">
        <v>41</v>
      </c>
      <c r="C480">
        <v>1</v>
      </c>
      <c r="D480">
        <v>1</v>
      </c>
      <c r="E480">
        <v>1</v>
      </c>
      <c r="F480" t="s">
        <v>27</v>
      </c>
      <c r="G480" t="s">
        <v>12</v>
      </c>
      <c r="H480" t="s">
        <v>24</v>
      </c>
      <c r="I480" t="s">
        <v>14</v>
      </c>
      <c r="J480">
        <v>1</v>
      </c>
    </row>
    <row r="481" spans="1:10" x14ac:dyDescent="0.25">
      <c r="A481" t="s">
        <v>10</v>
      </c>
      <c r="B481">
        <v>35</v>
      </c>
      <c r="C481">
        <v>0</v>
      </c>
      <c r="D481">
        <v>0</v>
      </c>
      <c r="E481">
        <v>1</v>
      </c>
      <c r="F481" t="s">
        <v>22</v>
      </c>
      <c r="G481" t="s">
        <v>17</v>
      </c>
      <c r="H481" t="s">
        <v>13</v>
      </c>
      <c r="I481" t="s">
        <v>14</v>
      </c>
      <c r="J481">
        <v>0</v>
      </c>
    </row>
    <row r="482" spans="1:10" x14ac:dyDescent="0.25">
      <c r="A482" t="s">
        <v>15</v>
      </c>
      <c r="B482">
        <v>63</v>
      </c>
      <c r="C482">
        <v>0</v>
      </c>
      <c r="D482">
        <v>0</v>
      </c>
      <c r="E482">
        <v>0</v>
      </c>
      <c r="F482" t="s">
        <v>22</v>
      </c>
      <c r="G482" t="s">
        <v>12</v>
      </c>
      <c r="H482" t="s">
        <v>24</v>
      </c>
      <c r="I482" t="s">
        <v>14</v>
      </c>
      <c r="J482">
        <v>0</v>
      </c>
    </row>
    <row r="483" spans="1:10" x14ac:dyDescent="0.25">
      <c r="A483" t="s">
        <v>10</v>
      </c>
      <c r="B483">
        <v>54</v>
      </c>
      <c r="C483">
        <v>1</v>
      </c>
      <c r="D483">
        <v>1</v>
      </c>
      <c r="E483">
        <v>0</v>
      </c>
      <c r="F483" t="s">
        <v>33</v>
      </c>
      <c r="G483" t="s">
        <v>17</v>
      </c>
      <c r="H483" t="s">
        <v>24</v>
      </c>
      <c r="I483" t="s">
        <v>14</v>
      </c>
      <c r="J483">
        <v>1</v>
      </c>
    </row>
    <row r="484" spans="1:10" x14ac:dyDescent="0.25">
      <c r="A484" t="s">
        <v>10</v>
      </c>
      <c r="B484">
        <v>40</v>
      </c>
      <c r="C484">
        <v>1</v>
      </c>
      <c r="D484">
        <v>1</v>
      </c>
      <c r="E484">
        <v>1</v>
      </c>
      <c r="F484" t="s">
        <v>43</v>
      </c>
      <c r="G484" t="s">
        <v>12</v>
      </c>
      <c r="H484" t="s">
        <v>24</v>
      </c>
      <c r="I484" t="s">
        <v>14</v>
      </c>
      <c r="J484">
        <v>1</v>
      </c>
    </row>
    <row r="485" spans="1:10" x14ac:dyDescent="0.25">
      <c r="A485" t="s">
        <v>10</v>
      </c>
      <c r="B485">
        <v>23</v>
      </c>
      <c r="C485">
        <v>0</v>
      </c>
      <c r="D485">
        <v>0</v>
      </c>
      <c r="E485">
        <v>1</v>
      </c>
      <c r="F485" t="s">
        <v>52</v>
      </c>
      <c r="G485" t="s">
        <v>17</v>
      </c>
      <c r="H485" t="s">
        <v>19</v>
      </c>
      <c r="I485" t="s">
        <v>14</v>
      </c>
      <c r="J485">
        <v>0</v>
      </c>
    </row>
    <row r="486" spans="1:10" x14ac:dyDescent="0.25">
      <c r="A486" t="s">
        <v>10</v>
      </c>
      <c r="B486">
        <v>55</v>
      </c>
      <c r="C486">
        <v>0</v>
      </c>
      <c r="D486">
        <v>0</v>
      </c>
      <c r="E486">
        <v>0</v>
      </c>
      <c r="F486" t="s">
        <v>27</v>
      </c>
      <c r="G486" t="s">
        <v>12</v>
      </c>
      <c r="H486" t="s">
        <v>19</v>
      </c>
      <c r="I486" t="s">
        <v>14</v>
      </c>
      <c r="J486">
        <v>0</v>
      </c>
    </row>
    <row r="487" spans="1:10" x14ac:dyDescent="0.25">
      <c r="A487" t="s">
        <v>10</v>
      </c>
      <c r="B487">
        <v>32</v>
      </c>
      <c r="C487">
        <v>0</v>
      </c>
      <c r="D487">
        <v>0</v>
      </c>
      <c r="E487">
        <v>0</v>
      </c>
      <c r="F487" t="s">
        <v>42</v>
      </c>
      <c r="G487" t="s">
        <v>17</v>
      </c>
      <c r="H487" t="s">
        <v>19</v>
      </c>
      <c r="I487" t="s">
        <v>14</v>
      </c>
      <c r="J487">
        <v>0</v>
      </c>
    </row>
    <row r="488" spans="1:10" x14ac:dyDescent="0.25">
      <c r="A488" t="s">
        <v>15</v>
      </c>
      <c r="B488">
        <v>13</v>
      </c>
      <c r="C488">
        <v>0</v>
      </c>
      <c r="D488">
        <v>0</v>
      </c>
      <c r="E488">
        <v>1</v>
      </c>
      <c r="F488" t="s">
        <v>21</v>
      </c>
      <c r="G488" t="s">
        <v>12</v>
      </c>
      <c r="H488" t="s">
        <v>24</v>
      </c>
      <c r="I488" t="s">
        <v>14</v>
      </c>
      <c r="J488">
        <v>0</v>
      </c>
    </row>
    <row r="489" spans="1:10" x14ac:dyDescent="0.25">
      <c r="A489" t="s">
        <v>15</v>
      </c>
      <c r="B489">
        <v>44</v>
      </c>
      <c r="C489">
        <v>1</v>
      </c>
      <c r="D489">
        <v>1</v>
      </c>
      <c r="E489">
        <v>0</v>
      </c>
      <c r="F489" t="s">
        <v>40</v>
      </c>
      <c r="G489" t="s">
        <v>17</v>
      </c>
      <c r="H489" t="s">
        <v>13</v>
      </c>
      <c r="I489" t="s">
        <v>14</v>
      </c>
      <c r="J489">
        <v>1</v>
      </c>
    </row>
    <row r="490" spans="1:10" x14ac:dyDescent="0.25">
      <c r="A490" t="s">
        <v>10</v>
      </c>
      <c r="B490">
        <v>52</v>
      </c>
      <c r="C490">
        <v>0</v>
      </c>
      <c r="D490">
        <v>0</v>
      </c>
      <c r="E490">
        <v>1</v>
      </c>
      <c r="F490" t="s">
        <v>30</v>
      </c>
      <c r="G490" t="s">
        <v>12</v>
      </c>
      <c r="H490" t="s">
        <v>24</v>
      </c>
      <c r="I490" t="s">
        <v>14</v>
      </c>
      <c r="J490">
        <v>0</v>
      </c>
    </row>
    <row r="491" spans="1:10" x14ac:dyDescent="0.25">
      <c r="A491" t="s">
        <v>15</v>
      </c>
      <c r="B491">
        <v>65</v>
      </c>
      <c r="C491">
        <v>0</v>
      </c>
      <c r="D491">
        <v>0</v>
      </c>
      <c r="E491">
        <v>0</v>
      </c>
      <c r="F491" t="s">
        <v>32</v>
      </c>
      <c r="G491" t="s">
        <v>17</v>
      </c>
      <c r="H491" t="s">
        <v>19</v>
      </c>
      <c r="I491" t="s">
        <v>14</v>
      </c>
      <c r="J491">
        <v>0</v>
      </c>
    </row>
    <row r="492" spans="1:10" x14ac:dyDescent="0.25">
      <c r="A492" t="s">
        <v>15</v>
      </c>
      <c r="B492">
        <v>55</v>
      </c>
      <c r="C492">
        <v>0</v>
      </c>
      <c r="D492">
        <v>0</v>
      </c>
      <c r="E492">
        <v>0</v>
      </c>
      <c r="F492" t="s">
        <v>37</v>
      </c>
      <c r="G492" t="s">
        <v>12</v>
      </c>
      <c r="H492" t="s">
        <v>19</v>
      </c>
      <c r="I492" t="s">
        <v>14</v>
      </c>
      <c r="J492">
        <v>0</v>
      </c>
    </row>
    <row r="493" spans="1:10" x14ac:dyDescent="0.25">
      <c r="A493" t="s">
        <v>10</v>
      </c>
      <c r="B493">
        <v>17</v>
      </c>
      <c r="C493">
        <v>0</v>
      </c>
      <c r="D493">
        <v>0</v>
      </c>
      <c r="E493">
        <v>1</v>
      </c>
      <c r="F493" t="s">
        <v>11</v>
      </c>
      <c r="G493" t="s">
        <v>17</v>
      </c>
      <c r="H493" t="s">
        <v>19</v>
      </c>
      <c r="I493" t="s">
        <v>14</v>
      </c>
      <c r="J493">
        <v>0</v>
      </c>
    </row>
    <row r="494" spans="1:10" x14ac:dyDescent="0.25">
      <c r="A494" t="s">
        <v>10</v>
      </c>
      <c r="B494">
        <v>31</v>
      </c>
      <c r="C494">
        <v>1</v>
      </c>
      <c r="D494">
        <v>1</v>
      </c>
      <c r="E494">
        <v>0</v>
      </c>
      <c r="F494" t="s">
        <v>37</v>
      </c>
      <c r="G494" t="s">
        <v>12</v>
      </c>
      <c r="H494" t="s">
        <v>13</v>
      </c>
      <c r="I494" t="s">
        <v>14</v>
      </c>
      <c r="J494">
        <v>1</v>
      </c>
    </row>
    <row r="495" spans="1:10" x14ac:dyDescent="0.25">
      <c r="A495" t="s">
        <v>15</v>
      </c>
      <c r="B495">
        <v>9</v>
      </c>
      <c r="C495">
        <v>1</v>
      </c>
      <c r="D495">
        <v>1</v>
      </c>
      <c r="E495">
        <v>1</v>
      </c>
      <c r="F495" t="s">
        <v>39</v>
      </c>
      <c r="G495" t="s">
        <v>17</v>
      </c>
      <c r="H495" t="s">
        <v>24</v>
      </c>
      <c r="I495" t="s">
        <v>14</v>
      </c>
      <c r="J495">
        <v>1</v>
      </c>
    </row>
    <row r="496" spans="1:10" x14ac:dyDescent="0.25">
      <c r="A496" t="s">
        <v>15</v>
      </c>
      <c r="B496">
        <v>22</v>
      </c>
      <c r="C496">
        <v>1</v>
      </c>
      <c r="D496">
        <v>1</v>
      </c>
      <c r="E496">
        <v>0</v>
      </c>
      <c r="F496" t="s">
        <v>39</v>
      </c>
      <c r="G496" t="s">
        <v>12</v>
      </c>
      <c r="H496" t="s">
        <v>24</v>
      </c>
      <c r="I496" t="s">
        <v>14</v>
      </c>
      <c r="J496">
        <v>1</v>
      </c>
    </row>
    <row r="497" spans="1:10" x14ac:dyDescent="0.25">
      <c r="A497" t="s">
        <v>10</v>
      </c>
      <c r="B497">
        <v>21</v>
      </c>
      <c r="C497">
        <v>1</v>
      </c>
      <c r="D497">
        <v>1</v>
      </c>
      <c r="E497">
        <v>0</v>
      </c>
      <c r="F497" t="s">
        <v>47</v>
      </c>
      <c r="G497" t="s">
        <v>17</v>
      </c>
      <c r="H497" t="s">
        <v>19</v>
      </c>
      <c r="I497" t="s">
        <v>14</v>
      </c>
      <c r="J497">
        <v>1</v>
      </c>
    </row>
    <row r="498" spans="1:10" x14ac:dyDescent="0.25">
      <c r="A498" t="s">
        <v>10</v>
      </c>
      <c r="B498">
        <v>15</v>
      </c>
      <c r="C498">
        <v>1</v>
      </c>
      <c r="D498">
        <v>1</v>
      </c>
      <c r="E498">
        <v>0</v>
      </c>
      <c r="F498" t="s">
        <v>52</v>
      </c>
      <c r="G498" t="s">
        <v>12</v>
      </c>
      <c r="H498" t="s">
        <v>13</v>
      </c>
      <c r="I498" t="s">
        <v>14</v>
      </c>
      <c r="J498">
        <v>1</v>
      </c>
    </row>
    <row r="499" spans="1:10" x14ac:dyDescent="0.25">
      <c r="A499" t="s">
        <v>15</v>
      </c>
      <c r="B499">
        <v>40</v>
      </c>
      <c r="C499">
        <v>1</v>
      </c>
      <c r="D499">
        <v>1</v>
      </c>
      <c r="E499">
        <v>0</v>
      </c>
      <c r="F499" t="s">
        <v>49</v>
      </c>
      <c r="G499" t="s">
        <v>17</v>
      </c>
      <c r="H499" t="s">
        <v>24</v>
      </c>
      <c r="I499" t="s">
        <v>14</v>
      </c>
      <c r="J499">
        <v>1</v>
      </c>
    </row>
    <row r="500" spans="1:10" x14ac:dyDescent="0.25">
      <c r="A500" t="s">
        <v>10</v>
      </c>
      <c r="B500">
        <v>37</v>
      </c>
      <c r="C500">
        <v>1</v>
      </c>
      <c r="D500">
        <v>1</v>
      </c>
      <c r="E500">
        <v>1</v>
      </c>
      <c r="F500" t="s">
        <v>20</v>
      </c>
      <c r="G500" t="s">
        <v>12</v>
      </c>
      <c r="H500" t="s">
        <v>13</v>
      </c>
      <c r="I500" t="s">
        <v>14</v>
      </c>
      <c r="J500">
        <v>1</v>
      </c>
    </row>
    <row r="501" spans="1:10" x14ac:dyDescent="0.25">
      <c r="A501" t="s">
        <v>15</v>
      </c>
      <c r="B501">
        <v>53</v>
      </c>
      <c r="C501">
        <v>0</v>
      </c>
      <c r="D501">
        <v>0</v>
      </c>
      <c r="E501">
        <v>0</v>
      </c>
      <c r="F501" t="s">
        <v>21</v>
      </c>
      <c r="G501" t="s">
        <v>17</v>
      </c>
      <c r="H501" t="s">
        <v>19</v>
      </c>
      <c r="I501" t="s">
        <v>14</v>
      </c>
      <c r="J501">
        <v>0</v>
      </c>
    </row>
    <row r="502" spans="1:10" x14ac:dyDescent="0.25">
      <c r="A502" t="s">
        <v>10</v>
      </c>
      <c r="B502">
        <v>46</v>
      </c>
      <c r="C502">
        <v>0</v>
      </c>
      <c r="D502">
        <v>0</v>
      </c>
      <c r="E502">
        <v>0</v>
      </c>
      <c r="F502" t="s">
        <v>23</v>
      </c>
      <c r="G502" t="s">
        <v>12</v>
      </c>
      <c r="H502" t="s">
        <v>24</v>
      </c>
      <c r="I502" t="s">
        <v>14</v>
      </c>
      <c r="J502">
        <v>0</v>
      </c>
    </row>
    <row r="503" spans="1:10" x14ac:dyDescent="0.25">
      <c r="A503" t="s">
        <v>15</v>
      </c>
      <c r="B503">
        <v>9</v>
      </c>
      <c r="C503">
        <v>1</v>
      </c>
      <c r="D503">
        <v>1</v>
      </c>
      <c r="E503">
        <v>1</v>
      </c>
      <c r="F503" t="s">
        <v>34</v>
      </c>
      <c r="G503" t="s">
        <v>17</v>
      </c>
      <c r="H503" t="s">
        <v>19</v>
      </c>
      <c r="I503" t="s">
        <v>14</v>
      </c>
      <c r="J503">
        <v>1</v>
      </c>
    </row>
    <row r="504" spans="1:10" x14ac:dyDescent="0.25">
      <c r="A504" t="s">
        <v>15</v>
      </c>
      <c r="B504">
        <v>35</v>
      </c>
      <c r="C504">
        <v>0</v>
      </c>
      <c r="D504">
        <v>0</v>
      </c>
      <c r="E504">
        <v>1</v>
      </c>
      <c r="F504" t="s">
        <v>23</v>
      </c>
      <c r="G504" t="s">
        <v>12</v>
      </c>
      <c r="H504" t="s">
        <v>24</v>
      </c>
      <c r="I504" t="s">
        <v>14</v>
      </c>
      <c r="J504">
        <v>0</v>
      </c>
    </row>
    <row r="505" spans="1:10" x14ac:dyDescent="0.25">
      <c r="A505" t="s">
        <v>10</v>
      </c>
      <c r="B505">
        <v>18</v>
      </c>
      <c r="C505">
        <v>0</v>
      </c>
      <c r="D505">
        <v>0</v>
      </c>
      <c r="E505">
        <v>1</v>
      </c>
      <c r="F505" t="s">
        <v>36</v>
      </c>
      <c r="G505" t="s">
        <v>17</v>
      </c>
      <c r="H505" t="s">
        <v>19</v>
      </c>
      <c r="I505" t="s">
        <v>14</v>
      </c>
      <c r="J505">
        <v>0</v>
      </c>
    </row>
    <row r="506" spans="1:10" x14ac:dyDescent="0.25">
      <c r="A506" t="s">
        <v>10</v>
      </c>
      <c r="B506">
        <v>10</v>
      </c>
      <c r="C506">
        <v>0</v>
      </c>
      <c r="D506">
        <v>0</v>
      </c>
      <c r="E506">
        <v>1</v>
      </c>
      <c r="F506" t="s">
        <v>35</v>
      </c>
      <c r="G506" t="s">
        <v>12</v>
      </c>
      <c r="H506" t="s">
        <v>19</v>
      </c>
      <c r="I506" t="s">
        <v>14</v>
      </c>
      <c r="J506">
        <v>0</v>
      </c>
    </row>
    <row r="507" spans="1:10" x14ac:dyDescent="0.25">
      <c r="A507" t="s">
        <v>10</v>
      </c>
      <c r="B507">
        <v>13</v>
      </c>
      <c r="C507">
        <v>1</v>
      </c>
      <c r="D507">
        <v>1</v>
      </c>
      <c r="E507">
        <v>1</v>
      </c>
      <c r="F507" t="s">
        <v>11</v>
      </c>
      <c r="G507" t="s">
        <v>17</v>
      </c>
      <c r="H507" t="s">
        <v>24</v>
      </c>
      <c r="I507" t="s">
        <v>14</v>
      </c>
      <c r="J507">
        <v>1</v>
      </c>
    </row>
    <row r="508" spans="1:10" x14ac:dyDescent="0.25">
      <c r="A508" t="s">
        <v>10</v>
      </c>
      <c r="B508">
        <v>19</v>
      </c>
      <c r="C508">
        <v>1</v>
      </c>
      <c r="D508">
        <v>1</v>
      </c>
      <c r="E508">
        <v>0</v>
      </c>
      <c r="F508" t="s">
        <v>51</v>
      </c>
      <c r="G508" t="s">
        <v>12</v>
      </c>
      <c r="H508" t="s">
        <v>24</v>
      </c>
      <c r="I508" t="s">
        <v>14</v>
      </c>
      <c r="J508">
        <v>1</v>
      </c>
    </row>
    <row r="509" spans="1:10" x14ac:dyDescent="0.25">
      <c r="A509" t="s">
        <v>15</v>
      </c>
      <c r="B509">
        <v>37</v>
      </c>
      <c r="C509">
        <v>0</v>
      </c>
      <c r="D509">
        <v>0</v>
      </c>
      <c r="E509">
        <v>1</v>
      </c>
      <c r="F509" t="s">
        <v>31</v>
      </c>
      <c r="G509" t="s">
        <v>17</v>
      </c>
      <c r="H509" t="s">
        <v>19</v>
      </c>
      <c r="I509" t="s">
        <v>14</v>
      </c>
      <c r="J509">
        <v>0</v>
      </c>
    </row>
    <row r="510" spans="1:10" x14ac:dyDescent="0.25">
      <c r="A510" t="s">
        <v>10</v>
      </c>
      <c r="B510">
        <v>40</v>
      </c>
      <c r="C510">
        <v>1</v>
      </c>
      <c r="D510">
        <v>1</v>
      </c>
      <c r="E510">
        <v>0</v>
      </c>
      <c r="F510" t="s">
        <v>49</v>
      </c>
      <c r="G510" t="s">
        <v>12</v>
      </c>
      <c r="H510" t="s">
        <v>13</v>
      </c>
      <c r="I510" t="s">
        <v>14</v>
      </c>
      <c r="J510">
        <v>1</v>
      </c>
    </row>
    <row r="511" spans="1:10" x14ac:dyDescent="0.25">
      <c r="A511" t="s">
        <v>10</v>
      </c>
      <c r="B511">
        <v>10</v>
      </c>
      <c r="C511">
        <v>0</v>
      </c>
      <c r="D511">
        <v>0</v>
      </c>
      <c r="E511">
        <v>0</v>
      </c>
      <c r="F511" t="s">
        <v>49</v>
      </c>
      <c r="G511" t="s">
        <v>17</v>
      </c>
      <c r="H511" t="s">
        <v>24</v>
      </c>
      <c r="I511" t="s">
        <v>14</v>
      </c>
      <c r="J511">
        <v>0</v>
      </c>
    </row>
    <row r="512" spans="1:10" x14ac:dyDescent="0.25">
      <c r="A512" t="s">
        <v>10</v>
      </c>
      <c r="B512">
        <v>17</v>
      </c>
      <c r="C512">
        <v>0</v>
      </c>
      <c r="D512">
        <v>0</v>
      </c>
      <c r="E512">
        <v>1</v>
      </c>
      <c r="F512" t="s">
        <v>25</v>
      </c>
      <c r="G512" t="s">
        <v>12</v>
      </c>
      <c r="H512" t="s">
        <v>19</v>
      </c>
      <c r="I512" t="s">
        <v>14</v>
      </c>
      <c r="J512">
        <v>0</v>
      </c>
    </row>
    <row r="513" spans="1:10" x14ac:dyDescent="0.25">
      <c r="A513" t="s">
        <v>10</v>
      </c>
      <c r="B513">
        <v>47</v>
      </c>
      <c r="C513">
        <v>1</v>
      </c>
      <c r="D513">
        <v>1</v>
      </c>
      <c r="E513">
        <v>0</v>
      </c>
      <c r="F513" t="s">
        <v>42</v>
      </c>
      <c r="G513" t="s">
        <v>17</v>
      </c>
      <c r="H513" t="s">
        <v>13</v>
      </c>
      <c r="I513" t="s">
        <v>14</v>
      </c>
      <c r="J513">
        <v>1</v>
      </c>
    </row>
    <row r="514" spans="1:10" x14ac:dyDescent="0.25">
      <c r="A514" t="s">
        <v>15</v>
      </c>
      <c r="B514">
        <v>51</v>
      </c>
      <c r="C514">
        <v>0</v>
      </c>
      <c r="D514">
        <v>0</v>
      </c>
      <c r="E514">
        <v>0</v>
      </c>
      <c r="F514" t="s">
        <v>38</v>
      </c>
      <c r="G514" t="s">
        <v>12</v>
      </c>
      <c r="H514" t="s">
        <v>19</v>
      </c>
      <c r="I514" t="s">
        <v>14</v>
      </c>
      <c r="J514">
        <v>0</v>
      </c>
    </row>
    <row r="515" spans="1:10" x14ac:dyDescent="0.25">
      <c r="A515" t="s">
        <v>15</v>
      </c>
      <c r="B515">
        <v>33</v>
      </c>
      <c r="C515">
        <v>1</v>
      </c>
      <c r="D515">
        <v>1</v>
      </c>
      <c r="E515">
        <v>1</v>
      </c>
      <c r="F515" t="s">
        <v>52</v>
      </c>
      <c r="G515" t="s">
        <v>17</v>
      </c>
      <c r="H515" t="s">
        <v>13</v>
      </c>
      <c r="I515" t="s">
        <v>14</v>
      </c>
      <c r="J515">
        <v>1</v>
      </c>
    </row>
    <row r="516" spans="1:10" x14ac:dyDescent="0.25">
      <c r="A516" t="s">
        <v>15</v>
      </c>
      <c r="B516">
        <v>51</v>
      </c>
      <c r="C516">
        <v>1</v>
      </c>
      <c r="D516">
        <v>1</v>
      </c>
      <c r="E516">
        <v>1</v>
      </c>
      <c r="F516" t="s">
        <v>22</v>
      </c>
      <c r="G516" t="s">
        <v>12</v>
      </c>
      <c r="H516" t="s">
        <v>19</v>
      </c>
      <c r="I516" t="s">
        <v>14</v>
      </c>
      <c r="J516">
        <v>1</v>
      </c>
    </row>
    <row r="517" spans="1:10" x14ac:dyDescent="0.25">
      <c r="A517" t="s">
        <v>10</v>
      </c>
      <c r="B517">
        <v>60</v>
      </c>
      <c r="C517">
        <v>0</v>
      </c>
      <c r="D517">
        <v>0</v>
      </c>
      <c r="E517">
        <v>1</v>
      </c>
      <c r="F517" t="s">
        <v>37</v>
      </c>
      <c r="G517" t="s">
        <v>17</v>
      </c>
      <c r="H517" t="s">
        <v>13</v>
      </c>
      <c r="I517" t="s">
        <v>14</v>
      </c>
      <c r="J517">
        <v>0</v>
      </c>
    </row>
    <row r="518" spans="1:10" x14ac:dyDescent="0.25">
      <c r="A518" t="s">
        <v>10</v>
      </c>
      <c r="B518">
        <v>23</v>
      </c>
      <c r="C518">
        <v>0</v>
      </c>
      <c r="D518">
        <v>0</v>
      </c>
      <c r="E518">
        <v>1</v>
      </c>
      <c r="F518" t="s">
        <v>51</v>
      </c>
      <c r="G518" t="s">
        <v>12</v>
      </c>
      <c r="H518" t="s">
        <v>19</v>
      </c>
      <c r="I518" t="s">
        <v>14</v>
      </c>
      <c r="J518">
        <v>0</v>
      </c>
    </row>
    <row r="519" spans="1:10" x14ac:dyDescent="0.25">
      <c r="A519" t="s">
        <v>10</v>
      </c>
      <c r="B519">
        <v>8</v>
      </c>
      <c r="C519">
        <v>0</v>
      </c>
      <c r="D519">
        <v>0</v>
      </c>
      <c r="E519">
        <v>0</v>
      </c>
      <c r="F519" t="s">
        <v>22</v>
      </c>
      <c r="G519" t="s">
        <v>17</v>
      </c>
      <c r="H519" t="s">
        <v>19</v>
      </c>
      <c r="I519" t="s">
        <v>14</v>
      </c>
      <c r="J519">
        <v>0</v>
      </c>
    </row>
    <row r="520" spans="1:10" x14ac:dyDescent="0.25">
      <c r="A520" t="s">
        <v>15</v>
      </c>
      <c r="B520">
        <v>52</v>
      </c>
      <c r="C520">
        <v>0</v>
      </c>
      <c r="D520">
        <v>0</v>
      </c>
      <c r="E520">
        <v>1</v>
      </c>
      <c r="F520" t="s">
        <v>11</v>
      </c>
      <c r="G520" t="s">
        <v>12</v>
      </c>
      <c r="H520" t="s">
        <v>13</v>
      </c>
      <c r="I520" t="s">
        <v>14</v>
      </c>
      <c r="J520">
        <v>0</v>
      </c>
    </row>
    <row r="521" spans="1:10" x14ac:dyDescent="0.25">
      <c r="A521" t="s">
        <v>10</v>
      </c>
      <c r="B521">
        <v>10</v>
      </c>
      <c r="C521">
        <v>1</v>
      </c>
      <c r="D521">
        <v>1</v>
      </c>
      <c r="E521">
        <v>1</v>
      </c>
      <c r="F521" t="s">
        <v>25</v>
      </c>
      <c r="G521" t="s">
        <v>17</v>
      </c>
      <c r="H521" t="s">
        <v>24</v>
      </c>
      <c r="I521" t="s">
        <v>14</v>
      </c>
      <c r="J521">
        <v>1</v>
      </c>
    </row>
    <row r="522" spans="1:10" x14ac:dyDescent="0.25">
      <c r="A522" t="s">
        <v>15</v>
      </c>
      <c r="B522">
        <v>22</v>
      </c>
      <c r="C522">
        <v>1</v>
      </c>
      <c r="D522">
        <v>1</v>
      </c>
      <c r="E522">
        <v>0</v>
      </c>
      <c r="F522" t="s">
        <v>25</v>
      </c>
      <c r="G522" t="s">
        <v>12</v>
      </c>
      <c r="H522" t="s">
        <v>13</v>
      </c>
      <c r="I522" t="s">
        <v>14</v>
      </c>
      <c r="J522">
        <v>1</v>
      </c>
    </row>
    <row r="523" spans="1:10" x14ac:dyDescent="0.25">
      <c r="A523" t="s">
        <v>15</v>
      </c>
      <c r="B523">
        <v>23</v>
      </c>
      <c r="C523">
        <v>1</v>
      </c>
      <c r="D523">
        <v>1</v>
      </c>
      <c r="E523">
        <v>0</v>
      </c>
      <c r="F523" t="s">
        <v>35</v>
      </c>
      <c r="G523" t="s">
        <v>17</v>
      </c>
      <c r="H523" t="s">
        <v>24</v>
      </c>
      <c r="I523" t="s">
        <v>14</v>
      </c>
      <c r="J523">
        <v>1</v>
      </c>
    </row>
    <row r="524" spans="1:10" x14ac:dyDescent="0.25">
      <c r="A524" t="s">
        <v>10</v>
      </c>
      <c r="B524">
        <v>13</v>
      </c>
      <c r="C524">
        <v>0</v>
      </c>
      <c r="D524">
        <v>0</v>
      </c>
      <c r="E524">
        <v>1</v>
      </c>
      <c r="F524" t="s">
        <v>53</v>
      </c>
      <c r="G524" t="s">
        <v>12</v>
      </c>
      <c r="H524" t="s">
        <v>24</v>
      </c>
      <c r="I524" t="s">
        <v>14</v>
      </c>
      <c r="J524">
        <v>0</v>
      </c>
    </row>
    <row r="525" spans="1:10" x14ac:dyDescent="0.25">
      <c r="A525" t="s">
        <v>10</v>
      </c>
      <c r="B525">
        <v>22</v>
      </c>
      <c r="C525">
        <v>0</v>
      </c>
      <c r="D525">
        <v>0</v>
      </c>
      <c r="E525">
        <v>0</v>
      </c>
      <c r="F525" t="s">
        <v>26</v>
      </c>
      <c r="G525" t="s">
        <v>17</v>
      </c>
      <c r="H525" t="s">
        <v>13</v>
      </c>
      <c r="I525" t="s">
        <v>14</v>
      </c>
      <c r="J525">
        <v>0</v>
      </c>
    </row>
    <row r="526" spans="1:10" x14ac:dyDescent="0.25">
      <c r="A526" t="s">
        <v>15</v>
      </c>
      <c r="B526">
        <v>64</v>
      </c>
      <c r="C526">
        <v>1</v>
      </c>
      <c r="D526">
        <v>1</v>
      </c>
      <c r="E526">
        <v>1</v>
      </c>
      <c r="F526" t="s">
        <v>33</v>
      </c>
      <c r="G526" t="s">
        <v>12</v>
      </c>
      <c r="H526" t="s">
        <v>13</v>
      </c>
      <c r="I526" t="s">
        <v>14</v>
      </c>
      <c r="J526">
        <v>1</v>
      </c>
    </row>
    <row r="527" spans="1:10" x14ac:dyDescent="0.25">
      <c r="A527" t="s">
        <v>10</v>
      </c>
      <c r="B527">
        <v>9</v>
      </c>
      <c r="C527">
        <v>0</v>
      </c>
      <c r="D527">
        <v>0</v>
      </c>
      <c r="E527">
        <v>0</v>
      </c>
      <c r="F527" t="s">
        <v>43</v>
      </c>
      <c r="G527" t="s">
        <v>17</v>
      </c>
      <c r="H527" t="s">
        <v>24</v>
      </c>
      <c r="I527" t="s">
        <v>14</v>
      </c>
      <c r="J527">
        <v>0</v>
      </c>
    </row>
    <row r="528" spans="1:10" x14ac:dyDescent="0.25">
      <c r="A528" t="s">
        <v>10</v>
      </c>
      <c r="B528">
        <v>26</v>
      </c>
      <c r="C528">
        <v>0</v>
      </c>
      <c r="D528">
        <v>0</v>
      </c>
      <c r="E528">
        <v>0</v>
      </c>
      <c r="F528" t="s">
        <v>43</v>
      </c>
      <c r="G528" t="s">
        <v>12</v>
      </c>
      <c r="H528" t="s">
        <v>24</v>
      </c>
      <c r="I528" t="s">
        <v>14</v>
      </c>
      <c r="J528">
        <v>0</v>
      </c>
    </row>
    <row r="529" spans="1:10" x14ac:dyDescent="0.25">
      <c r="A529" t="s">
        <v>15</v>
      </c>
      <c r="B529">
        <v>32</v>
      </c>
      <c r="C529">
        <v>0</v>
      </c>
      <c r="D529">
        <v>0</v>
      </c>
      <c r="E529">
        <v>0</v>
      </c>
      <c r="F529" t="s">
        <v>33</v>
      </c>
      <c r="G529" t="s">
        <v>17</v>
      </c>
      <c r="H529" t="s">
        <v>24</v>
      </c>
      <c r="I529" t="s">
        <v>14</v>
      </c>
      <c r="J529">
        <v>0</v>
      </c>
    </row>
    <row r="530" spans="1:10" x14ac:dyDescent="0.25">
      <c r="A530" t="s">
        <v>10</v>
      </c>
      <c r="B530">
        <v>48</v>
      </c>
      <c r="C530">
        <v>0</v>
      </c>
      <c r="D530">
        <v>0</v>
      </c>
      <c r="E530">
        <v>1</v>
      </c>
      <c r="F530" t="s">
        <v>48</v>
      </c>
      <c r="G530" t="s">
        <v>12</v>
      </c>
      <c r="H530" t="s">
        <v>13</v>
      </c>
      <c r="I530" t="s">
        <v>14</v>
      </c>
      <c r="J530">
        <v>0</v>
      </c>
    </row>
    <row r="531" spans="1:10" x14ac:dyDescent="0.25">
      <c r="A531" t="s">
        <v>15</v>
      </c>
      <c r="B531">
        <v>48</v>
      </c>
      <c r="C531">
        <v>0</v>
      </c>
      <c r="D531">
        <v>1</v>
      </c>
      <c r="E531">
        <v>0</v>
      </c>
      <c r="F531" t="s">
        <v>28</v>
      </c>
      <c r="G531" t="s">
        <v>17</v>
      </c>
      <c r="H531" t="s">
        <v>19</v>
      </c>
      <c r="I531" t="s">
        <v>14</v>
      </c>
      <c r="J531">
        <v>1</v>
      </c>
    </row>
    <row r="532" spans="1:10" x14ac:dyDescent="0.25">
      <c r="A532" t="s">
        <v>10</v>
      </c>
      <c r="B532">
        <v>33</v>
      </c>
      <c r="C532">
        <v>0</v>
      </c>
      <c r="D532">
        <v>0</v>
      </c>
      <c r="E532">
        <v>0</v>
      </c>
      <c r="F532" t="s">
        <v>23</v>
      </c>
      <c r="G532" t="s">
        <v>12</v>
      </c>
      <c r="H532" t="s">
        <v>19</v>
      </c>
      <c r="I532" t="s">
        <v>14</v>
      </c>
      <c r="J532">
        <v>0</v>
      </c>
    </row>
    <row r="533" spans="1:10" x14ac:dyDescent="0.25">
      <c r="A533" t="s">
        <v>10</v>
      </c>
      <c r="B533">
        <v>36</v>
      </c>
      <c r="C533">
        <v>0</v>
      </c>
      <c r="D533">
        <v>0</v>
      </c>
      <c r="E533">
        <v>0</v>
      </c>
      <c r="F533" t="s">
        <v>45</v>
      </c>
      <c r="G533" t="s">
        <v>17</v>
      </c>
      <c r="H533" t="s">
        <v>19</v>
      </c>
      <c r="I533" t="s">
        <v>14</v>
      </c>
      <c r="J533">
        <v>0</v>
      </c>
    </row>
    <row r="534" spans="1:10" x14ac:dyDescent="0.25">
      <c r="A534" t="s">
        <v>10</v>
      </c>
      <c r="B534">
        <v>32</v>
      </c>
      <c r="C534">
        <v>0</v>
      </c>
      <c r="D534">
        <v>0</v>
      </c>
      <c r="E534">
        <v>0</v>
      </c>
      <c r="F534" t="s">
        <v>47</v>
      </c>
      <c r="G534" t="s">
        <v>12</v>
      </c>
      <c r="H534" t="s">
        <v>19</v>
      </c>
      <c r="I534" t="s">
        <v>14</v>
      </c>
      <c r="J534">
        <v>0</v>
      </c>
    </row>
    <row r="535" spans="1:10" x14ac:dyDescent="0.25">
      <c r="A535" t="s">
        <v>15</v>
      </c>
      <c r="B535">
        <v>53</v>
      </c>
      <c r="C535">
        <v>0</v>
      </c>
      <c r="D535">
        <v>0</v>
      </c>
      <c r="E535">
        <v>0</v>
      </c>
      <c r="F535" t="s">
        <v>20</v>
      </c>
      <c r="G535" t="s">
        <v>17</v>
      </c>
      <c r="H535" t="s">
        <v>13</v>
      </c>
      <c r="I535" t="s">
        <v>14</v>
      </c>
      <c r="J535">
        <v>0</v>
      </c>
    </row>
    <row r="536" spans="1:10" x14ac:dyDescent="0.25">
      <c r="A536" t="s">
        <v>10</v>
      </c>
      <c r="B536">
        <v>9</v>
      </c>
      <c r="C536">
        <v>1</v>
      </c>
      <c r="D536">
        <v>1</v>
      </c>
      <c r="E536">
        <v>0</v>
      </c>
      <c r="F536" t="s">
        <v>23</v>
      </c>
      <c r="G536" t="s">
        <v>12</v>
      </c>
      <c r="H536" t="s">
        <v>19</v>
      </c>
      <c r="I536" t="s">
        <v>14</v>
      </c>
      <c r="J536">
        <v>1</v>
      </c>
    </row>
    <row r="537" spans="1:10" x14ac:dyDescent="0.25">
      <c r="A537" t="s">
        <v>15</v>
      </c>
      <c r="B537">
        <v>9</v>
      </c>
      <c r="C537">
        <v>1</v>
      </c>
      <c r="D537">
        <v>1</v>
      </c>
      <c r="E537">
        <v>0</v>
      </c>
      <c r="F537" t="s">
        <v>31</v>
      </c>
      <c r="G537" t="s">
        <v>17</v>
      </c>
      <c r="H537" t="s">
        <v>13</v>
      </c>
      <c r="I537" t="s">
        <v>14</v>
      </c>
      <c r="J537">
        <v>1</v>
      </c>
    </row>
    <row r="538" spans="1:10" x14ac:dyDescent="0.25">
      <c r="A538" t="s">
        <v>15</v>
      </c>
      <c r="B538">
        <v>40</v>
      </c>
      <c r="C538">
        <v>0</v>
      </c>
      <c r="D538">
        <v>0</v>
      </c>
      <c r="E538">
        <v>1</v>
      </c>
      <c r="F538" t="s">
        <v>25</v>
      </c>
      <c r="G538" t="s">
        <v>12</v>
      </c>
      <c r="H538" t="s">
        <v>13</v>
      </c>
      <c r="I538" t="s">
        <v>14</v>
      </c>
      <c r="J538">
        <v>0</v>
      </c>
    </row>
    <row r="539" spans="1:10" x14ac:dyDescent="0.25">
      <c r="A539" t="s">
        <v>10</v>
      </c>
      <c r="B539">
        <v>55</v>
      </c>
      <c r="C539">
        <v>1</v>
      </c>
      <c r="D539">
        <v>1</v>
      </c>
      <c r="E539">
        <v>1</v>
      </c>
      <c r="F539" t="s">
        <v>38</v>
      </c>
      <c r="G539" t="s">
        <v>17</v>
      </c>
      <c r="H539" t="s">
        <v>24</v>
      </c>
      <c r="I539" t="s">
        <v>14</v>
      </c>
      <c r="J539">
        <v>1</v>
      </c>
    </row>
    <row r="540" spans="1:10" x14ac:dyDescent="0.25">
      <c r="A540" t="s">
        <v>15</v>
      </c>
      <c r="B540">
        <v>34</v>
      </c>
      <c r="C540">
        <v>0</v>
      </c>
      <c r="D540">
        <v>0</v>
      </c>
      <c r="E540">
        <v>1</v>
      </c>
      <c r="F540" t="s">
        <v>32</v>
      </c>
      <c r="G540" t="s">
        <v>12</v>
      </c>
      <c r="H540" t="s">
        <v>24</v>
      </c>
      <c r="I540" t="s">
        <v>14</v>
      </c>
      <c r="J540">
        <v>0</v>
      </c>
    </row>
    <row r="541" spans="1:10" x14ac:dyDescent="0.25">
      <c r="A541" t="s">
        <v>10</v>
      </c>
      <c r="B541">
        <v>19</v>
      </c>
      <c r="C541">
        <v>1</v>
      </c>
      <c r="D541">
        <v>1</v>
      </c>
      <c r="E541">
        <v>1</v>
      </c>
      <c r="F541" t="s">
        <v>33</v>
      </c>
      <c r="G541" t="s">
        <v>17</v>
      </c>
      <c r="H541" t="s">
        <v>13</v>
      </c>
      <c r="I541" t="s">
        <v>14</v>
      </c>
      <c r="J541">
        <v>1</v>
      </c>
    </row>
    <row r="542" spans="1:10" x14ac:dyDescent="0.25">
      <c r="A542" t="s">
        <v>15</v>
      </c>
      <c r="B542">
        <v>48</v>
      </c>
      <c r="C542">
        <v>1</v>
      </c>
      <c r="D542">
        <v>1</v>
      </c>
      <c r="E542">
        <v>1</v>
      </c>
      <c r="F542" t="s">
        <v>46</v>
      </c>
      <c r="G542" t="s">
        <v>12</v>
      </c>
      <c r="H542" t="s">
        <v>19</v>
      </c>
      <c r="I542" t="s">
        <v>14</v>
      </c>
      <c r="J542">
        <v>1</v>
      </c>
    </row>
    <row r="543" spans="1:10" x14ac:dyDescent="0.25">
      <c r="A543" t="s">
        <v>10</v>
      </c>
      <c r="B543">
        <v>30</v>
      </c>
      <c r="C543">
        <v>1</v>
      </c>
      <c r="D543">
        <v>1</v>
      </c>
      <c r="E543">
        <v>0</v>
      </c>
      <c r="F543" t="s">
        <v>11</v>
      </c>
      <c r="G543" t="s">
        <v>17</v>
      </c>
      <c r="H543" t="s">
        <v>13</v>
      </c>
      <c r="I543" t="s">
        <v>14</v>
      </c>
      <c r="J543">
        <v>1</v>
      </c>
    </row>
    <row r="544" spans="1:10" x14ac:dyDescent="0.25">
      <c r="A544" t="s">
        <v>10</v>
      </c>
      <c r="B544">
        <v>27</v>
      </c>
      <c r="C544">
        <v>0</v>
      </c>
      <c r="D544">
        <v>0</v>
      </c>
      <c r="E544">
        <v>0</v>
      </c>
      <c r="F544" t="s">
        <v>48</v>
      </c>
      <c r="G544" t="s">
        <v>12</v>
      </c>
      <c r="H544" t="s">
        <v>13</v>
      </c>
      <c r="I544" t="s">
        <v>14</v>
      </c>
      <c r="J544">
        <v>0</v>
      </c>
    </row>
    <row r="545" spans="1:10" x14ac:dyDescent="0.25">
      <c r="A545" t="s">
        <v>15</v>
      </c>
      <c r="B545">
        <v>49</v>
      </c>
      <c r="C545">
        <v>0</v>
      </c>
      <c r="D545">
        <v>0</v>
      </c>
      <c r="E545">
        <v>0</v>
      </c>
      <c r="F545" t="s">
        <v>29</v>
      </c>
      <c r="G545" t="s">
        <v>17</v>
      </c>
      <c r="H545" t="s">
        <v>19</v>
      </c>
      <c r="I545" t="s">
        <v>14</v>
      </c>
      <c r="J545">
        <v>0</v>
      </c>
    </row>
    <row r="546" spans="1:10" x14ac:dyDescent="0.25">
      <c r="A546" t="s">
        <v>10</v>
      </c>
      <c r="B546">
        <v>28</v>
      </c>
      <c r="C546">
        <v>0</v>
      </c>
      <c r="D546">
        <v>0</v>
      </c>
      <c r="E546">
        <v>1</v>
      </c>
      <c r="F546" t="s">
        <v>35</v>
      </c>
      <c r="G546" t="s">
        <v>12</v>
      </c>
      <c r="H546" t="s">
        <v>19</v>
      </c>
      <c r="I546" t="s">
        <v>14</v>
      </c>
      <c r="J546">
        <v>0</v>
      </c>
    </row>
    <row r="547" spans="1:10" x14ac:dyDescent="0.25">
      <c r="A547" t="s">
        <v>10</v>
      </c>
      <c r="B547">
        <v>29</v>
      </c>
      <c r="C547">
        <v>1</v>
      </c>
      <c r="D547">
        <v>1</v>
      </c>
      <c r="E547">
        <v>1</v>
      </c>
      <c r="F547" t="s">
        <v>42</v>
      </c>
      <c r="G547" t="s">
        <v>17</v>
      </c>
      <c r="H547" t="s">
        <v>24</v>
      </c>
      <c r="I547" t="s">
        <v>14</v>
      </c>
      <c r="J547">
        <v>1</v>
      </c>
    </row>
    <row r="548" spans="1:10" x14ac:dyDescent="0.25">
      <c r="A548" t="s">
        <v>15</v>
      </c>
      <c r="B548">
        <v>65</v>
      </c>
      <c r="C548">
        <v>1</v>
      </c>
      <c r="D548">
        <v>1</v>
      </c>
      <c r="E548">
        <v>0</v>
      </c>
      <c r="F548" t="s">
        <v>26</v>
      </c>
      <c r="G548" t="s">
        <v>12</v>
      </c>
      <c r="H548" t="s">
        <v>24</v>
      </c>
      <c r="I548" t="s">
        <v>14</v>
      </c>
      <c r="J548">
        <v>1</v>
      </c>
    </row>
    <row r="549" spans="1:10" x14ac:dyDescent="0.25">
      <c r="A549" t="s">
        <v>15</v>
      </c>
      <c r="B549">
        <v>36</v>
      </c>
      <c r="C549">
        <v>0</v>
      </c>
      <c r="D549">
        <v>0</v>
      </c>
      <c r="E549">
        <v>1</v>
      </c>
      <c r="F549" t="s">
        <v>45</v>
      </c>
      <c r="G549" t="s">
        <v>17</v>
      </c>
      <c r="H549" t="s">
        <v>13</v>
      </c>
      <c r="I549" t="s">
        <v>14</v>
      </c>
      <c r="J549">
        <v>0</v>
      </c>
    </row>
    <row r="550" spans="1:10" x14ac:dyDescent="0.25">
      <c r="A550" t="s">
        <v>10</v>
      </c>
      <c r="B550">
        <v>55</v>
      </c>
      <c r="C550">
        <v>1</v>
      </c>
      <c r="D550">
        <v>1</v>
      </c>
      <c r="E550">
        <v>0</v>
      </c>
      <c r="F550" t="s">
        <v>27</v>
      </c>
      <c r="G550" t="s">
        <v>12</v>
      </c>
      <c r="H550" t="s">
        <v>13</v>
      </c>
      <c r="I550" t="s">
        <v>14</v>
      </c>
      <c r="J550">
        <v>1</v>
      </c>
    </row>
    <row r="551" spans="1:10" x14ac:dyDescent="0.25">
      <c r="A551" t="s">
        <v>15</v>
      </c>
      <c r="B551">
        <v>22</v>
      </c>
      <c r="C551">
        <v>0</v>
      </c>
      <c r="D551">
        <v>0</v>
      </c>
      <c r="E551">
        <v>1</v>
      </c>
      <c r="F551" t="s">
        <v>42</v>
      </c>
      <c r="G551" t="s">
        <v>17</v>
      </c>
      <c r="H551" t="s">
        <v>13</v>
      </c>
      <c r="I551" t="s">
        <v>14</v>
      </c>
      <c r="J551">
        <v>0</v>
      </c>
    </row>
    <row r="552" spans="1:10" x14ac:dyDescent="0.25">
      <c r="A552" t="s">
        <v>15</v>
      </c>
      <c r="B552">
        <v>26</v>
      </c>
      <c r="C552">
        <v>1</v>
      </c>
      <c r="D552">
        <v>1</v>
      </c>
      <c r="E552">
        <v>0</v>
      </c>
      <c r="F552" t="s">
        <v>23</v>
      </c>
      <c r="G552" t="s">
        <v>12</v>
      </c>
      <c r="H552" t="s">
        <v>24</v>
      </c>
      <c r="I552" t="s">
        <v>14</v>
      </c>
      <c r="J552">
        <v>1</v>
      </c>
    </row>
    <row r="553" spans="1:10" x14ac:dyDescent="0.25">
      <c r="A553" t="s">
        <v>15</v>
      </c>
      <c r="B553">
        <v>31</v>
      </c>
      <c r="C553">
        <v>1</v>
      </c>
      <c r="D553">
        <v>1</v>
      </c>
      <c r="E553">
        <v>0</v>
      </c>
      <c r="F553" t="s">
        <v>39</v>
      </c>
      <c r="G553" t="s">
        <v>17</v>
      </c>
      <c r="H553" t="s">
        <v>24</v>
      </c>
      <c r="I553" t="s">
        <v>14</v>
      </c>
      <c r="J553">
        <v>1</v>
      </c>
    </row>
    <row r="554" spans="1:10" x14ac:dyDescent="0.25">
      <c r="A554" t="s">
        <v>10</v>
      </c>
      <c r="B554">
        <v>50</v>
      </c>
      <c r="C554">
        <v>0</v>
      </c>
      <c r="D554">
        <v>0</v>
      </c>
      <c r="E554">
        <v>0</v>
      </c>
      <c r="F554" t="s">
        <v>47</v>
      </c>
      <c r="G554" t="s">
        <v>12</v>
      </c>
      <c r="H554" t="s">
        <v>13</v>
      </c>
      <c r="I554" t="s">
        <v>14</v>
      </c>
      <c r="J554">
        <v>0</v>
      </c>
    </row>
    <row r="555" spans="1:10" x14ac:dyDescent="0.25">
      <c r="A555" t="s">
        <v>15</v>
      </c>
      <c r="B555">
        <v>25</v>
      </c>
      <c r="C555">
        <v>0</v>
      </c>
      <c r="D555">
        <v>0</v>
      </c>
      <c r="E555">
        <v>0</v>
      </c>
      <c r="F555" t="s">
        <v>36</v>
      </c>
      <c r="G555" t="s">
        <v>17</v>
      </c>
      <c r="H555" t="s">
        <v>24</v>
      </c>
      <c r="I555" t="s">
        <v>14</v>
      </c>
      <c r="J555">
        <v>0</v>
      </c>
    </row>
    <row r="556" spans="1:10" x14ac:dyDescent="0.25">
      <c r="A556" t="s">
        <v>10</v>
      </c>
      <c r="B556">
        <v>34</v>
      </c>
      <c r="C556">
        <v>1</v>
      </c>
      <c r="D556">
        <v>1</v>
      </c>
      <c r="E556">
        <v>0</v>
      </c>
      <c r="F556" t="s">
        <v>23</v>
      </c>
      <c r="G556" t="s">
        <v>12</v>
      </c>
      <c r="H556" t="s">
        <v>13</v>
      </c>
      <c r="I556" t="s">
        <v>14</v>
      </c>
      <c r="J556">
        <v>1</v>
      </c>
    </row>
    <row r="557" spans="1:10" x14ac:dyDescent="0.25">
      <c r="A557" t="s">
        <v>10</v>
      </c>
      <c r="B557">
        <v>54</v>
      </c>
      <c r="C557">
        <v>0</v>
      </c>
      <c r="D557">
        <v>0</v>
      </c>
      <c r="E557">
        <v>0</v>
      </c>
      <c r="F557" t="s">
        <v>11</v>
      </c>
      <c r="G557" t="s">
        <v>17</v>
      </c>
      <c r="H557" t="s">
        <v>24</v>
      </c>
      <c r="I557" t="s">
        <v>14</v>
      </c>
      <c r="J557">
        <v>0</v>
      </c>
    </row>
    <row r="558" spans="1:10" x14ac:dyDescent="0.25">
      <c r="A558" t="s">
        <v>10</v>
      </c>
      <c r="B558">
        <v>35</v>
      </c>
      <c r="C558">
        <v>1</v>
      </c>
      <c r="D558">
        <v>1</v>
      </c>
      <c r="E558">
        <v>0</v>
      </c>
      <c r="F558" t="s">
        <v>41</v>
      </c>
      <c r="G558" t="s">
        <v>12</v>
      </c>
      <c r="H558" t="s">
        <v>13</v>
      </c>
      <c r="I558" t="s">
        <v>14</v>
      </c>
      <c r="J558">
        <v>1</v>
      </c>
    </row>
    <row r="559" spans="1:10" x14ac:dyDescent="0.25">
      <c r="A559" t="s">
        <v>15</v>
      </c>
      <c r="B559">
        <v>29</v>
      </c>
      <c r="C559">
        <v>1</v>
      </c>
      <c r="D559">
        <v>1</v>
      </c>
      <c r="E559">
        <v>1</v>
      </c>
      <c r="F559" t="s">
        <v>28</v>
      </c>
      <c r="G559" t="s">
        <v>17</v>
      </c>
      <c r="H559" t="s">
        <v>13</v>
      </c>
      <c r="I559" t="s">
        <v>14</v>
      </c>
      <c r="J559">
        <v>1</v>
      </c>
    </row>
    <row r="560" spans="1:10" x14ac:dyDescent="0.25">
      <c r="A560" t="s">
        <v>10</v>
      </c>
      <c r="B560">
        <v>18</v>
      </c>
      <c r="C560">
        <v>1</v>
      </c>
      <c r="D560">
        <v>1</v>
      </c>
      <c r="E560">
        <v>0</v>
      </c>
      <c r="F560" t="s">
        <v>47</v>
      </c>
      <c r="G560" t="s">
        <v>12</v>
      </c>
      <c r="H560" t="s">
        <v>19</v>
      </c>
      <c r="I560" t="s">
        <v>14</v>
      </c>
      <c r="J560">
        <v>1</v>
      </c>
    </row>
    <row r="561" spans="1:10" x14ac:dyDescent="0.25">
      <c r="A561" t="s">
        <v>10</v>
      </c>
      <c r="B561">
        <v>12</v>
      </c>
      <c r="C561">
        <v>1</v>
      </c>
      <c r="D561">
        <v>1</v>
      </c>
      <c r="E561">
        <v>1</v>
      </c>
      <c r="F561" t="s">
        <v>53</v>
      </c>
      <c r="G561" t="s">
        <v>17</v>
      </c>
      <c r="H561" t="s">
        <v>24</v>
      </c>
      <c r="I561" t="s">
        <v>14</v>
      </c>
      <c r="J561">
        <v>1</v>
      </c>
    </row>
    <row r="562" spans="1:10" x14ac:dyDescent="0.25">
      <c r="A562" t="s">
        <v>10</v>
      </c>
      <c r="B562">
        <v>19</v>
      </c>
      <c r="C562">
        <v>0</v>
      </c>
      <c r="D562">
        <v>0</v>
      </c>
      <c r="E562">
        <v>0</v>
      </c>
      <c r="F562" t="s">
        <v>40</v>
      </c>
      <c r="G562" t="s">
        <v>12</v>
      </c>
      <c r="H562" t="s">
        <v>19</v>
      </c>
      <c r="I562" t="s">
        <v>14</v>
      </c>
      <c r="J562">
        <v>0</v>
      </c>
    </row>
    <row r="563" spans="1:10" x14ac:dyDescent="0.25">
      <c r="A563" t="s">
        <v>10</v>
      </c>
      <c r="B563">
        <v>38</v>
      </c>
      <c r="C563">
        <v>1</v>
      </c>
      <c r="D563">
        <v>1</v>
      </c>
      <c r="E563">
        <v>0</v>
      </c>
      <c r="F563" t="s">
        <v>27</v>
      </c>
      <c r="G563" t="s">
        <v>17</v>
      </c>
      <c r="H563" t="s">
        <v>19</v>
      </c>
      <c r="I563" t="s">
        <v>14</v>
      </c>
      <c r="J563">
        <v>1</v>
      </c>
    </row>
    <row r="564" spans="1:10" x14ac:dyDescent="0.25">
      <c r="A564" t="s">
        <v>15</v>
      </c>
      <c r="B564">
        <v>46</v>
      </c>
      <c r="C564">
        <v>0</v>
      </c>
      <c r="D564">
        <v>0</v>
      </c>
      <c r="E564">
        <v>0</v>
      </c>
      <c r="F564" t="s">
        <v>42</v>
      </c>
      <c r="G564" t="s">
        <v>12</v>
      </c>
      <c r="H564" t="s">
        <v>19</v>
      </c>
      <c r="I564" t="s">
        <v>14</v>
      </c>
      <c r="J564">
        <v>0</v>
      </c>
    </row>
    <row r="565" spans="1:10" x14ac:dyDescent="0.25">
      <c r="A565" t="s">
        <v>10</v>
      </c>
      <c r="B565">
        <v>9</v>
      </c>
      <c r="C565">
        <v>1</v>
      </c>
      <c r="D565">
        <v>1</v>
      </c>
      <c r="E565">
        <v>0</v>
      </c>
      <c r="F565" t="s">
        <v>25</v>
      </c>
      <c r="G565" t="s">
        <v>17</v>
      </c>
      <c r="H565" t="s">
        <v>13</v>
      </c>
      <c r="I565" t="s">
        <v>14</v>
      </c>
      <c r="J565">
        <v>1</v>
      </c>
    </row>
    <row r="566" spans="1:10" x14ac:dyDescent="0.25">
      <c r="A566" t="s">
        <v>10</v>
      </c>
      <c r="B566">
        <v>42</v>
      </c>
      <c r="C566">
        <v>1</v>
      </c>
      <c r="D566">
        <v>1</v>
      </c>
      <c r="E566">
        <v>1</v>
      </c>
      <c r="F566" t="s">
        <v>31</v>
      </c>
      <c r="G566" t="s">
        <v>12</v>
      </c>
      <c r="H566" t="s">
        <v>13</v>
      </c>
      <c r="I566" t="s">
        <v>14</v>
      </c>
      <c r="J566">
        <v>1</v>
      </c>
    </row>
    <row r="567" spans="1:10" x14ac:dyDescent="0.25">
      <c r="A567" t="s">
        <v>15</v>
      </c>
      <c r="B567">
        <v>23</v>
      </c>
      <c r="C567">
        <v>0</v>
      </c>
      <c r="D567">
        <v>0</v>
      </c>
      <c r="E567">
        <v>1</v>
      </c>
      <c r="F567" t="s">
        <v>18</v>
      </c>
      <c r="G567" t="s">
        <v>17</v>
      </c>
      <c r="H567" t="s">
        <v>13</v>
      </c>
      <c r="I567" t="s">
        <v>14</v>
      </c>
      <c r="J567">
        <v>0</v>
      </c>
    </row>
    <row r="568" spans="1:10" x14ac:dyDescent="0.25">
      <c r="A568" t="s">
        <v>10</v>
      </c>
      <c r="B568">
        <v>45</v>
      </c>
      <c r="C568">
        <v>1</v>
      </c>
      <c r="D568">
        <v>1</v>
      </c>
      <c r="E568">
        <v>1</v>
      </c>
      <c r="F568" t="s">
        <v>18</v>
      </c>
      <c r="G568" t="s">
        <v>12</v>
      </c>
      <c r="H568" t="s">
        <v>13</v>
      </c>
      <c r="I568" t="s">
        <v>14</v>
      </c>
      <c r="J568">
        <v>1</v>
      </c>
    </row>
    <row r="569" spans="1:10" x14ac:dyDescent="0.25">
      <c r="A569" t="s">
        <v>10</v>
      </c>
      <c r="B569">
        <v>29</v>
      </c>
      <c r="C569">
        <v>1</v>
      </c>
      <c r="D569">
        <v>1</v>
      </c>
      <c r="E569">
        <v>1</v>
      </c>
      <c r="F569" t="s">
        <v>18</v>
      </c>
      <c r="G569" t="s">
        <v>17</v>
      </c>
      <c r="H569" t="s">
        <v>13</v>
      </c>
      <c r="I569" t="s">
        <v>14</v>
      </c>
      <c r="J569">
        <v>1</v>
      </c>
    </row>
    <row r="570" spans="1:10" x14ac:dyDescent="0.25">
      <c r="A570" t="s">
        <v>15</v>
      </c>
      <c r="B570">
        <v>31</v>
      </c>
      <c r="C570">
        <v>1</v>
      </c>
      <c r="D570">
        <v>1</v>
      </c>
      <c r="E570">
        <v>1</v>
      </c>
      <c r="F570" t="s">
        <v>51</v>
      </c>
      <c r="G570" t="s">
        <v>12</v>
      </c>
      <c r="H570" t="s">
        <v>24</v>
      </c>
      <c r="I570" t="s">
        <v>14</v>
      </c>
      <c r="J570">
        <v>1</v>
      </c>
    </row>
    <row r="571" spans="1:10" x14ac:dyDescent="0.25">
      <c r="A571" t="s">
        <v>15</v>
      </c>
      <c r="B571">
        <v>34</v>
      </c>
      <c r="C571">
        <v>0</v>
      </c>
      <c r="D571">
        <v>0</v>
      </c>
      <c r="E571">
        <v>0</v>
      </c>
      <c r="F571" t="s">
        <v>36</v>
      </c>
      <c r="G571" t="s">
        <v>17</v>
      </c>
      <c r="H571" t="s">
        <v>24</v>
      </c>
      <c r="I571" t="s">
        <v>14</v>
      </c>
      <c r="J571">
        <v>0</v>
      </c>
    </row>
    <row r="572" spans="1:10" x14ac:dyDescent="0.25">
      <c r="A572" t="s">
        <v>10</v>
      </c>
      <c r="B572">
        <v>61</v>
      </c>
      <c r="C572">
        <v>1</v>
      </c>
      <c r="D572">
        <v>1</v>
      </c>
      <c r="E572">
        <v>1</v>
      </c>
      <c r="F572" t="s">
        <v>53</v>
      </c>
      <c r="G572" t="s">
        <v>12</v>
      </c>
      <c r="H572" t="s">
        <v>24</v>
      </c>
      <c r="I572" t="s">
        <v>14</v>
      </c>
      <c r="J572">
        <v>1</v>
      </c>
    </row>
    <row r="573" spans="1:10" x14ac:dyDescent="0.25">
      <c r="A573" t="s">
        <v>10</v>
      </c>
      <c r="B573">
        <v>26</v>
      </c>
      <c r="C573">
        <v>1</v>
      </c>
      <c r="D573">
        <v>1</v>
      </c>
      <c r="E573">
        <v>1</v>
      </c>
      <c r="F573" t="s">
        <v>40</v>
      </c>
      <c r="G573" t="s">
        <v>17</v>
      </c>
      <c r="H573" t="s">
        <v>24</v>
      </c>
      <c r="I573" t="s">
        <v>14</v>
      </c>
      <c r="J573">
        <v>1</v>
      </c>
    </row>
    <row r="574" spans="1:10" x14ac:dyDescent="0.25">
      <c r="A574" t="s">
        <v>10</v>
      </c>
      <c r="B574">
        <v>52</v>
      </c>
      <c r="C574">
        <v>0</v>
      </c>
      <c r="D574">
        <v>0</v>
      </c>
      <c r="E574">
        <v>0</v>
      </c>
      <c r="F574" t="s">
        <v>36</v>
      </c>
      <c r="G574" t="s">
        <v>12</v>
      </c>
      <c r="H574" t="s">
        <v>19</v>
      </c>
      <c r="I574" t="s">
        <v>14</v>
      </c>
      <c r="J574">
        <v>0</v>
      </c>
    </row>
    <row r="575" spans="1:10" x14ac:dyDescent="0.25">
      <c r="A575" t="s">
        <v>10</v>
      </c>
      <c r="B575">
        <v>24</v>
      </c>
      <c r="C575">
        <v>0</v>
      </c>
      <c r="D575">
        <v>0</v>
      </c>
      <c r="E575">
        <v>0</v>
      </c>
      <c r="F575" t="s">
        <v>26</v>
      </c>
      <c r="G575" t="s">
        <v>17</v>
      </c>
      <c r="H575" t="s">
        <v>24</v>
      </c>
      <c r="I575" t="s">
        <v>14</v>
      </c>
      <c r="J575">
        <v>0</v>
      </c>
    </row>
    <row r="576" spans="1:10" x14ac:dyDescent="0.25">
      <c r="A576" t="s">
        <v>15</v>
      </c>
      <c r="B576">
        <v>19</v>
      </c>
      <c r="C576">
        <v>0</v>
      </c>
      <c r="D576">
        <v>0</v>
      </c>
      <c r="E576">
        <v>1</v>
      </c>
      <c r="F576" t="s">
        <v>37</v>
      </c>
      <c r="G576" t="s">
        <v>12</v>
      </c>
      <c r="H576" t="s">
        <v>13</v>
      </c>
      <c r="I576" t="s">
        <v>14</v>
      </c>
      <c r="J576">
        <v>0</v>
      </c>
    </row>
    <row r="577" spans="1:10" x14ac:dyDescent="0.25">
      <c r="A577" t="s">
        <v>10</v>
      </c>
      <c r="B577">
        <v>47</v>
      </c>
      <c r="C577">
        <v>1</v>
      </c>
      <c r="D577">
        <v>1</v>
      </c>
      <c r="E577">
        <v>0</v>
      </c>
      <c r="F577" t="s">
        <v>48</v>
      </c>
      <c r="G577" t="s">
        <v>17</v>
      </c>
      <c r="H577" t="s">
        <v>24</v>
      </c>
      <c r="I577" t="s">
        <v>14</v>
      </c>
      <c r="J577">
        <v>1</v>
      </c>
    </row>
    <row r="578" spans="1:10" x14ac:dyDescent="0.25">
      <c r="A578" t="s">
        <v>10</v>
      </c>
      <c r="B578">
        <v>14</v>
      </c>
      <c r="C578">
        <v>1</v>
      </c>
      <c r="D578">
        <v>1</v>
      </c>
      <c r="E578">
        <v>1</v>
      </c>
      <c r="F578" t="s">
        <v>28</v>
      </c>
      <c r="G578" t="s">
        <v>12</v>
      </c>
      <c r="H578" t="s">
        <v>24</v>
      </c>
      <c r="I578" t="s">
        <v>14</v>
      </c>
      <c r="J578">
        <v>1</v>
      </c>
    </row>
    <row r="579" spans="1:10" x14ac:dyDescent="0.25">
      <c r="A579" t="s">
        <v>15</v>
      </c>
      <c r="B579">
        <v>62</v>
      </c>
      <c r="C579">
        <v>1</v>
      </c>
      <c r="D579">
        <v>1</v>
      </c>
      <c r="E579">
        <v>0</v>
      </c>
      <c r="F579" t="s">
        <v>37</v>
      </c>
      <c r="G579" t="s">
        <v>17</v>
      </c>
      <c r="H579" t="s">
        <v>24</v>
      </c>
      <c r="I579" t="s">
        <v>14</v>
      </c>
      <c r="J579">
        <v>1</v>
      </c>
    </row>
    <row r="580" spans="1:10" x14ac:dyDescent="0.25">
      <c r="A580" t="s">
        <v>15</v>
      </c>
      <c r="B580">
        <v>53</v>
      </c>
      <c r="C580">
        <v>1</v>
      </c>
      <c r="D580">
        <v>1</v>
      </c>
      <c r="E580">
        <v>1</v>
      </c>
      <c r="F580" t="s">
        <v>11</v>
      </c>
      <c r="G580" t="s">
        <v>12</v>
      </c>
      <c r="H580" t="s">
        <v>24</v>
      </c>
      <c r="I580" t="s">
        <v>14</v>
      </c>
      <c r="J580">
        <v>1</v>
      </c>
    </row>
    <row r="581" spans="1:10" x14ac:dyDescent="0.25">
      <c r="A581" t="s">
        <v>15</v>
      </c>
      <c r="B581">
        <v>49</v>
      </c>
      <c r="C581">
        <v>0</v>
      </c>
      <c r="D581">
        <v>0</v>
      </c>
      <c r="E581">
        <v>1</v>
      </c>
      <c r="F581" t="s">
        <v>47</v>
      </c>
      <c r="G581" t="s">
        <v>17</v>
      </c>
      <c r="H581" t="s">
        <v>24</v>
      </c>
      <c r="I581" t="s">
        <v>14</v>
      </c>
      <c r="J581">
        <v>0</v>
      </c>
    </row>
    <row r="582" spans="1:10" x14ac:dyDescent="0.25">
      <c r="A582" t="s">
        <v>10</v>
      </c>
      <c r="B582">
        <v>51</v>
      </c>
      <c r="C582">
        <v>0</v>
      </c>
      <c r="D582">
        <v>0</v>
      </c>
      <c r="E582">
        <v>1</v>
      </c>
      <c r="F582" t="s">
        <v>29</v>
      </c>
      <c r="G582" t="s">
        <v>12</v>
      </c>
      <c r="H582" t="s">
        <v>13</v>
      </c>
      <c r="I582" t="s">
        <v>14</v>
      </c>
      <c r="J582">
        <v>0</v>
      </c>
    </row>
    <row r="583" spans="1:10" x14ac:dyDescent="0.25">
      <c r="A583" t="s">
        <v>10</v>
      </c>
      <c r="B583">
        <v>61</v>
      </c>
      <c r="C583">
        <v>0</v>
      </c>
      <c r="D583">
        <v>0</v>
      </c>
      <c r="E583">
        <v>0</v>
      </c>
      <c r="F583" t="s">
        <v>35</v>
      </c>
      <c r="G583" t="s">
        <v>17</v>
      </c>
      <c r="H583" t="s">
        <v>13</v>
      </c>
      <c r="I583" t="s">
        <v>14</v>
      </c>
      <c r="J583">
        <v>0</v>
      </c>
    </row>
    <row r="584" spans="1:10" x14ac:dyDescent="0.25">
      <c r="A584" t="s">
        <v>10</v>
      </c>
      <c r="B584">
        <v>35</v>
      </c>
      <c r="C584">
        <v>1</v>
      </c>
      <c r="D584">
        <v>1</v>
      </c>
      <c r="E584">
        <v>0</v>
      </c>
      <c r="F584" t="s">
        <v>35</v>
      </c>
      <c r="G584" t="s">
        <v>12</v>
      </c>
      <c r="H584" t="s">
        <v>13</v>
      </c>
      <c r="I584" t="s">
        <v>14</v>
      </c>
      <c r="J584">
        <v>1</v>
      </c>
    </row>
    <row r="585" spans="1:10" x14ac:dyDescent="0.25">
      <c r="A585" t="s">
        <v>10</v>
      </c>
      <c r="B585">
        <v>45</v>
      </c>
      <c r="C585">
        <v>0</v>
      </c>
      <c r="D585">
        <v>0</v>
      </c>
      <c r="E585">
        <v>1</v>
      </c>
      <c r="F585" t="s">
        <v>50</v>
      </c>
      <c r="G585" t="s">
        <v>17</v>
      </c>
      <c r="H585" t="s">
        <v>24</v>
      </c>
      <c r="I585" t="s">
        <v>14</v>
      </c>
      <c r="J585">
        <v>0</v>
      </c>
    </row>
    <row r="586" spans="1:10" x14ac:dyDescent="0.25">
      <c r="A586" t="s">
        <v>15</v>
      </c>
      <c r="B586">
        <v>25</v>
      </c>
      <c r="C586">
        <v>1</v>
      </c>
      <c r="D586">
        <v>1</v>
      </c>
      <c r="E586">
        <v>1</v>
      </c>
      <c r="F586" t="s">
        <v>39</v>
      </c>
      <c r="G586" t="s">
        <v>12</v>
      </c>
      <c r="H586" t="s">
        <v>13</v>
      </c>
      <c r="I586" t="s">
        <v>14</v>
      </c>
      <c r="J586">
        <v>1</v>
      </c>
    </row>
    <row r="587" spans="1:10" x14ac:dyDescent="0.25">
      <c r="A587" t="s">
        <v>10</v>
      </c>
      <c r="B587">
        <v>53</v>
      </c>
      <c r="C587">
        <v>1</v>
      </c>
      <c r="D587">
        <v>1</v>
      </c>
      <c r="E587">
        <v>0</v>
      </c>
      <c r="F587" t="s">
        <v>33</v>
      </c>
      <c r="G587" t="s">
        <v>17</v>
      </c>
      <c r="H587" t="s">
        <v>13</v>
      </c>
      <c r="I587" t="s">
        <v>14</v>
      </c>
      <c r="J587">
        <v>1</v>
      </c>
    </row>
    <row r="588" spans="1:10" x14ac:dyDescent="0.25">
      <c r="A588" t="s">
        <v>10</v>
      </c>
      <c r="B588">
        <v>37</v>
      </c>
      <c r="C588">
        <v>1</v>
      </c>
      <c r="D588">
        <v>1</v>
      </c>
      <c r="E588">
        <v>0</v>
      </c>
      <c r="F588" t="s">
        <v>21</v>
      </c>
      <c r="G588" t="s">
        <v>12</v>
      </c>
      <c r="H588" t="s">
        <v>13</v>
      </c>
      <c r="I588" t="s">
        <v>14</v>
      </c>
      <c r="J588">
        <v>1</v>
      </c>
    </row>
    <row r="589" spans="1:10" x14ac:dyDescent="0.25">
      <c r="A589" t="s">
        <v>15</v>
      </c>
      <c r="B589">
        <v>25</v>
      </c>
      <c r="C589">
        <v>0</v>
      </c>
      <c r="D589">
        <v>0</v>
      </c>
      <c r="E589">
        <v>1</v>
      </c>
      <c r="F589" t="s">
        <v>52</v>
      </c>
      <c r="G589" t="s">
        <v>17</v>
      </c>
      <c r="H589" t="s">
        <v>13</v>
      </c>
      <c r="I589" t="s">
        <v>14</v>
      </c>
      <c r="J589">
        <v>0</v>
      </c>
    </row>
    <row r="590" spans="1:10" x14ac:dyDescent="0.25">
      <c r="A590" t="s">
        <v>15</v>
      </c>
      <c r="B590">
        <v>38</v>
      </c>
      <c r="C590">
        <v>1</v>
      </c>
      <c r="D590">
        <v>1</v>
      </c>
      <c r="E590">
        <v>1</v>
      </c>
      <c r="F590" t="s">
        <v>38</v>
      </c>
      <c r="G590" t="s">
        <v>12</v>
      </c>
      <c r="H590" t="s">
        <v>24</v>
      </c>
      <c r="I590" t="s">
        <v>14</v>
      </c>
      <c r="J590">
        <v>1</v>
      </c>
    </row>
    <row r="591" spans="1:10" x14ac:dyDescent="0.25">
      <c r="A591" t="s">
        <v>10</v>
      </c>
      <c r="B591">
        <v>50</v>
      </c>
      <c r="C591">
        <v>1</v>
      </c>
      <c r="D591">
        <v>1</v>
      </c>
      <c r="E591">
        <v>0</v>
      </c>
      <c r="F591" t="s">
        <v>52</v>
      </c>
      <c r="G591" t="s">
        <v>17</v>
      </c>
      <c r="H591" t="s">
        <v>19</v>
      </c>
      <c r="I591" t="s">
        <v>14</v>
      </c>
      <c r="J591">
        <v>1</v>
      </c>
    </row>
    <row r="592" spans="1:10" x14ac:dyDescent="0.25">
      <c r="A592" t="s">
        <v>15</v>
      </c>
      <c r="B592">
        <v>30</v>
      </c>
      <c r="C592">
        <v>1</v>
      </c>
      <c r="D592">
        <v>1</v>
      </c>
      <c r="E592">
        <v>1</v>
      </c>
      <c r="F592" t="s">
        <v>48</v>
      </c>
      <c r="G592" t="s">
        <v>12</v>
      </c>
      <c r="H592" t="s">
        <v>13</v>
      </c>
      <c r="I592" t="s">
        <v>14</v>
      </c>
      <c r="J592">
        <v>1</v>
      </c>
    </row>
    <row r="593" spans="1:10" x14ac:dyDescent="0.25">
      <c r="A593" t="s">
        <v>10</v>
      </c>
      <c r="B593">
        <v>20</v>
      </c>
      <c r="C593">
        <v>0</v>
      </c>
      <c r="D593">
        <v>0</v>
      </c>
      <c r="E593">
        <v>0</v>
      </c>
      <c r="F593" t="s">
        <v>16</v>
      </c>
      <c r="G593" t="s">
        <v>17</v>
      </c>
      <c r="H593" t="s">
        <v>13</v>
      </c>
      <c r="I593" t="s">
        <v>14</v>
      </c>
      <c r="J593">
        <v>0</v>
      </c>
    </row>
    <row r="594" spans="1:10" x14ac:dyDescent="0.25">
      <c r="A594" t="s">
        <v>15</v>
      </c>
      <c r="B594">
        <v>44</v>
      </c>
      <c r="C594">
        <v>1</v>
      </c>
      <c r="D594">
        <v>1</v>
      </c>
      <c r="E594">
        <v>0</v>
      </c>
      <c r="F594" t="s">
        <v>31</v>
      </c>
      <c r="G594" t="s">
        <v>12</v>
      </c>
      <c r="H594" t="s">
        <v>19</v>
      </c>
      <c r="I594" t="s">
        <v>14</v>
      </c>
      <c r="J594">
        <v>1</v>
      </c>
    </row>
    <row r="595" spans="1:10" x14ac:dyDescent="0.25">
      <c r="A595" t="s">
        <v>10</v>
      </c>
      <c r="B595">
        <v>57</v>
      </c>
      <c r="C595">
        <v>0</v>
      </c>
      <c r="D595">
        <v>0</v>
      </c>
      <c r="E595">
        <v>1</v>
      </c>
      <c r="F595" t="s">
        <v>44</v>
      </c>
      <c r="G595" t="s">
        <v>17</v>
      </c>
      <c r="H595" t="s">
        <v>13</v>
      </c>
      <c r="I595" t="s">
        <v>14</v>
      </c>
      <c r="J595">
        <v>0</v>
      </c>
    </row>
    <row r="596" spans="1:10" x14ac:dyDescent="0.25">
      <c r="A596" t="s">
        <v>15</v>
      </c>
      <c r="B596">
        <v>19</v>
      </c>
      <c r="C596">
        <v>1</v>
      </c>
      <c r="D596">
        <v>1</v>
      </c>
      <c r="E596">
        <v>1</v>
      </c>
      <c r="F596" t="s">
        <v>34</v>
      </c>
      <c r="G596" t="s">
        <v>12</v>
      </c>
      <c r="H596" t="s">
        <v>19</v>
      </c>
      <c r="I596" t="s">
        <v>14</v>
      </c>
      <c r="J596">
        <v>1</v>
      </c>
    </row>
    <row r="597" spans="1:10" x14ac:dyDescent="0.25">
      <c r="A597" t="s">
        <v>10</v>
      </c>
      <c r="B597">
        <v>34</v>
      </c>
      <c r="C597">
        <v>0</v>
      </c>
      <c r="D597">
        <v>0</v>
      </c>
      <c r="E597">
        <v>0</v>
      </c>
      <c r="F597" t="s">
        <v>42</v>
      </c>
      <c r="G597" t="s">
        <v>17</v>
      </c>
      <c r="H597" t="s">
        <v>19</v>
      </c>
      <c r="I597" t="s">
        <v>14</v>
      </c>
      <c r="J597">
        <v>0</v>
      </c>
    </row>
    <row r="598" spans="1:10" x14ac:dyDescent="0.25">
      <c r="A598" t="s">
        <v>10</v>
      </c>
      <c r="B598">
        <v>42</v>
      </c>
      <c r="C598">
        <v>1</v>
      </c>
      <c r="D598">
        <v>1</v>
      </c>
      <c r="E598">
        <v>1</v>
      </c>
      <c r="F598" t="s">
        <v>30</v>
      </c>
      <c r="G598" t="s">
        <v>12</v>
      </c>
      <c r="H598" t="s">
        <v>19</v>
      </c>
      <c r="I598" t="s">
        <v>14</v>
      </c>
      <c r="J598">
        <v>1</v>
      </c>
    </row>
    <row r="599" spans="1:10" x14ac:dyDescent="0.25">
      <c r="A599" t="s">
        <v>10</v>
      </c>
      <c r="B599">
        <v>48</v>
      </c>
      <c r="C599">
        <v>1</v>
      </c>
      <c r="D599">
        <v>1</v>
      </c>
      <c r="E599">
        <v>1</v>
      </c>
      <c r="F599" t="s">
        <v>49</v>
      </c>
      <c r="G599" t="s">
        <v>17</v>
      </c>
      <c r="H599" t="s">
        <v>19</v>
      </c>
      <c r="I599" t="s">
        <v>14</v>
      </c>
      <c r="J599">
        <v>1</v>
      </c>
    </row>
    <row r="600" spans="1:10" x14ac:dyDescent="0.25">
      <c r="A600" t="s">
        <v>15</v>
      </c>
      <c r="B600">
        <v>45</v>
      </c>
      <c r="C600">
        <v>1</v>
      </c>
      <c r="D600">
        <v>1</v>
      </c>
      <c r="E600">
        <v>1</v>
      </c>
      <c r="F600" t="s">
        <v>28</v>
      </c>
      <c r="G600" t="s">
        <v>12</v>
      </c>
      <c r="H600" t="s">
        <v>13</v>
      </c>
      <c r="I600" t="s">
        <v>14</v>
      </c>
      <c r="J600">
        <v>1</v>
      </c>
    </row>
    <row r="601" spans="1:10" x14ac:dyDescent="0.25">
      <c r="A601" t="s">
        <v>10</v>
      </c>
      <c r="B601">
        <v>48</v>
      </c>
      <c r="C601">
        <v>0</v>
      </c>
      <c r="D601">
        <v>0</v>
      </c>
      <c r="E601">
        <v>1</v>
      </c>
      <c r="F601" t="s">
        <v>45</v>
      </c>
      <c r="G601" t="s">
        <v>17</v>
      </c>
      <c r="H601" t="s">
        <v>24</v>
      </c>
      <c r="I601" t="s">
        <v>14</v>
      </c>
      <c r="J601">
        <v>0</v>
      </c>
    </row>
    <row r="602" spans="1:10" x14ac:dyDescent="0.25">
      <c r="A602" t="s">
        <v>10</v>
      </c>
      <c r="B602">
        <v>50</v>
      </c>
      <c r="C602">
        <v>1</v>
      </c>
      <c r="D602">
        <v>1</v>
      </c>
      <c r="E602">
        <v>0</v>
      </c>
      <c r="F602" t="s">
        <v>23</v>
      </c>
      <c r="G602" t="s">
        <v>12</v>
      </c>
      <c r="H602" t="s">
        <v>19</v>
      </c>
      <c r="I602" t="s">
        <v>14</v>
      </c>
      <c r="J602">
        <v>1</v>
      </c>
    </row>
    <row r="603" spans="1:10" x14ac:dyDescent="0.25">
      <c r="A603" t="s">
        <v>10</v>
      </c>
      <c r="B603">
        <v>37</v>
      </c>
      <c r="C603">
        <v>0</v>
      </c>
      <c r="D603">
        <v>0</v>
      </c>
      <c r="E603">
        <v>1</v>
      </c>
      <c r="F603" t="s">
        <v>25</v>
      </c>
      <c r="G603" t="s">
        <v>17</v>
      </c>
      <c r="H603" t="s">
        <v>13</v>
      </c>
      <c r="I603" t="s">
        <v>14</v>
      </c>
      <c r="J603">
        <v>0</v>
      </c>
    </row>
    <row r="604" spans="1:10" x14ac:dyDescent="0.25">
      <c r="A604" t="s">
        <v>10</v>
      </c>
      <c r="B604">
        <v>28</v>
      </c>
      <c r="C604">
        <v>1</v>
      </c>
      <c r="D604">
        <v>1</v>
      </c>
      <c r="E604">
        <v>0</v>
      </c>
      <c r="F604" t="s">
        <v>37</v>
      </c>
      <c r="G604" t="s">
        <v>12</v>
      </c>
      <c r="H604" t="s">
        <v>24</v>
      </c>
      <c r="I604" t="s">
        <v>14</v>
      </c>
      <c r="J604">
        <v>1</v>
      </c>
    </row>
    <row r="605" spans="1:10" x14ac:dyDescent="0.25">
      <c r="A605" t="s">
        <v>15</v>
      </c>
      <c r="B605">
        <v>51</v>
      </c>
      <c r="C605">
        <v>1</v>
      </c>
      <c r="D605">
        <v>1</v>
      </c>
      <c r="E605">
        <v>1</v>
      </c>
      <c r="F605" t="s">
        <v>40</v>
      </c>
      <c r="G605" t="s">
        <v>17</v>
      </c>
      <c r="H605" t="s">
        <v>19</v>
      </c>
      <c r="I605" t="s">
        <v>14</v>
      </c>
      <c r="J605">
        <v>1</v>
      </c>
    </row>
    <row r="606" spans="1:10" x14ac:dyDescent="0.25">
      <c r="A606" t="s">
        <v>10</v>
      </c>
      <c r="B606">
        <v>37</v>
      </c>
      <c r="C606">
        <v>1</v>
      </c>
      <c r="D606">
        <v>1</v>
      </c>
      <c r="E606">
        <v>1</v>
      </c>
      <c r="F606" t="s">
        <v>33</v>
      </c>
      <c r="G606" t="s">
        <v>12</v>
      </c>
      <c r="H606" t="s">
        <v>13</v>
      </c>
      <c r="I606" t="s">
        <v>14</v>
      </c>
      <c r="J606">
        <v>1</v>
      </c>
    </row>
    <row r="607" spans="1:10" x14ac:dyDescent="0.25">
      <c r="A607" t="s">
        <v>10</v>
      </c>
      <c r="B607">
        <v>12</v>
      </c>
      <c r="C607">
        <v>0</v>
      </c>
      <c r="D607">
        <v>0</v>
      </c>
      <c r="E607">
        <v>1</v>
      </c>
      <c r="F607" t="s">
        <v>26</v>
      </c>
      <c r="G607" t="s">
        <v>17</v>
      </c>
      <c r="H607" t="s">
        <v>13</v>
      </c>
      <c r="I607" t="s">
        <v>14</v>
      </c>
      <c r="J607">
        <v>0</v>
      </c>
    </row>
    <row r="608" spans="1:10" x14ac:dyDescent="0.25">
      <c r="A608" t="s">
        <v>15</v>
      </c>
      <c r="B608">
        <v>65</v>
      </c>
      <c r="C608">
        <v>1</v>
      </c>
      <c r="D608">
        <v>1</v>
      </c>
      <c r="E608">
        <v>0</v>
      </c>
      <c r="F608" t="s">
        <v>33</v>
      </c>
      <c r="G608" t="s">
        <v>12</v>
      </c>
      <c r="H608" t="s">
        <v>19</v>
      </c>
      <c r="I608" t="s">
        <v>14</v>
      </c>
      <c r="J608">
        <v>1</v>
      </c>
    </row>
    <row r="609" spans="1:10" x14ac:dyDescent="0.25">
      <c r="A609" t="s">
        <v>10</v>
      </c>
      <c r="B609">
        <v>44</v>
      </c>
      <c r="C609">
        <v>1</v>
      </c>
      <c r="D609">
        <v>1</v>
      </c>
      <c r="E609">
        <v>0</v>
      </c>
      <c r="F609" t="s">
        <v>27</v>
      </c>
      <c r="G609" t="s">
        <v>17</v>
      </c>
      <c r="H609" t="s">
        <v>13</v>
      </c>
      <c r="I609" t="s">
        <v>14</v>
      </c>
      <c r="J609">
        <v>1</v>
      </c>
    </row>
    <row r="610" spans="1:10" x14ac:dyDescent="0.25">
      <c r="A610" t="s">
        <v>15</v>
      </c>
      <c r="B610">
        <v>52</v>
      </c>
      <c r="C610">
        <v>1</v>
      </c>
      <c r="D610">
        <v>1</v>
      </c>
      <c r="E610">
        <v>0</v>
      </c>
      <c r="F610" t="s">
        <v>23</v>
      </c>
      <c r="G610" t="s">
        <v>12</v>
      </c>
      <c r="H610" t="s">
        <v>13</v>
      </c>
      <c r="I610" t="s">
        <v>14</v>
      </c>
      <c r="J610">
        <v>1</v>
      </c>
    </row>
    <row r="611" spans="1:10" x14ac:dyDescent="0.25">
      <c r="A611" t="s">
        <v>10</v>
      </c>
      <c r="B611">
        <v>10</v>
      </c>
      <c r="C611">
        <v>1</v>
      </c>
      <c r="D611">
        <v>1</v>
      </c>
      <c r="E611">
        <v>1</v>
      </c>
      <c r="F611" t="s">
        <v>44</v>
      </c>
      <c r="G611" t="s">
        <v>17</v>
      </c>
      <c r="H611" t="s">
        <v>24</v>
      </c>
      <c r="I611" t="s">
        <v>14</v>
      </c>
      <c r="J611">
        <v>1</v>
      </c>
    </row>
    <row r="612" spans="1:10" x14ac:dyDescent="0.25">
      <c r="A612" t="s">
        <v>15</v>
      </c>
      <c r="B612">
        <v>16</v>
      </c>
      <c r="C612">
        <v>1</v>
      </c>
      <c r="D612">
        <v>1</v>
      </c>
      <c r="E612">
        <v>0</v>
      </c>
      <c r="F612" t="s">
        <v>40</v>
      </c>
      <c r="G612" t="s">
        <v>12</v>
      </c>
      <c r="H612" t="s">
        <v>13</v>
      </c>
      <c r="I612" t="s">
        <v>14</v>
      </c>
      <c r="J612">
        <v>1</v>
      </c>
    </row>
    <row r="613" spans="1:10" x14ac:dyDescent="0.25">
      <c r="A613" t="s">
        <v>10</v>
      </c>
      <c r="B613">
        <v>17</v>
      </c>
      <c r="C613">
        <v>1</v>
      </c>
      <c r="D613">
        <v>1</v>
      </c>
      <c r="E613">
        <v>0</v>
      </c>
      <c r="F613" t="s">
        <v>38</v>
      </c>
      <c r="G613" t="s">
        <v>17</v>
      </c>
      <c r="H613" t="s">
        <v>19</v>
      </c>
      <c r="I613" t="s">
        <v>14</v>
      </c>
      <c r="J613">
        <v>1</v>
      </c>
    </row>
    <row r="614" spans="1:10" x14ac:dyDescent="0.25">
      <c r="A614" t="s">
        <v>10</v>
      </c>
      <c r="B614">
        <v>63</v>
      </c>
      <c r="C614">
        <v>0</v>
      </c>
      <c r="D614">
        <v>0</v>
      </c>
      <c r="E614">
        <v>1</v>
      </c>
      <c r="F614" t="s">
        <v>43</v>
      </c>
      <c r="G614" t="s">
        <v>12</v>
      </c>
      <c r="H614" t="s">
        <v>19</v>
      </c>
      <c r="I614" t="s">
        <v>14</v>
      </c>
      <c r="J614">
        <v>0</v>
      </c>
    </row>
    <row r="615" spans="1:10" x14ac:dyDescent="0.25">
      <c r="A615" t="s">
        <v>10</v>
      </c>
      <c r="B615">
        <v>29</v>
      </c>
      <c r="C615">
        <v>1</v>
      </c>
      <c r="D615">
        <v>1</v>
      </c>
      <c r="E615">
        <v>1</v>
      </c>
      <c r="F615" t="s">
        <v>11</v>
      </c>
      <c r="G615" t="s">
        <v>17</v>
      </c>
      <c r="H615" t="s">
        <v>19</v>
      </c>
      <c r="I615" t="s">
        <v>14</v>
      </c>
      <c r="J615">
        <v>1</v>
      </c>
    </row>
    <row r="616" spans="1:10" x14ac:dyDescent="0.25">
      <c r="A616" t="s">
        <v>15</v>
      </c>
      <c r="B616">
        <v>62</v>
      </c>
      <c r="C616">
        <v>0</v>
      </c>
      <c r="D616">
        <v>0</v>
      </c>
      <c r="E616">
        <v>1</v>
      </c>
      <c r="F616" t="s">
        <v>37</v>
      </c>
      <c r="G616" t="s">
        <v>12</v>
      </c>
      <c r="H616" t="s">
        <v>13</v>
      </c>
      <c r="I616" t="s">
        <v>14</v>
      </c>
      <c r="J616">
        <v>0</v>
      </c>
    </row>
    <row r="617" spans="1:10" x14ac:dyDescent="0.25">
      <c r="A617" t="s">
        <v>10</v>
      </c>
      <c r="B617">
        <v>16</v>
      </c>
      <c r="C617">
        <v>0</v>
      </c>
      <c r="D617">
        <v>0</v>
      </c>
      <c r="E617">
        <v>0</v>
      </c>
      <c r="F617" t="s">
        <v>25</v>
      </c>
      <c r="G617" t="s">
        <v>17</v>
      </c>
      <c r="H617" t="s">
        <v>24</v>
      </c>
      <c r="I617" t="s">
        <v>14</v>
      </c>
      <c r="J617">
        <v>0</v>
      </c>
    </row>
    <row r="618" spans="1:10" x14ac:dyDescent="0.25">
      <c r="A618" t="s">
        <v>15</v>
      </c>
      <c r="B618">
        <v>8</v>
      </c>
      <c r="C618">
        <v>0</v>
      </c>
      <c r="D618">
        <v>0</v>
      </c>
      <c r="E618">
        <v>0</v>
      </c>
      <c r="F618" t="s">
        <v>21</v>
      </c>
      <c r="G618" t="s">
        <v>12</v>
      </c>
      <c r="H618" t="s">
        <v>13</v>
      </c>
      <c r="I618" t="s">
        <v>14</v>
      </c>
      <c r="J618">
        <v>0</v>
      </c>
    </row>
    <row r="619" spans="1:10" x14ac:dyDescent="0.25">
      <c r="A619" t="s">
        <v>10</v>
      </c>
      <c r="B619">
        <v>10</v>
      </c>
      <c r="C619">
        <v>1</v>
      </c>
      <c r="D619">
        <v>1</v>
      </c>
      <c r="E619">
        <v>0</v>
      </c>
      <c r="F619" t="s">
        <v>51</v>
      </c>
      <c r="G619" t="s">
        <v>17</v>
      </c>
      <c r="H619" t="s">
        <v>24</v>
      </c>
      <c r="I619" t="s">
        <v>14</v>
      </c>
      <c r="J619">
        <v>1</v>
      </c>
    </row>
    <row r="620" spans="1:10" x14ac:dyDescent="0.25">
      <c r="A620" t="s">
        <v>10</v>
      </c>
      <c r="B620">
        <v>40</v>
      </c>
      <c r="C620">
        <v>1</v>
      </c>
      <c r="D620">
        <v>1</v>
      </c>
      <c r="E620">
        <v>0</v>
      </c>
      <c r="F620" t="s">
        <v>31</v>
      </c>
      <c r="G620" t="s">
        <v>12</v>
      </c>
      <c r="H620" t="s">
        <v>24</v>
      </c>
      <c r="I620" t="s">
        <v>14</v>
      </c>
      <c r="J620">
        <v>1</v>
      </c>
    </row>
    <row r="621" spans="1:10" x14ac:dyDescent="0.25">
      <c r="A621" t="s">
        <v>10</v>
      </c>
      <c r="B621">
        <v>51</v>
      </c>
      <c r="C621">
        <v>0</v>
      </c>
      <c r="D621">
        <v>0</v>
      </c>
      <c r="E621">
        <v>1</v>
      </c>
      <c r="F621" t="s">
        <v>16</v>
      </c>
      <c r="G621" t="s">
        <v>17</v>
      </c>
      <c r="H621" t="s">
        <v>19</v>
      </c>
      <c r="I621" t="s">
        <v>14</v>
      </c>
      <c r="J621">
        <v>0</v>
      </c>
    </row>
    <row r="622" spans="1:10" x14ac:dyDescent="0.25">
      <c r="A622" t="s">
        <v>10</v>
      </c>
      <c r="B622">
        <v>40</v>
      </c>
      <c r="C622">
        <v>1</v>
      </c>
      <c r="D622">
        <v>1</v>
      </c>
      <c r="E622">
        <v>1</v>
      </c>
      <c r="F622" t="s">
        <v>44</v>
      </c>
      <c r="G622" t="s">
        <v>12</v>
      </c>
      <c r="H622" t="s">
        <v>13</v>
      </c>
      <c r="I622" t="s">
        <v>14</v>
      </c>
      <c r="J622">
        <v>1</v>
      </c>
    </row>
    <row r="623" spans="1:10" x14ac:dyDescent="0.25">
      <c r="A623" t="s">
        <v>10</v>
      </c>
      <c r="B623">
        <v>50</v>
      </c>
      <c r="C623">
        <v>0</v>
      </c>
      <c r="D623">
        <v>0</v>
      </c>
      <c r="E623">
        <v>0</v>
      </c>
      <c r="F623" t="s">
        <v>25</v>
      </c>
      <c r="G623" t="s">
        <v>17</v>
      </c>
      <c r="H623" t="s">
        <v>19</v>
      </c>
      <c r="I623" t="s">
        <v>14</v>
      </c>
      <c r="J623">
        <v>0</v>
      </c>
    </row>
    <row r="624" spans="1:10" x14ac:dyDescent="0.25">
      <c r="A624" t="s">
        <v>15</v>
      </c>
      <c r="B624">
        <v>20</v>
      </c>
      <c r="C624">
        <v>1</v>
      </c>
      <c r="D624">
        <v>1</v>
      </c>
      <c r="E624">
        <v>1</v>
      </c>
      <c r="F624" t="s">
        <v>11</v>
      </c>
      <c r="G624" t="s">
        <v>12</v>
      </c>
      <c r="H624" t="s">
        <v>24</v>
      </c>
      <c r="I624" t="s">
        <v>14</v>
      </c>
      <c r="J624">
        <v>1</v>
      </c>
    </row>
    <row r="625" spans="1:10" x14ac:dyDescent="0.25">
      <c r="A625" t="s">
        <v>10</v>
      </c>
      <c r="B625">
        <v>27</v>
      </c>
      <c r="C625">
        <v>0</v>
      </c>
      <c r="D625">
        <v>0</v>
      </c>
      <c r="E625">
        <v>0</v>
      </c>
      <c r="F625" t="s">
        <v>21</v>
      </c>
      <c r="G625" t="s">
        <v>17</v>
      </c>
      <c r="H625" t="s">
        <v>19</v>
      </c>
      <c r="I625" t="s">
        <v>14</v>
      </c>
      <c r="J625">
        <v>0</v>
      </c>
    </row>
    <row r="626" spans="1:10" x14ac:dyDescent="0.25">
      <c r="A626" t="s">
        <v>10</v>
      </c>
      <c r="B626">
        <v>65</v>
      </c>
      <c r="C626">
        <v>0</v>
      </c>
      <c r="D626">
        <v>0</v>
      </c>
      <c r="E626">
        <v>0</v>
      </c>
      <c r="F626" t="s">
        <v>20</v>
      </c>
      <c r="G626" t="s">
        <v>12</v>
      </c>
      <c r="H626" t="s">
        <v>24</v>
      </c>
      <c r="I626" t="s">
        <v>14</v>
      </c>
      <c r="J626">
        <v>0</v>
      </c>
    </row>
    <row r="627" spans="1:10" x14ac:dyDescent="0.25">
      <c r="A627" t="s">
        <v>10</v>
      </c>
      <c r="B627">
        <v>10</v>
      </c>
      <c r="C627">
        <v>1</v>
      </c>
      <c r="D627">
        <v>1</v>
      </c>
      <c r="E627">
        <v>1</v>
      </c>
      <c r="F627" t="s">
        <v>50</v>
      </c>
      <c r="G627" t="s">
        <v>17</v>
      </c>
      <c r="H627" t="s">
        <v>24</v>
      </c>
      <c r="I627" t="s">
        <v>14</v>
      </c>
      <c r="J627">
        <v>1</v>
      </c>
    </row>
    <row r="628" spans="1:10" x14ac:dyDescent="0.25">
      <c r="A628" t="s">
        <v>10</v>
      </c>
      <c r="B628">
        <v>33</v>
      </c>
      <c r="C628">
        <v>1</v>
      </c>
      <c r="D628">
        <v>1</v>
      </c>
      <c r="E628">
        <v>1</v>
      </c>
      <c r="F628" t="s">
        <v>20</v>
      </c>
      <c r="G628" t="s">
        <v>12</v>
      </c>
      <c r="H628" t="s">
        <v>24</v>
      </c>
      <c r="I628" t="s">
        <v>14</v>
      </c>
      <c r="J628">
        <v>1</v>
      </c>
    </row>
    <row r="629" spans="1:10" x14ac:dyDescent="0.25">
      <c r="A629" t="s">
        <v>15</v>
      </c>
      <c r="B629">
        <v>20</v>
      </c>
      <c r="C629">
        <v>1</v>
      </c>
      <c r="D629">
        <v>1</v>
      </c>
      <c r="E629">
        <v>1</v>
      </c>
      <c r="F629" t="s">
        <v>20</v>
      </c>
      <c r="G629" t="s">
        <v>17</v>
      </c>
      <c r="H629" t="s">
        <v>24</v>
      </c>
      <c r="I629" t="s">
        <v>14</v>
      </c>
      <c r="J629">
        <v>1</v>
      </c>
    </row>
    <row r="630" spans="1:10" x14ac:dyDescent="0.25">
      <c r="A630" t="s">
        <v>10</v>
      </c>
      <c r="B630">
        <v>44</v>
      </c>
      <c r="C630">
        <v>1</v>
      </c>
      <c r="D630">
        <v>1</v>
      </c>
      <c r="E630">
        <v>1</v>
      </c>
      <c r="F630" t="s">
        <v>25</v>
      </c>
      <c r="G630" t="s">
        <v>12</v>
      </c>
      <c r="H630" t="s">
        <v>13</v>
      </c>
      <c r="I630" t="s">
        <v>14</v>
      </c>
      <c r="J630">
        <v>1</v>
      </c>
    </row>
    <row r="631" spans="1:10" x14ac:dyDescent="0.25">
      <c r="A631" t="s">
        <v>15</v>
      </c>
      <c r="B631">
        <v>62</v>
      </c>
      <c r="C631">
        <v>0</v>
      </c>
      <c r="D631">
        <v>0</v>
      </c>
      <c r="E631">
        <v>0</v>
      </c>
      <c r="F631" t="s">
        <v>25</v>
      </c>
      <c r="G631" t="s">
        <v>17</v>
      </c>
      <c r="H631" t="s">
        <v>13</v>
      </c>
      <c r="I631" t="s">
        <v>14</v>
      </c>
      <c r="J631">
        <v>0</v>
      </c>
    </row>
    <row r="632" spans="1:10" x14ac:dyDescent="0.25">
      <c r="A632" t="s">
        <v>15</v>
      </c>
      <c r="B632">
        <v>62</v>
      </c>
      <c r="C632">
        <v>1</v>
      </c>
      <c r="D632">
        <v>1</v>
      </c>
      <c r="E632">
        <v>0</v>
      </c>
      <c r="F632" t="s">
        <v>50</v>
      </c>
      <c r="G632" t="s">
        <v>12</v>
      </c>
      <c r="H632" t="s">
        <v>19</v>
      </c>
      <c r="I632" t="s">
        <v>14</v>
      </c>
      <c r="J632">
        <v>1</v>
      </c>
    </row>
    <row r="633" spans="1:10" x14ac:dyDescent="0.25">
      <c r="A633" t="s">
        <v>15</v>
      </c>
      <c r="B633">
        <v>54</v>
      </c>
      <c r="C633">
        <v>1</v>
      </c>
      <c r="D633">
        <v>1</v>
      </c>
      <c r="E633">
        <v>1</v>
      </c>
      <c r="F633" t="s">
        <v>38</v>
      </c>
      <c r="G633" t="s">
        <v>17</v>
      </c>
      <c r="H633" t="s">
        <v>13</v>
      </c>
      <c r="I633" t="s">
        <v>14</v>
      </c>
      <c r="J633">
        <v>1</v>
      </c>
    </row>
    <row r="634" spans="1:10" x14ac:dyDescent="0.25">
      <c r="A634" t="s">
        <v>15</v>
      </c>
      <c r="B634">
        <v>62</v>
      </c>
      <c r="C634">
        <v>0</v>
      </c>
      <c r="D634">
        <v>0</v>
      </c>
      <c r="E634">
        <v>1</v>
      </c>
      <c r="F634" t="s">
        <v>18</v>
      </c>
      <c r="G634" t="s">
        <v>12</v>
      </c>
      <c r="H634" t="s">
        <v>24</v>
      </c>
      <c r="I634" t="s">
        <v>14</v>
      </c>
      <c r="J634">
        <v>0</v>
      </c>
    </row>
    <row r="635" spans="1:10" x14ac:dyDescent="0.25">
      <c r="A635" t="s">
        <v>15</v>
      </c>
      <c r="B635">
        <v>58</v>
      </c>
      <c r="C635">
        <v>1</v>
      </c>
      <c r="D635">
        <v>1</v>
      </c>
      <c r="E635">
        <v>0</v>
      </c>
      <c r="F635" t="s">
        <v>25</v>
      </c>
      <c r="G635" t="s">
        <v>17</v>
      </c>
      <c r="H635" t="s">
        <v>13</v>
      </c>
      <c r="I635" t="s">
        <v>14</v>
      </c>
      <c r="J635">
        <v>1</v>
      </c>
    </row>
    <row r="636" spans="1:10" x14ac:dyDescent="0.25">
      <c r="A636" t="s">
        <v>15</v>
      </c>
      <c r="B636">
        <v>10</v>
      </c>
      <c r="C636">
        <v>1</v>
      </c>
      <c r="D636">
        <v>1</v>
      </c>
      <c r="E636">
        <v>1</v>
      </c>
      <c r="F636" t="s">
        <v>26</v>
      </c>
      <c r="G636" t="s">
        <v>12</v>
      </c>
      <c r="H636" t="s">
        <v>19</v>
      </c>
      <c r="I636" t="s">
        <v>14</v>
      </c>
      <c r="J636">
        <v>1</v>
      </c>
    </row>
    <row r="637" spans="1:10" x14ac:dyDescent="0.25">
      <c r="A637" t="s">
        <v>10</v>
      </c>
      <c r="B637">
        <v>47</v>
      </c>
      <c r="C637">
        <v>0</v>
      </c>
      <c r="D637">
        <v>0</v>
      </c>
      <c r="E637">
        <v>1</v>
      </c>
      <c r="F637" t="s">
        <v>39</v>
      </c>
      <c r="G637" t="s">
        <v>17</v>
      </c>
      <c r="H637" t="s">
        <v>13</v>
      </c>
      <c r="I637" t="s">
        <v>14</v>
      </c>
      <c r="J637">
        <v>0</v>
      </c>
    </row>
    <row r="638" spans="1:10" x14ac:dyDescent="0.25">
      <c r="A638" t="s">
        <v>10</v>
      </c>
      <c r="B638">
        <v>20</v>
      </c>
      <c r="C638">
        <v>0</v>
      </c>
      <c r="D638">
        <v>0</v>
      </c>
      <c r="E638">
        <v>1</v>
      </c>
      <c r="F638" t="s">
        <v>36</v>
      </c>
      <c r="G638" t="s">
        <v>12</v>
      </c>
      <c r="H638" t="s">
        <v>24</v>
      </c>
      <c r="I638" t="s">
        <v>14</v>
      </c>
      <c r="J638">
        <v>0</v>
      </c>
    </row>
    <row r="639" spans="1:10" x14ac:dyDescent="0.25">
      <c r="A639" t="s">
        <v>15</v>
      </c>
      <c r="B639">
        <v>60</v>
      </c>
      <c r="C639">
        <v>0</v>
      </c>
      <c r="D639">
        <v>0</v>
      </c>
      <c r="E639">
        <v>1</v>
      </c>
      <c r="F639" t="s">
        <v>36</v>
      </c>
      <c r="G639" t="s">
        <v>17</v>
      </c>
      <c r="H639" t="s">
        <v>13</v>
      </c>
      <c r="I639" t="s">
        <v>14</v>
      </c>
      <c r="J639">
        <v>0</v>
      </c>
    </row>
    <row r="640" spans="1:10" x14ac:dyDescent="0.25">
      <c r="A640" t="s">
        <v>10</v>
      </c>
      <c r="B640">
        <v>28</v>
      </c>
      <c r="C640">
        <v>0</v>
      </c>
      <c r="D640">
        <v>0</v>
      </c>
      <c r="E640">
        <v>0</v>
      </c>
      <c r="F640" t="s">
        <v>49</v>
      </c>
      <c r="G640" t="s">
        <v>12</v>
      </c>
      <c r="H640" t="s">
        <v>24</v>
      </c>
      <c r="I640" t="s">
        <v>14</v>
      </c>
      <c r="J640">
        <v>0</v>
      </c>
    </row>
    <row r="641" spans="1:10" x14ac:dyDescent="0.25">
      <c r="A641" t="s">
        <v>10</v>
      </c>
      <c r="B641">
        <v>21</v>
      </c>
      <c r="C641">
        <v>1</v>
      </c>
      <c r="D641">
        <v>1</v>
      </c>
      <c r="E641">
        <v>1</v>
      </c>
      <c r="F641" t="s">
        <v>52</v>
      </c>
      <c r="G641" t="s">
        <v>17</v>
      </c>
      <c r="H641" t="s">
        <v>13</v>
      </c>
      <c r="I641" t="s">
        <v>14</v>
      </c>
      <c r="J641">
        <v>1</v>
      </c>
    </row>
    <row r="642" spans="1:10" x14ac:dyDescent="0.25">
      <c r="A642" t="s">
        <v>10</v>
      </c>
      <c r="B642">
        <v>48</v>
      </c>
      <c r="C642">
        <v>1</v>
      </c>
      <c r="D642">
        <v>1</v>
      </c>
      <c r="E642">
        <v>1</v>
      </c>
      <c r="F642" t="s">
        <v>53</v>
      </c>
      <c r="G642" t="s">
        <v>12</v>
      </c>
      <c r="H642" t="s">
        <v>19</v>
      </c>
      <c r="I642" t="s">
        <v>14</v>
      </c>
      <c r="J642">
        <v>1</v>
      </c>
    </row>
    <row r="643" spans="1:10" x14ac:dyDescent="0.25">
      <c r="A643" t="s">
        <v>15</v>
      </c>
      <c r="B643">
        <v>45</v>
      </c>
      <c r="C643">
        <v>0</v>
      </c>
      <c r="D643">
        <v>0</v>
      </c>
      <c r="E643">
        <v>0</v>
      </c>
      <c r="F643" t="s">
        <v>35</v>
      </c>
      <c r="G643" t="s">
        <v>17</v>
      </c>
      <c r="H643" t="s">
        <v>19</v>
      </c>
      <c r="I643" t="s">
        <v>14</v>
      </c>
      <c r="J643">
        <v>0</v>
      </c>
    </row>
    <row r="644" spans="1:10" x14ac:dyDescent="0.25">
      <c r="A644" t="s">
        <v>15</v>
      </c>
      <c r="B644">
        <v>23</v>
      </c>
      <c r="C644">
        <v>1</v>
      </c>
      <c r="D644">
        <v>1</v>
      </c>
      <c r="E644">
        <v>0</v>
      </c>
      <c r="F644" t="s">
        <v>48</v>
      </c>
      <c r="G644" t="s">
        <v>12</v>
      </c>
      <c r="H644" t="s">
        <v>13</v>
      </c>
      <c r="I644" t="s">
        <v>14</v>
      </c>
      <c r="J644">
        <v>1</v>
      </c>
    </row>
    <row r="645" spans="1:10" x14ac:dyDescent="0.25">
      <c r="A645" t="s">
        <v>10</v>
      </c>
      <c r="B645">
        <v>52</v>
      </c>
      <c r="C645">
        <v>0</v>
      </c>
      <c r="D645">
        <v>0</v>
      </c>
      <c r="E645">
        <v>0</v>
      </c>
      <c r="F645" t="s">
        <v>35</v>
      </c>
      <c r="G645" t="s">
        <v>17</v>
      </c>
      <c r="H645" t="s">
        <v>24</v>
      </c>
      <c r="I645" t="s">
        <v>14</v>
      </c>
      <c r="J645">
        <v>0</v>
      </c>
    </row>
    <row r="646" spans="1:10" x14ac:dyDescent="0.25">
      <c r="A646" t="s">
        <v>15</v>
      </c>
      <c r="B646">
        <v>28</v>
      </c>
      <c r="C646">
        <v>1</v>
      </c>
      <c r="D646">
        <v>1</v>
      </c>
      <c r="E646">
        <v>1</v>
      </c>
      <c r="F646" t="s">
        <v>52</v>
      </c>
      <c r="G646" t="s">
        <v>12</v>
      </c>
      <c r="H646" t="s">
        <v>13</v>
      </c>
      <c r="I646" t="s">
        <v>14</v>
      </c>
      <c r="J646">
        <v>1</v>
      </c>
    </row>
    <row r="647" spans="1:10" x14ac:dyDescent="0.25">
      <c r="A647" t="s">
        <v>15</v>
      </c>
      <c r="B647">
        <v>19</v>
      </c>
      <c r="C647">
        <v>0</v>
      </c>
      <c r="D647">
        <v>0</v>
      </c>
      <c r="E647">
        <v>0</v>
      </c>
      <c r="F647" t="s">
        <v>31</v>
      </c>
      <c r="G647" t="s">
        <v>17</v>
      </c>
      <c r="H647" t="s">
        <v>19</v>
      </c>
      <c r="I647" t="s">
        <v>14</v>
      </c>
      <c r="J647">
        <v>0</v>
      </c>
    </row>
    <row r="648" spans="1:10" x14ac:dyDescent="0.25">
      <c r="A648" t="s">
        <v>15</v>
      </c>
      <c r="B648">
        <v>46</v>
      </c>
      <c r="C648">
        <v>1</v>
      </c>
      <c r="D648">
        <v>1</v>
      </c>
      <c r="E648">
        <v>1</v>
      </c>
      <c r="F648" t="s">
        <v>34</v>
      </c>
      <c r="G648" t="s">
        <v>12</v>
      </c>
      <c r="H648" t="s">
        <v>13</v>
      </c>
      <c r="I648" t="s">
        <v>14</v>
      </c>
      <c r="J648">
        <v>1</v>
      </c>
    </row>
    <row r="649" spans="1:10" x14ac:dyDescent="0.25">
      <c r="A649" t="s">
        <v>10</v>
      </c>
      <c r="B649">
        <v>61</v>
      </c>
      <c r="C649">
        <v>0</v>
      </c>
      <c r="D649">
        <v>0</v>
      </c>
      <c r="E649">
        <v>0</v>
      </c>
      <c r="F649" t="s">
        <v>21</v>
      </c>
      <c r="G649" t="s">
        <v>17</v>
      </c>
      <c r="H649" t="s">
        <v>24</v>
      </c>
      <c r="I649" t="s">
        <v>14</v>
      </c>
      <c r="J649">
        <v>0</v>
      </c>
    </row>
    <row r="650" spans="1:10" x14ac:dyDescent="0.25">
      <c r="A650" t="s">
        <v>10</v>
      </c>
      <c r="B650">
        <v>32</v>
      </c>
      <c r="C650">
        <v>0</v>
      </c>
      <c r="D650">
        <v>0</v>
      </c>
      <c r="E650">
        <v>0</v>
      </c>
      <c r="F650" t="s">
        <v>18</v>
      </c>
      <c r="G650" t="s">
        <v>12</v>
      </c>
      <c r="H650" t="s">
        <v>13</v>
      </c>
      <c r="I650" t="s">
        <v>14</v>
      </c>
      <c r="J650">
        <v>0</v>
      </c>
    </row>
    <row r="651" spans="1:10" x14ac:dyDescent="0.25">
      <c r="A651" t="s">
        <v>15</v>
      </c>
      <c r="B651">
        <v>10</v>
      </c>
      <c r="C651">
        <v>1</v>
      </c>
      <c r="D651">
        <v>1</v>
      </c>
      <c r="E651">
        <v>1</v>
      </c>
      <c r="F651" t="s">
        <v>34</v>
      </c>
      <c r="G651" t="s">
        <v>17</v>
      </c>
      <c r="H651" t="s">
        <v>19</v>
      </c>
      <c r="I651" t="s">
        <v>14</v>
      </c>
      <c r="J651">
        <v>1</v>
      </c>
    </row>
    <row r="652" spans="1:10" x14ac:dyDescent="0.25">
      <c r="A652" t="s">
        <v>15</v>
      </c>
      <c r="B652">
        <v>27</v>
      </c>
      <c r="C652">
        <v>1</v>
      </c>
      <c r="D652">
        <v>1</v>
      </c>
      <c r="E652">
        <v>1</v>
      </c>
      <c r="F652" t="s">
        <v>23</v>
      </c>
      <c r="G652" t="s">
        <v>12</v>
      </c>
      <c r="H652" t="s">
        <v>19</v>
      </c>
      <c r="I652" t="s">
        <v>14</v>
      </c>
      <c r="J652">
        <v>1</v>
      </c>
    </row>
    <row r="653" spans="1:10" x14ac:dyDescent="0.25">
      <c r="A653" t="s">
        <v>10</v>
      </c>
      <c r="B653">
        <v>56</v>
      </c>
      <c r="C653">
        <v>0</v>
      </c>
      <c r="D653">
        <v>0</v>
      </c>
      <c r="E653">
        <v>0</v>
      </c>
      <c r="F653" t="s">
        <v>27</v>
      </c>
      <c r="G653" t="s">
        <v>17</v>
      </c>
      <c r="H653" t="s">
        <v>13</v>
      </c>
      <c r="I653" t="s">
        <v>14</v>
      </c>
      <c r="J653">
        <v>0</v>
      </c>
    </row>
    <row r="654" spans="1:10" x14ac:dyDescent="0.25">
      <c r="A654" t="s">
        <v>15</v>
      </c>
      <c r="B654">
        <v>26</v>
      </c>
      <c r="C654">
        <v>0</v>
      </c>
      <c r="D654">
        <v>0</v>
      </c>
      <c r="E654">
        <v>0</v>
      </c>
      <c r="F654" t="s">
        <v>42</v>
      </c>
      <c r="G654" t="s">
        <v>12</v>
      </c>
      <c r="H654" t="s">
        <v>13</v>
      </c>
      <c r="I654" t="s">
        <v>14</v>
      </c>
      <c r="J654">
        <v>0</v>
      </c>
    </row>
    <row r="655" spans="1:10" x14ac:dyDescent="0.25">
      <c r="A655" t="s">
        <v>15</v>
      </c>
      <c r="B655">
        <v>15</v>
      </c>
      <c r="C655">
        <v>1</v>
      </c>
      <c r="D655">
        <v>1</v>
      </c>
      <c r="E655">
        <v>0</v>
      </c>
      <c r="F655" t="s">
        <v>21</v>
      </c>
      <c r="G655" t="s">
        <v>17</v>
      </c>
      <c r="H655" t="s">
        <v>19</v>
      </c>
      <c r="I655" t="s">
        <v>14</v>
      </c>
      <c r="J655">
        <v>1</v>
      </c>
    </row>
    <row r="656" spans="1:10" x14ac:dyDescent="0.25">
      <c r="A656" t="s">
        <v>10</v>
      </c>
      <c r="B656">
        <v>10</v>
      </c>
      <c r="C656">
        <v>1</v>
      </c>
      <c r="D656">
        <v>1</v>
      </c>
      <c r="E656">
        <v>1</v>
      </c>
      <c r="F656" t="s">
        <v>21</v>
      </c>
      <c r="G656" t="s">
        <v>12</v>
      </c>
      <c r="H656" t="s">
        <v>19</v>
      </c>
      <c r="I656" t="s">
        <v>14</v>
      </c>
      <c r="J656">
        <v>1</v>
      </c>
    </row>
    <row r="657" spans="1:10" x14ac:dyDescent="0.25">
      <c r="A657" t="s">
        <v>15</v>
      </c>
      <c r="B657">
        <v>24</v>
      </c>
      <c r="C657">
        <v>1</v>
      </c>
      <c r="D657">
        <v>1</v>
      </c>
      <c r="E657">
        <v>1</v>
      </c>
      <c r="F657" t="s">
        <v>34</v>
      </c>
      <c r="G657" t="s">
        <v>17</v>
      </c>
      <c r="H657" t="s">
        <v>24</v>
      </c>
      <c r="I657" t="s">
        <v>14</v>
      </c>
      <c r="J657">
        <v>1</v>
      </c>
    </row>
    <row r="658" spans="1:10" x14ac:dyDescent="0.25">
      <c r="A658" t="s">
        <v>10</v>
      </c>
      <c r="B658">
        <v>51</v>
      </c>
      <c r="C658">
        <v>0</v>
      </c>
      <c r="D658">
        <v>0</v>
      </c>
      <c r="E658">
        <v>1</v>
      </c>
      <c r="F658" t="s">
        <v>46</v>
      </c>
      <c r="G658" t="s">
        <v>12</v>
      </c>
      <c r="H658" t="s">
        <v>24</v>
      </c>
      <c r="I658" t="s">
        <v>14</v>
      </c>
      <c r="J658">
        <v>0</v>
      </c>
    </row>
    <row r="659" spans="1:10" x14ac:dyDescent="0.25">
      <c r="A659" t="s">
        <v>10</v>
      </c>
      <c r="B659">
        <v>41</v>
      </c>
      <c r="C659">
        <v>0</v>
      </c>
      <c r="D659">
        <v>0</v>
      </c>
      <c r="E659">
        <v>1</v>
      </c>
      <c r="F659" t="s">
        <v>18</v>
      </c>
      <c r="G659" t="s">
        <v>17</v>
      </c>
      <c r="H659" t="s">
        <v>19</v>
      </c>
      <c r="I659" t="s">
        <v>14</v>
      </c>
      <c r="J659">
        <v>0</v>
      </c>
    </row>
    <row r="660" spans="1:10" x14ac:dyDescent="0.25">
      <c r="A660" t="s">
        <v>15</v>
      </c>
      <c r="B660">
        <v>65</v>
      </c>
      <c r="C660">
        <v>1</v>
      </c>
      <c r="D660">
        <v>1</v>
      </c>
      <c r="E660">
        <v>0</v>
      </c>
      <c r="F660" t="s">
        <v>46</v>
      </c>
      <c r="G660" t="s">
        <v>12</v>
      </c>
      <c r="H660" t="s">
        <v>13</v>
      </c>
      <c r="I660" t="s">
        <v>14</v>
      </c>
      <c r="J660">
        <v>1</v>
      </c>
    </row>
    <row r="661" spans="1:10" x14ac:dyDescent="0.25">
      <c r="A661" t="s">
        <v>10</v>
      </c>
      <c r="B661">
        <v>51</v>
      </c>
      <c r="C661">
        <v>0</v>
      </c>
      <c r="D661">
        <v>0</v>
      </c>
      <c r="E661">
        <v>1</v>
      </c>
      <c r="F661" t="s">
        <v>22</v>
      </c>
      <c r="G661" t="s">
        <v>17</v>
      </c>
      <c r="H661" t="s">
        <v>13</v>
      </c>
      <c r="I661" t="s">
        <v>14</v>
      </c>
      <c r="J661">
        <v>0</v>
      </c>
    </row>
    <row r="662" spans="1:10" x14ac:dyDescent="0.25">
      <c r="A662" t="s">
        <v>15</v>
      </c>
      <c r="B662">
        <v>18</v>
      </c>
      <c r="C662">
        <v>0</v>
      </c>
      <c r="D662">
        <v>0</v>
      </c>
      <c r="E662">
        <v>0</v>
      </c>
      <c r="F662" t="s">
        <v>23</v>
      </c>
      <c r="G662" t="s">
        <v>12</v>
      </c>
      <c r="H662" t="s">
        <v>13</v>
      </c>
      <c r="I662" t="s">
        <v>14</v>
      </c>
      <c r="J662">
        <v>0</v>
      </c>
    </row>
    <row r="663" spans="1:10" x14ac:dyDescent="0.25">
      <c r="A663" t="s">
        <v>15</v>
      </c>
      <c r="B663">
        <v>31</v>
      </c>
      <c r="C663">
        <v>0</v>
      </c>
      <c r="D663">
        <v>0</v>
      </c>
      <c r="E663">
        <v>1</v>
      </c>
      <c r="F663" t="s">
        <v>42</v>
      </c>
      <c r="G663" t="s">
        <v>17</v>
      </c>
      <c r="H663" t="s">
        <v>13</v>
      </c>
      <c r="I663" t="s">
        <v>14</v>
      </c>
      <c r="J663">
        <v>0</v>
      </c>
    </row>
    <row r="664" spans="1:10" x14ac:dyDescent="0.25">
      <c r="A664" t="s">
        <v>15</v>
      </c>
      <c r="B664">
        <v>30</v>
      </c>
      <c r="C664">
        <v>1</v>
      </c>
      <c r="D664">
        <v>1</v>
      </c>
      <c r="E664">
        <v>0</v>
      </c>
      <c r="F664" t="s">
        <v>48</v>
      </c>
      <c r="G664" t="s">
        <v>12</v>
      </c>
      <c r="H664" t="s">
        <v>13</v>
      </c>
      <c r="I664" t="s">
        <v>14</v>
      </c>
      <c r="J664">
        <v>1</v>
      </c>
    </row>
    <row r="665" spans="1:10" x14ac:dyDescent="0.25">
      <c r="A665" t="s">
        <v>15</v>
      </c>
      <c r="B665">
        <v>14</v>
      </c>
      <c r="C665">
        <v>1</v>
      </c>
      <c r="D665">
        <v>1</v>
      </c>
      <c r="E665">
        <v>1</v>
      </c>
      <c r="F665" t="s">
        <v>44</v>
      </c>
      <c r="G665" t="s">
        <v>17</v>
      </c>
      <c r="H665" t="s">
        <v>24</v>
      </c>
      <c r="I665" t="s">
        <v>14</v>
      </c>
      <c r="J665">
        <v>1</v>
      </c>
    </row>
    <row r="666" spans="1:10" x14ac:dyDescent="0.25">
      <c r="A666" t="s">
        <v>15</v>
      </c>
      <c r="B666">
        <v>17</v>
      </c>
      <c r="C666">
        <v>1</v>
      </c>
      <c r="D666">
        <v>1</v>
      </c>
      <c r="E666">
        <v>0</v>
      </c>
      <c r="F666" t="s">
        <v>23</v>
      </c>
      <c r="G666" t="s">
        <v>12</v>
      </c>
      <c r="H666" t="s">
        <v>19</v>
      </c>
      <c r="I666" t="s">
        <v>14</v>
      </c>
      <c r="J666">
        <v>1</v>
      </c>
    </row>
    <row r="667" spans="1:10" x14ac:dyDescent="0.25">
      <c r="A667" t="s">
        <v>15</v>
      </c>
      <c r="B667">
        <v>63</v>
      </c>
      <c r="C667">
        <v>1</v>
      </c>
      <c r="D667">
        <v>1</v>
      </c>
      <c r="E667">
        <v>0</v>
      </c>
      <c r="F667" t="s">
        <v>47</v>
      </c>
      <c r="G667" t="s">
        <v>17</v>
      </c>
      <c r="H667" t="s">
        <v>24</v>
      </c>
      <c r="I667" t="s">
        <v>14</v>
      </c>
      <c r="J667">
        <v>1</v>
      </c>
    </row>
    <row r="668" spans="1:10" x14ac:dyDescent="0.25">
      <c r="A668" t="s">
        <v>15</v>
      </c>
      <c r="B668">
        <v>49</v>
      </c>
      <c r="C668">
        <v>1</v>
      </c>
      <c r="D668">
        <v>1</v>
      </c>
      <c r="E668">
        <v>0</v>
      </c>
      <c r="F668" t="s">
        <v>16</v>
      </c>
      <c r="G668" t="s">
        <v>12</v>
      </c>
      <c r="H668" t="s">
        <v>13</v>
      </c>
      <c r="I668" t="s">
        <v>14</v>
      </c>
      <c r="J668">
        <v>1</v>
      </c>
    </row>
    <row r="669" spans="1:10" x14ac:dyDescent="0.25">
      <c r="A669" t="s">
        <v>10</v>
      </c>
      <c r="B669">
        <v>55</v>
      </c>
      <c r="C669">
        <v>0</v>
      </c>
      <c r="D669">
        <v>0</v>
      </c>
      <c r="E669">
        <v>0</v>
      </c>
      <c r="F669" t="s">
        <v>49</v>
      </c>
      <c r="G669" t="s">
        <v>17</v>
      </c>
      <c r="H669" t="s">
        <v>13</v>
      </c>
      <c r="I669" t="s">
        <v>14</v>
      </c>
      <c r="J669">
        <v>0</v>
      </c>
    </row>
    <row r="670" spans="1:10" x14ac:dyDescent="0.25">
      <c r="A670" t="s">
        <v>10</v>
      </c>
      <c r="B670">
        <v>17</v>
      </c>
      <c r="C670">
        <v>1</v>
      </c>
      <c r="D670">
        <v>1</v>
      </c>
      <c r="E670">
        <v>0</v>
      </c>
      <c r="F670" t="s">
        <v>39</v>
      </c>
      <c r="G670" t="s">
        <v>12</v>
      </c>
      <c r="H670" t="s">
        <v>19</v>
      </c>
      <c r="I670" t="s">
        <v>14</v>
      </c>
      <c r="J670">
        <v>1</v>
      </c>
    </row>
    <row r="671" spans="1:10" x14ac:dyDescent="0.25">
      <c r="A671" t="s">
        <v>15</v>
      </c>
      <c r="B671">
        <v>17</v>
      </c>
      <c r="C671">
        <v>0</v>
      </c>
      <c r="D671">
        <v>0</v>
      </c>
      <c r="E671">
        <v>1</v>
      </c>
      <c r="F671" t="s">
        <v>23</v>
      </c>
      <c r="G671" t="s">
        <v>17</v>
      </c>
      <c r="H671" t="s">
        <v>24</v>
      </c>
      <c r="I671" t="s">
        <v>14</v>
      </c>
      <c r="J671">
        <v>0</v>
      </c>
    </row>
    <row r="672" spans="1:10" x14ac:dyDescent="0.25">
      <c r="A672" t="s">
        <v>15</v>
      </c>
      <c r="B672">
        <v>55</v>
      </c>
      <c r="C672">
        <v>1</v>
      </c>
      <c r="D672">
        <v>1</v>
      </c>
      <c r="E672">
        <v>1</v>
      </c>
      <c r="F672" t="s">
        <v>34</v>
      </c>
      <c r="G672" t="s">
        <v>12</v>
      </c>
      <c r="H672" t="s">
        <v>13</v>
      </c>
      <c r="I672" t="s">
        <v>14</v>
      </c>
      <c r="J672">
        <v>1</v>
      </c>
    </row>
    <row r="673" spans="1:10" x14ac:dyDescent="0.25">
      <c r="A673" t="s">
        <v>10</v>
      </c>
      <c r="B673">
        <v>57</v>
      </c>
      <c r="C673">
        <v>1</v>
      </c>
      <c r="D673">
        <v>1</v>
      </c>
      <c r="E673">
        <v>0</v>
      </c>
      <c r="F673" t="s">
        <v>45</v>
      </c>
      <c r="G673" t="s">
        <v>17</v>
      </c>
      <c r="H673" t="s">
        <v>19</v>
      </c>
      <c r="I673" t="s">
        <v>14</v>
      </c>
      <c r="J673">
        <v>1</v>
      </c>
    </row>
    <row r="674" spans="1:10" x14ac:dyDescent="0.25">
      <c r="A674" t="s">
        <v>15</v>
      </c>
      <c r="B674">
        <v>45</v>
      </c>
      <c r="C674">
        <v>0</v>
      </c>
      <c r="D674">
        <v>0</v>
      </c>
      <c r="E674">
        <v>0</v>
      </c>
      <c r="F674" t="s">
        <v>27</v>
      </c>
      <c r="G674" t="s">
        <v>12</v>
      </c>
      <c r="H674" t="s">
        <v>24</v>
      </c>
      <c r="I674" t="s">
        <v>14</v>
      </c>
      <c r="J674">
        <v>0</v>
      </c>
    </row>
    <row r="675" spans="1:10" x14ac:dyDescent="0.25">
      <c r="A675" t="s">
        <v>10</v>
      </c>
      <c r="B675">
        <v>37</v>
      </c>
      <c r="C675">
        <v>0</v>
      </c>
      <c r="D675">
        <v>0</v>
      </c>
      <c r="E675">
        <v>0</v>
      </c>
      <c r="F675" t="s">
        <v>28</v>
      </c>
      <c r="G675" t="s">
        <v>17</v>
      </c>
      <c r="H675" t="s">
        <v>13</v>
      </c>
      <c r="I675" t="s">
        <v>14</v>
      </c>
      <c r="J675">
        <v>0</v>
      </c>
    </row>
    <row r="676" spans="1:10" x14ac:dyDescent="0.25">
      <c r="A676" t="s">
        <v>15</v>
      </c>
      <c r="B676">
        <v>47</v>
      </c>
      <c r="C676">
        <v>1</v>
      </c>
      <c r="D676">
        <v>1</v>
      </c>
      <c r="E676">
        <v>1</v>
      </c>
      <c r="F676" t="s">
        <v>34</v>
      </c>
      <c r="G676" t="s">
        <v>12</v>
      </c>
      <c r="H676" t="s">
        <v>19</v>
      </c>
      <c r="I676" t="s">
        <v>14</v>
      </c>
      <c r="J676">
        <v>1</v>
      </c>
    </row>
    <row r="677" spans="1:10" x14ac:dyDescent="0.25">
      <c r="A677" t="s">
        <v>10</v>
      </c>
      <c r="B677">
        <v>49</v>
      </c>
      <c r="C677">
        <v>1</v>
      </c>
      <c r="D677">
        <v>1</v>
      </c>
      <c r="E677">
        <v>1</v>
      </c>
      <c r="F677" t="s">
        <v>30</v>
      </c>
      <c r="G677" t="s">
        <v>17</v>
      </c>
      <c r="H677" t="s">
        <v>24</v>
      </c>
      <c r="I677" t="s">
        <v>14</v>
      </c>
      <c r="J677">
        <v>1</v>
      </c>
    </row>
    <row r="678" spans="1:10" x14ac:dyDescent="0.25">
      <c r="A678" t="s">
        <v>10</v>
      </c>
      <c r="B678">
        <v>32</v>
      </c>
      <c r="C678">
        <v>1</v>
      </c>
      <c r="D678">
        <v>1</v>
      </c>
      <c r="E678">
        <v>0</v>
      </c>
      <c r="F678" t="s">
        <v>31</v>
      </c>
      <c r="G678" t="s">
        <v>12</v>
      </c>
      <c r="H678" t="s">
        <v>24</v>
      </c>
      <c r="I678" t="s">
        <v>14</v>
      </c>
      <c r="J678">
        <v>1</v>
      </c>
    </row>
    <row r="679" spans="1:10" x14ac:dyDescent="0.25">
      <c r="A679" t="s">
        <v>15</v>
      </c>
      <c r="B679">
        <v>33</v>
      </c>
      <c r="C679">
        <v>1</v>
      </c>
      <c r="D679">
        <v>1</v>
      </c>
      <c r="E679">
        <v>0</v>
      </c>
      <c r="F679" t="s">
        <v>32</v>
      </c>
      <c r="G679" t="s">
        <v>17</v>
      </c>
      <c r="H679" t="s">
        <v>13</v>
      </c>
      <c r="I679" t="s">
        <v>14</v>
      </c>
      <c r="J679">
        <v>1</v>
      </c>
    </row>
    <row r="680" spans="1:10" x14ac:dyDescent="0.25">
      <c r="A680" t="s">
        <v>10</v>
      </c>
      <c r="B680">
        <v>25</v>
      </c>
      <c r="C680">
        <v>0</v>
      </c>
      <c r="D680">
        <v>0</v>
      </c>
      <c r="E680">
        <v>0</v>
      </c>
      <c r="F680" t="s">
        <v>34</v>
      </c>
      <c r="G680" t="s">
        <v>12</v>
      </c>
      <c r="H680" t="s">
        <v>19</v>
      </c>
      <c r="I680" t="s">
        <v>14</v>
      </c>
      <c r="J680">
        <v>0</v>
      </c>
    </row>
    <row r="681" spans="1:10" x14ac:dyDescent="0.25">
      <c r="A681" t="s">
        <v>15</v>
      </c>
      <c r="B681">
        <v>24</v>
      </c>
      <c r="C681">
        <v>0</v>
      </c>
      <c r="D681">
        <v>0</v>
      </c>
      <c r="E681">
        <v>0</v>
      </c>
      <c r="F681" t="s">
        <v>46</v>
      </c>
      <c r="G681" t="s">
        <v>17</v>
      </c>
      <c r="H681" t="s">
        <v>13</v>
      </c>
      <c r="I681" t="s">
        <v>14</v>
      </c>
      <c r="J681">
        <v>0</v>
      </c>
    </row>
    <row r="682" spans="1:10" x14ac:dyDescent="0.25">
      <c r="A682" t="s">
        <v>15</v>
      </c>
      <c r="B682">
        <v>22</v>
      </c>
      <c r="C682">
        <v>0</v>
      </c>
      <c r="D682">
        <v>0</v>
      </c>
      <c r="E682">
        <v>0</v>
      </c>
      <c r="F682" t="s">
        <v>50</v>
      </c>
      <c r="G682" t="s">
        <v>12</v>
      </c>
      <c r="H682" t="s">
        <v>13</v>
      </c>
      <c r="I682" t="s">
        <v>14</v>
      </c>
      <c r="J682">
        <v>0</v>
      </c>
    </row>
    <row r="683" spans="1:10" x14ac:dyDescent="0.25">
      <c r="A683" t="s">
        <v>10</v>
      </c>
      <c r="B683">
        <v>52</v>
      </c>
      <c r="C683">
        <v>1</v>
      </c>
      <c r="D683">
        <v>1</v>
      </c>
      <c r="E683">
        <v>1</v>
      </c>
      <c r="F683" t="s">
        <v>20</v>
      </c>
      <c r="G683" t="s">
        <v>17</v>
      </c>
      <c r="H683" t="s">
        <v>13</v>
      </c>
      <c r="I683" t="s">
        <v>14</v>
      </c>
      <c r="J683">
        <v>1</v>
      </c>
    </row>
    <row r="684" spans="1:10" x14ac:dyDescent="0.25">
      <c r="A684" t="s">
        <v>10</v>
      </c>
      <c r="B684">
        <v>16</v>
      </c>
      <c r="C684">
        <v>1</v>
      </c>
      <c r="D684">
        <v>1</v>
      </c>
      <c r="E684">
        <v>0</v>
      </c>
      <c r="F684" t="s">
        <v>26</v>
      </c>
      <c r="G684" t="s">
        <v>12</v>
      </c>
      <c r="H684" t="s">
        <v>24</v>
      </c>
      <c r="I684" t="s">
        <v>14</v>
      </c>
      <c r="J684">
        <v>1</v>
      </c>
    </row>
    <row r="685" spans="1:10" x14ac:dyDescent="0.25">
      <c r="A685" t="s">
        <v>10</v>
      </c>
      <c r="B685">
        <v>19</v>
      </c>
      <c r="C685">
        <v>0</v>
      </c>
      <c r="D685">
        <v>0</v>
      </c>
      <c r="E685">
        <v>0</v>
      </c>
      <c r="F685" t="s">
        <v>22</v>
      </c>
      <c r="G685" t="s">
        <v>17</v>
      </c>
      <c r="H685" t="s">
        <v>13</v>
      </c>
      <c r="I685" t="s">
        <v>14</v>
      </c>
      <c r="J685">
        <v>0</v>
      </c>
    </row>
    <row r="686" spans="1:10" x14ac:dyDescent="0.25">
      <c r="A686" t="s">
        <v>10</v>
      </c>
      <c r="B686">
        <v>31</v>
      </c>
      <c r="C686">
        <v>0</v>
      </c>
      <c r="D686">
        <v>0</v>
      </c>
      <c r="E686">
        <v>1</v>
      </c>
      <c r="F686" t="s">
        <v>23</v>
      </c>
      <c r="G686" t="s">
        <v>12</v>
      </c>
      <c r="H686" t="s">
        <v>19</v>
      </c>
      <c r="I686" t="s">
        <v>14</v>
      </c>
      <c r="J686">
        <v>0</v>
      </c>
    </row>
    <row r="687" spans="1:10" x14ac:dyDescent="0.25">
      <c r="A687" t="s">
        <v>15</v>
      </c>
      <c r="B687">
        <v>46</v>
      </c>
      <c r="C687">
        <v>0</v>
      </c>
      <c r="D687">
        <v>0</v>
      </c>
      <c r="E687">
        <v>1</v>
      </c>
      <c r="F687" t="s">
        <v>47</v>
      </c>
      <c r="G687" t="s">
        <v>17</v>
      </c>
      <c r="H687" t="s">
        <v>19</v>
      </c>
      <c r="I687" t="s">
        <v>14</v>
      </c>
      <c r="J687">
        <v>0</v>
      </c>
    </row>
    <row r="688" spans="1:10" x14ac:dyDescent="0.25">
      <c r="A688" t="s">
        <v>15</v>
      </c>
      <c r="B688">
        <v>61</v>
      </c>
      <c r="C688">
        <v>1</v>
      </c>
      <c r="D688">
        <v>1</v>
      </c>
      <c r="E688">
        <v>0</v>
      </c>
      <c r="F688" t="s">
        <v>36</v>
      </c>
      <c r="G688" t="s">
        <v>12</v>
      </c>
      <c r="H688" t="s">
        <v>24</v>
      </c>
      <c r="I688" t="s">
        <v>14</v>
      </c>
      <c r="J688">
        <v>1</v>
      </c>
    </row>
    <row r="689" spans="1:10" x14ac:dyDescent="0.25">
      <c r="A689" t="s">
        <v>10</v>
      </c>
      <c r="B689">
        <v>35</v>
      </c>
      <c r="C689">
        <v>0</v>
      </c>
      <c r="D689">
        <v>0</v>
      </c>
      <c r="E689">
        <v>0</v>
      </c>
      <c r="F689" t="s">
        <v>36</v>
      </c>
      <c r="G689" t="s">
        <v>17</v>
      </c>
      <c r="H689" t="s">
        <v>24</v>
      </c>
      <c r="I689" t="s">
        <v>14</v>
      </c>
      <c r="J689">
        <v>0</v>
      </c>
    </row>
    <row r="690" spans="1:10" x14ac:dyDescent="0.25">
      <c r="A690" t="s">
        <v>10</v>
      </c>
      <c r="B690">
        <v>44</v>
      </c>
      <c r="C690">
        <v>1</v>
      </c>
      <c r="D690">
        <v>1</v>
      </c>
      <c r="E690">
        <v>1</v>
      </c>
      <c r="F690" t="s">
        <v>26</v>
      </c>
      <c r="G690" t="s">
        <v>12</v>
      </c>
      <c r="H690" t="s">
        <v>19</v>
      </c>
      <c r="I690" t="s">
        <v>14</v>
      </c>
      <c r="J690">
        <v>1</v>
      </c>
    </row>
    <row r="691" spans="1:10" x14ac:dyDescent="0.25">
      <c r="A691" t="s">
        <v>10</v>
      </c>
      <c r="B691">
        <v>12</v>
      </c>
      <c r="C691">
        <v>0</v>
      </c>
      <c r="D691">
        <v>0</v>
      </c>
      <c r="E691">
        <v>1</v>
      </c>
      <c r="F691" t="s">
        <v>38</v>
      </c>
      <c r="G691" t="s">
        <v>17</v>
      </c>
      <c r="H691" t="s">
        <v>24</v>
      </c>
      <c r="I691" t="s">
        <v>14</v>
      </c>
      <c r="J691">
        <v>0</v>
      </c>
    </row>
    <row r="692" spans="1:10" x14ac:dyDescent="0.25">
      <c r="A692" t="s">
        <v>15</v>
      </c>
      <c r="B692">
        <v>51</v>
      </c>
      <c r="C692">
        <v>1</v>
      </c>
      <c r="D692">
        <v>1</v>
      </c>
      <c r="E692">
        <v>0</v>
      </c>
      <c r="F692" t="s">
        <v>27</v>
      </c>
      <c r="G692" t="s">
        <v>12</v>
      </c>
      <c r="H692" t="s">
        <v>19</v>
      </c>
      <c r="I692" t="s">
        <v>14</v>
      </c>
      <c r="J692">
        <v>1</v>
      </c>
    </row>
    <row r="693" spans="1:10" x14ac:dyDescent="0.25">
      <c r="A693" t="s">
        <v>10</v>
      </c>
      <c r="B693">
        <v>33</v>
      </c>
      <c r="C693">
        <v>1</v>
      </c>
      <c r="D693">
        <v>1</v>
      </c>
      <c r="E693">
        <v>1</v>
      </c>
      <c r="F693" t="s">
        <v>28</v>
      </c>
      <c r="G693" t="s">
        <v>17</v>
      </c>
      <c r="H693" t="s">
        <v>19</v>
      </c>
      <c r="I693" t="s">
        <v>14</v>
      </c>
      <c r="J693">
        <v>1</v>
      </c>
    </row>
    <row r="694" spans="1:10" x14ac:dyDescent="0.25">
      <c r="A694" t="s">
        <v>10</v>
      </c>
      <c r="B694">
        <v>53</v>
      </c>
      <c r="C694">
        <v>1</v>
      </c>
      <c r="D694">
        <v>1</v>
      </c>
      <c r="E694">
        <v>1</v>
      </c>
      <c r="F694" t="s">
        <v>33</v>
      </c>
      <c r="G694" t="s">
        <v>12</v>
      </c>
      <c r="H694" t="s">
        <v>13</v>
      </c>
      <c r="I694" t="s">
        <v>14</v>
      </c>
      <c r="J694">
        <v>1</v>
      </c>
    </row>
    <row r="695" spans="1:10" x14ac:dyDescent="0.25">
      <c r="A695" t="s">
        <v>15</v>
      </c>
      <c r="B695">
        <v>22</v>
      </c>
      <c r="C695">
        <v>0</v>
      </c>
      <c r="D695">
        <v>0</v>
      </c>
      <c r="E695">
        <v>0</v>
      </c>
      <c r="F695" t="s">
        <v>41</v>
      </c>
      <c r="G695" t="s">
        <v>17</v>
      </c>
      <c r="H695" t="s">
        <v>24</v>
      </c>
      <c r="I695" t="s">
        <v>14</v>
      </c>
      <c r="J695">
        <v>0</v>
      </c>
    </row>
    <row r="696" spans="1:10" x14ac:dyDescent="0.25">
      <c r="A696" t="s">
        <v>15</v>
      </c>
      <c r="B696">
        <v>32</v>
      </c>
      <c r="C696">
        <v>0</v>
      </c>
      <c r="D696">
        <v>0</v>
      </c>
      <c r="E696">
        <v>0</v>
      </c>
      <c r="F696" t="s">
        <v>35</v>
      </c>
      <c r="G696" t="s">
        <v>12</v>
      </c>
      <c r="H696" t="s">
        <v>19</v>
      </c>
      <c r="I696" t="s">
        <v>14</v>
      </c>
      <c r="J696">
        <v>0</v>
      </c>
    </row>
    <row r="697" spans="1:10" x14ac:dyDescent="0.25">
      <c r="A697" t="s">
        <v>15</v>
      </c>
      <c r="B697">
        <v>36</v>
      </c>
      <c r="C697">
        <v>0</v>
      </c>
      <c r="D697">
        <v>0</v>
      </c>
      <c r="E697">
        <v>1</v>
      </c>
      <c r="F697" t="s">
        <v>37</v>
      </c>
      <c r="G697" t="s">
        <v>17</v>
      </c>
      <c r="H697" t="s">
        <v>24</v>
      </c>
      <c r="I697" t="s">
        <v>14</v>
      </c>
      <c r="J697">
        <v>0</v>
      </c>
    </row>
    <row r="698" spans="1:10" x14ac:dyDescent="0.25">
      <c r="A698" t="s">
        <v>10</v>
      </c>
      <c r="B698">
        <v>14</v>
      </c>
      <c r="C698">
        <v>0</v>
      </c>
      <c r="D698">
        <v>0</v>
      </c>
      <c r="E698">
        <v>0</v>
      </c>
      <c r="F698" t="s">
        <v>23</v>
      </c>
      <c r="G698" t="s">
        <v>12</v>
      </c>
      <c r="H698" t="s">
        <v>24</v>
      </c>
      <c r="I698" t="s">
        <v>14</v>
      </c>
      <c r="J698">
        <v>0</v>
      </c>
    </row>
    <row r="699" spans="1:10" x14ac:dyDescent="0.25">
      <c r="A699" t="s">
        <v>15</v>
      </c>
      <c r="B699">
        <v>18</v>
      </c>
      <c r="C699">
        <v>1</v>
      </c>
      <c r="D699">
        <v>1</v>
      </c>
      <c r="E699">
        <v>0</v>
      </c>
      <c r="F699" t="s">
        <v>39</v>
      </c>
      <c r="G699" t="s">
        <v>17</v>
      </c>
      <c r="H699" t="s">
        <v>19</v>
      </c>
      <c r="I699" t="s">
        <v>14</v>
      </c>
      <c r="J699">
        <v>1</v>
      </c>
    </row>
    <row r="700" spans="1:10" x14ac:dyDescent="0.25">
      <c r="A700" t="s">
        <v>15</v>
      </c>
      <c r="B700">
        <v>52</v>
      </c>
      <c r="C700">
        <v>1</v>
      </c>
      <c r="D700">
        <v>1</v>
      </c>
      <c r="E700">
        <v>1</v>
      </c>
      <c r="F700" t="s">
        <v>47</v>
      </c>
      <c r="G700" t="s">
        <v>12</v>
      </c>
      <c r="H700" t="s">
        <v>13</v>
      </c>
      <c r="I700" t="s">
        <v>14</v>
      </c>
      <c r="J700">
        <v>1</v>
      </c>
    </row>
    <row r="701" spans="1:10" x14ac:dyDescent="0.25">
      <c r="A701" t="s">
        <v>10</v>
      </c>
      <c r="B701">
        <v>62</v>
      </c>
      <c r="C701">
        <v>0</v>
      </c>
      <c r="D701">
        <v>0</v>
      </c>
      <c r="E701">
        <v>1</v>
      </c>
      <c r="F701" t="s">
        <v>31</v>
      </c>
      <c r="G701" t="s">
        <v>17</v>
      </c>
      <c r="H701" t="s">
        <v>13</v>
      </c>
      <c r="I701" t="s">
        <v>14</v>
      </c>
      <c r="J701">
        <v>0</v>
      </c>
    </row>
    <row r="702" spans="1:10" x14ac:dyDescent="0.25">
      <c r="A702" t="s">
        <v>10</v>
      </c>
      <c r="B702">
        <v>41</v>
      </c>
      <c r="C702">
        <v>0</v>
      </c>
      <c r="D702">
        <v>0</v>
      </c>
      <c r="E702">
        <v>1</v>
      </c>
      <c r="F702" t="s">
        <v>47</v>
      </c>
      <c r="G702" t="s">
        <v>12</v>
      </c>
      <c r="H702" t="s">
        <v>19</v>
      </c>
      <c r="I702" t="s">
        <v>14</v>
      </c>
      <c r="J702">
        <v>0</v>
      </c>
    </row>
    <row r="703" spans="1:10" x14ac:dyDescent="0.25">
      <c r="A703" t="s">
        <v>10</v>
      </c>
      <c r="B703">
        <v>25</v>
      </c>
      <c r="C703">
        <v>0</v>
      </c>
      <c r="D703">
        <v>0</v>
      </c>
      <c r="E703">
        <v>1</v>
      </c>
      <c r="F703" t="s">
        <v>26</v>
      </c>
      <c r="G703" t="s">
        <v>17</v>
      </c>
      <c r="H703" t="s">
        <v>19</v>
      </c>
      <c r="I703" t="s">
        <v>14</v>
      </c>
      <c r="J703">
        <v>0</v>
      </c>
    </row>
    <row r="704" spans="1:10" x14ac:dyDescent="0.25">
      <c r="A704" t="s">
        <v>15</v>
      </c>
      <c r="B704">
        <v>31</v>
      </c>
      <c r="C704">
        <v>1</v>
      </c>
      <c r="D704">
        <v>1</v>
      </c>
      <c r="E704">
        <v>0</v>
      </c>
      <c r="F704" t="s">
        <v>44</v>
      </c>
      <c r="G704" t="s">
        <v>12</v>
      </c>
      <c r="H704" t="s">
        <v>19</v>
      </c>
      <c r="I704" t="s">
        <v>14</v>
      </c>
      <c r="J704">
        <v>1</v>
      </c>
    </row>
    <row r="705" spans="1:10" x14ac:dyDescent="0.25">
      <c r="A705" t="s">
        <v>10</v>
      </c>
      <c r="B705">
        <v>49</v>
      </c>
      <c r="C705">
        <v>0</v>
      </c>
      <c r="D705">
        <v>0</v>
      </c>
      <c r="E705">
        <v>0</v>
      </c>
      <c r="F705" t="s">
        <v>37</v>
      </c>
      <c r="G705" t="s">
        <v>17</v>
      </c>
      <c r="H705" t="s">
        <v>13</v>
      </c>
      <c r="I705" t="s">
        <v>14</v>
      </c>
      <c r="J705">
        <v>0</v>
      </c>
    </row>
    <row r="706" spans="1:10" x14ac:dyDescent="0.25">
      <c r="A706" t="s">
        <v>10</v>
      </c>
      <c r="B706">
        <v>39</v>
      </c>
      <c r="C706">
        <v>1</v>
      </c>
      <c r="D706">
        <v>1</v>
      </c>
      <c r="E706">
        <v>1</v>
      </c>
      <c r="F706" t="s">
        <v>38</v>
      </c>
      <c r="G706" t="s">
        <v>12</v>
      </c>
      <c r="H706" t="s">
        <v>19</v>
      </c>
      <c r="I706" t="s">
        <v>14</v>
      </c>
      <c r="J706">
        <v>1</v>
      </c>
    </row>
    <row r="707" spans="1:10" x14ac:dyDescent="0.25">
      <c r="A707" t="s">
        <v>10</v>
      </c>
      <c r="B707">
        <v>26</v>
      </c>
      <c r="C707">
        <v>0</v>
      </c>
      <c r="D707">
        <v>0</v>
      </c>
      <c r="E707">
        <v>0</v>
      </c>
      <c r="F707" t="s">
        <v>25</v>
      </c>
      <c r="G707" t="s">
        <v>17</v>
      </c>
      <c r="H707" t="s">
        <v>19</v>
      </c>
      <c r="I707" t="s">
        <v>14</v>
      </c>
      <c r="J707">
        <v>0</v>
      </c>
    </row>
    <row r="708" spans="1:10" x14ac:dyDescent="0.25">
      <c r="A708" t="s">
        <v>15</v>
      </c>
      <c r="B708">
        <v>24</v>
      </c>
      <c r="C708">
        <v>0</v>
      </c>
      <c r="D708">
        <v>0</v>
      </c>
      <c r="E708">
        <v>0</v>
      </c>
      <c r="F708" t="s">
        <v>40</v>
      </c>
      <c r="G708" t="s">
        <v>12</v>
      </c>
      <c r="H708" t="s">
        <v>24</v>
      </c>
      <c r="I708" t="s">
        <v>14</v>
      </c>
      <c r="J708">
        <v>0</v>
      </c>
    </row>
    <row r="709" spans="1:10" x14ac:dyDescent="0.25">
      <c r="A709" t="s">
        <v>15</v>
      </c>
      <c r="B709">
        <v>30</v>
      </c>
      <c r="C709">
        <v>0</v>
      </c>
      <c r="D709">
        <v>0</v>
      </c>
      <c r="E709">
        <v>0</v>
      </c>
      <c r="F709" t="s">
        <v>32</v>
      </c>
      <c r="G709" t="s">
        <v>17</v>
      </c>
      <c r="H709" t="s">
        <v>24</v>
      </c>
      <c r="I709" t="s">
        <v>14</v>
      </c>
      <c r="J709">
        <v>0</v>
      </c>
    </row>
    <row r="710" spans="1:10" x14ac:dyDescent="0.25">
      <c r="A710" t="s">
        <v>15</v>
      </c>
      <c r="B710">
        <v>20</v>
      </c>
      <c r="C710">
        <v>1</v>
      </c>
      <c r="D710">
        <v>1</v>
      </c>
      <c r="E710">
        <v>1</v>
      </c>
      <c r="F710" t="s">
        <v>27</v>
      </c>
      <c r="G710" t="s">
        <v>12</v>
      </c>
      <c r="H710" t="s">
        <v>13</v>
      </c>
      <c r="I710" t="s">
        <v>14</v>
      </c>
      <c r="J710">
        <v>1</v>
      </c>
    </row>
    <row r="711" spans="1:10" x14ac:dyDescent="0.25">
      <c r="A711" t="s">
        <v>10</v>
      </c>
      <c r="B711">
        <v>50</v>
      </c>
      <c r="C711">
        <v>1</v>
      </c>
      <c r="D711">
        <v>1</v>
      </c>
      <c r="E711">
        <v>1</v>
      </c>
      <c r="F711" t="s">
        <v>42</v>
      </c>
      <c r="G711" t="s">
        <v>17</v>
      </c>
      <c r="H711" t="s">
        <v>24</v>
      </c>
      <c r="I711" t="s">
        <v>14</v>
      </c>
      <c r="J711">
        <v>1</v>
      </c>
    </row>
    <row r="712" spans="1:10" x14ac:dyDescent="0.25">
      <c r="A712" t="s">
        <v>10</v>
      </c>
      <c r="B712">
        <v>13</v>
      </c>
      <c r="C712">
        <v>1</v>
      </c>
      <c r="D712">
        <v>1</v>
      </c>
      <c r="E712">
        <v>0</v>
      </c>
      <c r="F712" t="s">
        <v>31</v>
      </c>
      <c r="G712" t="s">
        <v>12</v>
      </c>
      <c r="H712" t="s">
        <v>19</v>
      </c>
      <c r="I712" t="s">
        <v>14</v>
      </c>
      <c r="J712">
        <v>1</v>
      </c>
    </row>
    <row r="713" spans="1:10" x14ac:dyDescent="0.25">
      <c r="A713" t="s">
        <v>15</v>
      </c>
      <c r="B713">
        <v>44</v>
      </c>
      <c r="C713">
        <v>1</v>
      </c>
      <c r="D713">
        <v>1</v>
      </c>
      <c r="E713">
        <v>0</v>
      </c>
      <c r="F713" t="s">
        <v>32</v>
      </c>
      <c r="G713" t="s">
        <v>17</v>
      </c>
      <c r="H713" t="s">
        <v>13</v>
      </c>
      <c r="I713" t="s">
        <v>14</v>
      </c>
      <c r="J713">
        <v>1</v>
      </c>
    </row>
    <row r="714" spans="1:10" x14ac:dyDescent="0.25">
      <c r="A714" t="s">
        <v>15</v>
      </c>
      <c r="B714">
        <v>19</v>
      </c>
      <c r="C714">
        <v>1</v>
      </c>
      <c r="D714">
        <v>1</v>
      </c>
      <c r="E714">
        <v>1</v>
      </c>
      <c r="F714" t="s">
        <v>27</v>
      </c>
      <c r="G714" t="s">
        <v>12</v>
      </c>
      <c r="H714" t="s">
        <v>19</v>
      </c>
      <c r="I714" t="s">
        <v>14</v>
      </c>
      <c r="J714">
        <v>1</v>
      </c>
    </row>
    <row r="715" spans="1:10" x14ac:dyDescent="0.25">
      <c r="A715" t="s">
        <v>10</v>
      </c>
      <c r="B715">
        <v>53</v>
      </c>
      <c r="C715">
        <v>1</v>
      </c>
      <c r="D715">
        <v>1</v>
      </c>
      <c r="E715">
        <v>1</v>
      </c>
      <c r="F715" t="s">
        <v>36</v>
      </c>
      <c r="G715" t="s">
        <v>17</v>
      </c>
      <c r="H715" t="s">
        <v>24</v>
      </c>
      <c r="I715" t="s">
        <v>14</v>
      </c>
      <c r="J715">
        <v>1</v>
      </c>
    </row>
    <row r="716" spans="1:10" x14ac:dyDescent="0.25">
      <c r="A716" t="s">
        <v>10</v>
      </c>
      <c r="B716">
        <v>12</v>
      </c>
      <c r="C716">
        <v>0</v>
      </c>
      <c r="D716">
        <v>0</v>
      </c>
      <c r="E716">
        <v>0</v>
      </c>
      <c r="F716" t="s">
        <v>49</v>
      </c>
      <c r="G716" t="s">
        <v>12</v>
      </c>
      <c r="H716" t="s">
        <v>13</v>
      </c>
      <c r="I716" t="s">
        <v>14</v>
      </c>
      <c r="J716">
        <v>0</v>
      </c>
    </row>
    <row r="717" spans="1:10" x14ac:dyDescent="0.25">
      <c r="A717" t="s">
        <v>10</v>
      </c>
      <c r="B717">
        <v>14</v>
      </c>
      <c r="C717">
        <v>0</v>
      </c>
      <c r="D717">
        <v>0</v>
      </c>
      <c r="E717">
        <v>0</v>
      </c>
      <c r="F717" t="s">
        <v>46</v>
      </c>
      <c r="G717" t="s">
        <v>17</v>
      </c>
      <c r="H717" t="s">
        <v>24</v>
      </c>
      <c r="I717" t="s">
        <v>14</v>
      </c>
      <c r="J717">
        <v>0</v>
      </c>
    </row>
    <row r="718" spans="1:10" x14ac:dyDescent="0.25">
      <c r="A718" t="s">
        <v>15</v>
      </c>
      <c r="B718">
        <v>30</v>
      </c>
      <c r="C718">
        <v>1</v>
      </c>
      <c r="D718">
        <v>1</v>
      </c>
      <c r="E718">
        <v>1</v>
      </c>
      <c r="F718" t="s">
        <v>29</v>
      </c>
      <c r="G718" t="s">
        <v>12</v>
      </c>
      <c r="H718" t="s">
        <v>13</v>
      </c>
      <c r="I718" t="s">
        <v>14</v>
      </c>
      <c r="J718">
        <v>1</v>
      </c>
    </row>
    <row r="719" spans="1:10" x14ac:dyDescent="0.25">
      <c r="A719" t="s">
        <v>10</v>
      </c>
      <c r="B719">
        <v>48</v>
      </c>
      <c r="C719">
        <v>0</v>
      </c>
      <c r="D719">
        <v>0</v>
      </c>
      <c r="E719">
        <v>1</v>
      </c>
      <c r="F719" t="s">
        <v>42</v>
      </c>
      <c r="G719" t="s">
        <v>17</v>
      </c>
      <c r="H719" t="s">
        <v>24</v>
      </c>
      <c r="I719" t="s">
        <v>14</v>
      </c>
      <c r="J719">
        <v>0</v>
      </c>
    </row>
    <row r="720" spans="1:10" x14ac:dyDescent="0.25">
      <c r="A720" t="s">
        <v>15</v>
      </c>
      <c r="B720">
        <v>31</v>
      </c>
      <c r="C720">
        <v>0</v>
      </c>
      <c r="D720">
        <v>0</v>
      </c>
      <c r="E720">
        <v>0</v>
      </c>
      <c r="F720" t="s">
        <v>42</v>
      </c>
      <c r="G720" t="s">
        <v>12</v>
      </c>
      <c r="H720" t="s">
        <v>13</v>
      </c>
      <c r="I720" t="s">
        <v>14</v>
      </c>
      <c r="J720">
        <v>0</v>
      </c>
    </row>
    <row r="721" spans="1:10" x14ac:dyDescent="0.25">
      <c r="A721" t="s">
        <v>15</v>
      </c>
      <c r="B721">
        <v>16</v>
      </c>
      <c r="C721">
        <v>1</v>
      </c>
      <c r="D721">
        <v>1</v>
      </c>
      <c r="E721">
        <v>0</v>
      </c>
      <c r="F721" t="s">
        <v>44</v>
      </c>
      <c r="G721" t="s">
        <v>17</v>
      </c>
      <c r="H721" t="s">
        <v>13</v>
      </c>
      <c r="I721" t="s">
        <v>14</v>
      </c>
      <c r="J721">
        <v>1</v>
      </c>
    </row>
    <row r="722" spans="1:10" x14ac:dyDescent="0.25">
      <c r="A722" t="s">
        <v>15</v>
      </c>
      <c r="B722">
        <v>38</v>
      </c>
      <c r="C722">
        <v>1</v>
      </c>
      <c r="D722">
        <v>1</v>
      </c>
      <c r="E722">
        <v>1</v>
      </c>
      <c r="F722" t="s">
        <v>22</v>
      </c>
      <c r="G722" t="s">
        <v>12</v>
      </c>
      <c r="H722" t="s">
        <v>24</v>
      </c>
      <c r="I722" t="s">
        <v>14</v>
      </c>
      <c r="J722">
        <v>1</v>
      </c>
    </row>
    <row r="723" spans="1:10" x14ac:dyDescent="0.25">
      <c r="A723" t="s">
        <v>10</v>
      </c>
      <c r="B723">
        <v>24</v>
      </c>
      <c r="C723">
        <v>1</v>
      </c>
      <c r="D723">
        <v>1</v>
      </c>
      <c r="E723">
        <v>1</v>
      </c>
      <c r="F723" t="s">
        <v>41</v>
      </c>
      <c r="G723" t="s">
        <v>17</v>
      </c>
      <c r="H723" t="s">
        <v>19</v>
      </c>
      <c r="I723" t="s">
        <v>14</v>
      </c>
      <c r="J723">
        <v>1</v>
      </c>
    </row>
    <row r="724" spans="1:10" x14ac:dyDescent="0.25">
      <c r="A724" t="s">
        <v>10</v>
      </c>
      <c r="B724">
        <v>28</v>
      </c>
      <c r="C724">
        <v>0</v>
      </c>
      <c r="D724">
        <v>0</v>
      </c>
      <c r="E724">
        <v>1</v>
      </c>
      <c r="F724" t="s">
        <v>26</v>
      </c>
      <c r="G724" t="s">
        <v>12</v>
      </c>
      <c r="H724" t="s">
        <v>24</v>
      </c>
      <c r="I724" t="s">
        <v>14</v>
      </c>
      <c r="J724">
        <v>0</v>
      </c>
    </row>
    <row r="725" spans="1:10" x14ac:dyDescent="0.25">
      <c r="A725" t="s">
        <v>10</v>
      </c>
      <c r="B725">
        <v>52</v>
      </c>
      <c r="C725">
        <v>1</v>
      </c>
      <c r="D725">
        <v>1</v>
      </c>
      <c r="E725">
        <v>0</v>
      </c>
      <c r="F725" t="s">
        <v>50</v>
      </c>
      <c r="G725" t="s">
        <v>17</v>
      </c>
      <c r="H725" t="s">
        <v>24</v>
      </c>
      <c r="I725" t="s">
        <v>14</v>
      </c>
      <c r="J725">
        <v>1</v>
      </c>
    </row>
    <row r="726" spans="1:10" x14ac:dyDescent="0.25">
      <c r="A726" t="s">
        <v>15</v>
      </c>
      <c r="B726">
        <v>8</v>
      </c>
      <c r="C726">
        <v>1</v>
      </c>
      <c r="D726">
        <v>1</v>
      </c>
      <c r="E726">
        <v>0</v>
      </c>
      <c r="F726" t="s">
        <v>32</v>
      </c>
      <c r="G726" t="s">
        <v>12</v>
      </c>
      <c r="H726" t="s">
        <v>13</v>
      </c>
      <c r="I726" t="s">
        <v>14</v>
      </c>
      <c r="J726">
        <v>1</v>
      </c>
    </row>
    <row r="727" spans="1:10" x14ac:dyDescent="0.25">
      <c r="A727" t="s">
        <v>10</v>
      </c>
      <c r="B727">
        <v>54</v>
      </c>
      <c r="C727">
        <v>0</v>
      </c>
      <c r="D727">
        <v>0</v>
      </c>
      <c r="E727">
        <v>0</v>
      </c>
      <c r="F727" t="s">
        <v>11</v>
      </c>
      <c r="G727" t="s">
        <v>17</v>
      </c>
      <c r="H727" t="s">
        <v>13</v>
      </c>
      <c r="I727" t="s">
        <v>14</v>
      </c>
      <c r="J727">
        <v>0</v>
      </c>
    </row>
    <row r="728" spans="1:10" x14ac:dyDescent="0.25">
      <c r="A728" t="s">
        <v>10</v>
      </c>
      <c r="B728">
        <v>9</v>
      </c>
      <c r="C728">
        <v>1</v>
      </c>
      <c r="D728">
        <v>1</v>
      </c>
      <c r="E728">
        <v>1</v>
      </c>
      <c r="F728" t="s">
        <v>31</v>
      </c>
      <c r="G728" t="s">
        <v>12</v>
      </c>
      <c r="H728" t="s">
        <v>13</v>
      </c>
      <c r="I728" t="s">
        <v>14</v>
      </c>
      <c r="J728">
        <v>1</v>
      </c>
    </row>
    <row r="729" spans="1:10" x14ac:dyDescent="0.25">
      <c r="A729" t="s">
        <v>10</v>
      </c>
      <c r="B729">
        <v>14</v>
      </c>
      <c r="C729">
        <v>1</v>
      </c>
      <c r="D729">
        <v>1</v>
      </c>
      <c r="E729">
        <v>0</v>
      </c>
      <c r="F729" t="s">
        <v>33</v>
      </c>
      <c r="G729" t="s">
        <v>17</v>
      </c>
      <c r="H729" t="s">
        <v>19</v>
      </c>
      <c r="I729" t="s">
        <v>14</v>
      </c>
      <c r="J729">
        <v>1</v>
      </c>
    </row>
    <row r="730" spans="1:10" x14ac:dyDescent="0.25">
      <c r="A730" t="s">
        <v>10</v>
      </c>
      <c r="B730">
        <v>12</v>
      </c>
      <c r="C730">
        <v>1</v>
      </c>
      <c r="D730">
        <v>1</v>
      </c>
      <c r="E730">
        <v>0</v>
      </c>
      <c r="F730" t="s">
        <v>16</v>
      </c>
      <c r="G730" t="s">
        <v>12</v>
      </c>
      <c r="H730" t="s">
        <v>19</v>
      </c>
      <c r="I730" t="s">
        <v>14</v>
      </c>
      <c r="J730">
        <v>1</v>
      </c>
    </row>
    <row r="731" spans="1:10" x14ac:dyDescent="0.25">
      <c r="A731" t="s">
        <v>10</v>
      </c>
      <c r="B731">
        <v>49</v>
      </c>
      <c r="C731">
        <v>0</v>
      </c>
      <c r="D731">
        <v>0</v>
      </c>
      <c r="E731">
        <v>1</v>
      </c>
      <c r="F731" t="s">
        <v>48</v>
      </c>
      <c r="G731" t="s">
        <v>17</v>
      </c>
      <c r="H731" t="s">
        <v>19</v>
      </c>
      <c r="I731" t="s">
        <v>14</v>
      </c>
      <c r="J731">
        <v>0</v>
      </c>
    </row>
    <row r="732" spans="1:10" x14ac:dyDescent="0.25">
      <c r="A732" t="s">
        <v>15</v>
      </c>
      <c r="B732">
        <v>46</v>
      </c>
      <c r="C732">
        <v>0</v>
      </c>
      <c r="D732">
        <v>0</v>
      </c>
      <c r="E732">
        <v>0</v>
      </c>
      <c r="F732" t="s">
        <v>33</v>
      </c>
      <c r="G732" t="s">
        <v>12</v>
      </c>
      <c r="H732" t="s">
        <v>19</v>
      </c>
      <c r="I732" t="s">
        <v>14</v>
      </c>
      <c r="J732">
        <v>0</v>
      </c>
    </row>
    <row r="733" spans="1:10" x14ac:dyDescent="0.25">
      <c r="A733" t="s">
        <v>15</v>
      </c>
      <c r="B733">
        <v>35</v>
      </c>
      <c r="C733">
        <v>0</v>
      </c>
      <c r="D733">
        <v>0</v>
      </c>
      <c r="E733">
        <v>1</v>
      </c>
      <c r="F733" t="s">
        <v>44</v>
      </c>
      <c r="G733" t="s">
        <v>17</v>
      </c>
      <c r="H733" t="s">
        <v>13</v>
      </c>
      <c r="I733" t="s">
        <v>14</v>
      </c>
      <c r="J733">
        <v>0</v>
      </c>
    </row>
    <row r="734" spans="1:10" x14ac:dyDescent="0.25">
      <c r="A734" t="s">
        <v>10</v>
      </c>
      <c r="B734">
        <v>45</v>
      </c>
      <c r="C734">
        <v>1</v>
      </c>
      <c r="D734">
        <v>1</v>
      </c>
      <c r="E734">
        <v>0</v>
      </c>
      <c r="F734" t="s">
        <v>23</v>
      </c>
      <c r="G734" t="s">
        <v>12</v>
      </c>
      <c r="H734" t="s">
        <v>13</v>
      </c>
      <c r="I734" t="s">
        <v>14</v>
      </c>
      <c r="J734">
        <v>1</v>
      </c>
    </row>
    <row r="735" spans="1:10" x14ac:dyDescent="0.25">
      <c r="A735" t="s">
        <v>15</v>
      </c>
      <c r="B735">
        <v>48</v>
      </c>
      <c r="C735">
        <v>0</v>
      </c>
      <c r="D735">
        <v>0</v>
      </c>
      <c r="E735">
        <v>0</v>
      </c>
      <c r="F735" t="s">
        <v>52</v>
      </c>
      <c r="G735" t="s">
        <v>17</v>
      </c>
      <c r="H735" t="s">
        <v>19</v>
      </c>
      <c r="I735" t="s">
        <v>14</v>
      </c>
      <c r="J735">
        <v>0</v>
      </c>
    </row>
    <row r="736" spans="1:10" x14ac:dyDescent="0.25">
      <c r="A736" t="s">
        <v>15</v>
      </c>
      <c r="B736">
        <v>50</v>
      </c>
      <c r="C736">
        <v>0</v>
      </c>
      <c r="D736">
        <v>0</v>
      </c>
      <c r="E736">
        <v>0</v>
      </c>
      <c r="F736" t="s">
        <v>38</v>
      </c>
      <c r="G736" t="s">
        <v>12</v>
      </c>
      <c r="H736" t="s">
        <v>19</v>
      </c>
      <c r="I736" t="s">
        <v>14</v>
      </c>
      <c r="J736">
        <v>0</v>
      </c>
    </row>
    <row r="737" spans="1:10" x14ac:dyDescent="0.25">
      <c r="A737" t="s">
        <v>15</v>
      </c>
      <c r="B737">
        <v>37</v>
      </c>
      <c r="C737">
        <v>0</v>
      </c>
      <c r="D737">
        <v>0</v>
      </c>
      <c r="E737">
        <v>0</v>
      </c>
      <c r="F737" t="s">
        <v>25</v>
      </c>
      <c r="G737" t="s">
        <v>17</v>
      </c>
      <c r="H737" t="s">
        <v>13</v>
      </c>
      <c r="I737" t="s">
        <v>14</v>
      </c>
      <c r="J737">
        <v>0</v>
      </c>
    </row>
    <row r="738" spans="1:10" x14ac:dyDescent="0.25">
      <c r="A738" t="s">
        <v>10</v>
      </c>
      <c r="B738">
        <v>39</v>
      </c>
      <c r="C738">
        <v>0</v>
      </c>
      <c r="D738">
        <v>0</v>
      </c>
      <c r="E738">
        <v>1</v>
      </c>
      <c r="F738" t="s">
        <v>40</v>
      </c>
      <c r="G738" t="s">
        <v>12</v>
      </c>
      <c r="H738" t="s">
        <v>13</v>
      </c>
      <c r="I738" t="s">
        <v>14</v>
      </c>
      <c r="J738">
        <v>0</v>
      </c>
    </row>
    <row r="739" spans="1:10" x14ac:dyDescent="0.25">
      <c r="A739" t="s">
        <v>15</v>
      </c>
      <c r="B739">
        <v>56</v>
      </c>
      <c r="C739">
        <v>1</v>
      </c>
      <c r="D739">
        <v>1</v>
      </c>
      <c r="E739">
        <v>0</v>
      </c>
      <c r="F739" t="s">
        <v>31</v>
      </c>
      <c r="G739" t="s">
        <v>17</v>
      </c>
      <c r="H739" t="s">
        <v>13</v>
      </c>
      <c r="I739" t="s">
        <v>14</v>
      </c>
      <c r="J739">
        <v>1</v>
      </c>
    </row>
    <row r="740" spans="1:10" x14ac:dyDescent="0.25">
      <c r="A740" t="s">
        <v>10</v>
      </c>
      <c r="B740">
        <v>11</v>
      </c>
      <c r="C740">
        <v>0</v>
      </c>
      <c r="D740">
        <v>0</v>
      </c>
      <c r="E740">
        <v>1</v>
      </c>
      <c r="F740" t="s">
        <v>16</v>
      </c>
      <c r="G740" t="s">
        <v>12</v>
      </c>
      <c r="H740" t="s">
        <v>24</v>
      </c>
      <c r="I740" t="s">
        <v>14</v>
      </c>
      <c r="J740">
        <v>0</v>
      </c>
    </row>
    <row r="741" spans="1:10" x14ac:dyDescent="0.25">
      <c r="A741" t="s">
        <v>15</v>
      </c>
      <c r="B741">
        <v>46</v>
      </c>
      <c r="C741">
        <v>1</v>
      </c>
      <c r="D741">
        <v>1</v>
      </c>
      <c r="E741">
        <v>0</v>
      </c>
      <c r="F741" t="s">
        <v>48</v>
      </c>
      <c r="G741" t="s">
        <v>17</v>
      </c>
      <c r="H741" t="s">
        <v>13</v>
      </c>
      <c r="I741" t="s">
        <v>14</v>
      </c>
      <c r="J741">
        <v>1</v>
      </c>
    </row>
    <row r="742" spans="1:10" x14ac:dyDescent="0.25">
      <c r="A742" t="s">
        <v>10</v>
      </c>
      <c r="B742">
        <v>32</v>
      </c>
      <c r="C742">
        <v>0</v>
      </c>
      <c r="D742">
        <v>0</v>
      </c>
      <c r="E742">
        <v>1</v>
      </c>
      <c r="F742" t="s">
        <v>29</v>
      </c>
      <c r="G742" t="s">
        <v>12</v>
      </c>
      <c r="H742" t="s">
        <v>24</v>
      </c>
      <c r="I742" t="s">
        <v>14</v>
      </c>
      <c r="J742">
        <v>0</v>
      </c>
    </row>
    <row r="743" spans="1:10" x14ac:dyDescent="0.25">
      <c r="A743" t="s">
        <v>15</v>
      </c>
      <c r="B743">
        <v>65</v>
      </c>
      <c r="C743">
        <v>0</v>
      </c>
      <c r="D743">
        <v>0</v>
      </c>
      <c r="E743">
        <v>0</v>
      </c>
      <c r="F743" t="s">
        <v>53</v>
      </c>
      <c r="G743" t="s">
        <v>17</v>
      </c>
      <c r="H743" t="s">
        <v>24</v>
      </c>
      <c r="I743" t="s">
        <v>14</v>
      </c>
      <c r="J743">
        <v>0</v>
      </c>
    </row>
    <row r="744" spans="1:10" x14ac:dyDescent="0.25">
      <c r="A744" t="s">
        <v>15</v>
      </c>
      <c r="B744">
        <v>55</v>
      </c>
      <c r="C744">
        <v>1</v>
      </c>
      <c r="D744">
        <v>1</v>
      </c>
      <c r="E744">
        <v>1</v>
      </c>
      <c r="F744" t="s">
        <v>39</v>
      </c>
      <c r="G744" t="s">
        <v>12</v>
      </c>
      <c r="H744" t="s">
        <v>19</v>
      </c>
      <c r="I744" t="s">
        <v>14</v>
      </c>
      <c r="J744">
        <v>1</v>
      </c>
    </row>
    <row r="745" spans="1:10" x14ac:dyDescent="0.25">
      <c r="A745" t="s">
        <v>15</v>
      </c>
      <c r="B745">
        <v>34</v>
      </c>
      <c r="C745">
        <v>0</v>
      </c>
      <c r="D745">
        <v>0</v>
      </c>
      <c r="E745">
        <v>1</v>
      </c>
      <c r="F745" t="s">
        <v>42</v>
      </c>
      <c r="G745" t="s">
        <v>17</v>
      </c>
      <c r="H745" t="s">
        <v>19</v>
      </c>
      <c r="I745" t="s">
        <v>14</v>
      </c>
      <c r="J745">
        <v>0</v>
      </c>
    </row>
    <row r="746" spans="1:10" x14ac:dyDescent="0.25">
      <c r="A746" t="s">
        <v>15</v>
      </c>
      <c r="B746">
        <v>21</v>
      </c>
      <c r="C746">
        <v>0</v>
      </c>
      <c r="D746">
        <v>0</v>
      </c>
      <c r="E746">
        <v>0</v>
      </c>
      <c r="F746" t="s">
        <v>41</v>
      </c>
      <c r="G746" t="s">
        <v>12</v>
      </c>
      <c r="H746" t="s">
        <v>24</v>
      </c>
      <c r="I746" t="s">
        <v>14</v>
      </c>
      <c r="J746">
        <v>0</v>
      </c>
    </row>
    <row r="747" spans="1:10" x14ac:dyDescent="0.25">
      <c r="A747" t="s">
        <v>10</v>
      </c>
      <c r="B747">
        <v>11</v>
      </c>
      <c r="C747">
        <v>0</v>
      </c>
      <c r="D747">
        <v>0</v>
      </c>
      <c r="E747">
        <v>0</v>
      </c>
      <c r="F747" t="s">
        <v>23</v>
      </c>
      <c r="G747" t="s">
        <v>17</v>
      </c>
      <c r="H747" t="s">
        <v>19</v>
      </c>
      <c r="I747" t="s">
        <v>14</v>
      </c>
      <c r="J747">
        <v>0</v>
      </c>
    </row>
    <row r="748" spans="1:10" x14ac:dyDescent="0.25">
      <c r="A748" t="s">
        <v>15</v>
      </c>
      <c r="B748">
        <v>46</v>
      </c>
      <c r="C748">
        <v>0</v>
      </c>
      <c r="D748">
        <v>0</v>
      </c>
      <c r="E748">
        <v>0</v>
      </c>
      <c r="F748" t="s">
        <v>28</v>
      </c>
      <c r="G748" t="s">
        <v>12</v>
      </c>
      <c r="H748" t="s">
        <v>13</v>
      </c>
      <c r="I748" t="s">
        <v>14</v>
      </c>
      <c r="J748">
        <v>0</v>
      </c>
    </row>
    <row r="749" spans="1:10" x14ac:dyDescent="0.25">
      <c r="A749" t="s">
        <v>15</v>
      </c>
      <c r="B749">
        <v>21</v>
      </c>
      <c r="C749">
        <v>1</v>
      </c>
      <c r="D749">
        <v>1</v>
      </c>
      <c r="E749">
        <v>0</v>
      </c>
      <c r="F749" t="s">
        <v>36</v>
      </c>
      <c r="G749" t="s">
        <v>17</v>
      </c>
      <c r="H749" t="s">
        <v>19</v>
      </c>
      <c r="I749" t="s">
        <v>14</v>
      </c>
      <c r="J749">
        <v>1</v>
      </c>
    </row>
    <row r="750" spans="1:10" x14ac:dyDescent="0.25">
      <c r="A750" t="s">
        <v>10</v>
      </c>
      <c r="B750">
        <v>61</v>
      </c>
      <c r="C750">
        <v>0</v>
      </c>
      <c r="D750">
        <v>0</v>
      </c>
      <c r="E750">
        <v>0</v>
      </c>
      <c r="F750" t="s">
        <v>22</v>
      </c>
      <c r="G750" t="s">
        <v>12</v>
      </c>
      <c r="H750" t="s">
        <v>24</v>
      </c>
      <c r="I750" t="s">
        <v>14</v>
      </c>
      <c r="J750">
        <v>0</v>
      </c>
    </row>
    <row r="751" spans="1:10" x14ac:dyDescent="0.25">
      <c r="A751" t="s">
        <v>15</v>
      </c>
      <c r="B751">
        <v>35</v>
      </c>
      <c r="C751">
        <v>1</v>
      </c>
      <c r="D751">
        <v>1</v>
      </c>
      <c r="E751">
        <v>1</v>
      </c>
      <c r="F751" t="s">
        <v>34</v>
      </c>
      <c r="G751" t="s">
        <v>17</v>
      </c>
      <c r="H751" t="s">
        <v>13</v>
      </c>
      <c r="I751" t="s">
        <v>14</v>
      </c>
      <c r="J751">
        <v>1</v>
      </c>
    </row>
    <row r="752" spans="1:10" x14ac:dyDescent="0.25">
      <c r="A752" t="s">
        <v>10</v>
      </c>
      <c r="B752">
        <v>46</v>
      </c>
      <c r="C752">
        <v>1</v>
      </c>
      <c r="D752">
        <v>1</v>
      </c>
      <c r="E752">
        <v>1</v>
      </c>
      <c r="F752" t="s">
        <v>49</v>
      </c>
      <c r="G752" t="s">
        <v>12</v>
      </c>
      <c r="H752" t="s">
        <v>24</v>
      </c>
      <c r="I752" t="s">
        <v>14</v>
      </c>
      <c r="J752">
        <v>1</v>
      </c>
    </row>
    <row r="753" spans="1:10" x14ac:dyDescent="0.25">
      <c r="A753" t="s">
        <v>10</v>
      </c>
      <c r="B753">
        <v>11</v>
      </c>
      <c r="C753">
        <v>0</v>
      </c>
      <c r="D753">
        <v>0</v>
      </c>
      <c r="E753">
        <v>0</v>
      </c>
      <c r="F753" t="s">
        <v>36</v>
      </c>
      <c r="G753" t="s">
        <v>17</v>
      </c>
      <c r="H753" t="s">
        <v>19</v>
      </c>
      <c r="I753" t="s">
        <v>14</v>
      </c>
      <c r="J753">
        <v>0</v>
      </c>
    </row>
    <row r="754" spans="1:10" x14ac:dyDescent="0.25">
      <c r="A754" t="s">
        <v>15</v>
      </c>
      <c r="B754">
        <v>49</v>
      </c>
      <c r="C754">
        <v>1</v>
      </c>
      <c r="D754">
        <v>1</v>
      </c>
      <c r="E754">
        <v>0</v>
      </c>
      <c r="F754" t="s">
        <v>26</v>
      </c>
      <c r="G754" t="s">
        <v>12</v>
      </c>
      <c r="H754" t="s">
        <v>13</v>
      </c>
      <c r="I754" t="s">
        <v>14</v>
      </c>
      <c r="J754">
        <v>1</v>
      </c>
    </row>
    <row r="755" spans="1:10" x14ac:dyDescent="0.25">
      <c r="A755" t="s">
        <v>10</v>
      </c>
      <c r="B755">
        <v>43</v>
      </c>
      <c r="C755">
        <v>1</v>
      </c>
      <c r="D755">
        <v>1</v>
      </c>
      <c r="E755">
        <v>1</v>
      </c>
      <c r="F755" t="s">
        <v>22</v>
      </c>
      <c r="G755" t="s">
        <v>17</v>
      </c>
      <c r="H755" t="s">
        <v>19</v>
      </c>
      <c r="I755" t="s">
        <v>14</v>
      </c>
      <c r="J755">
        <v>1</v>
      </c>
    </row>
    <row r="756" spans="1:10" x14ac:dyDescent="0.25">
      <c r="A756" t="s">
        <v>10</v>
      </c>
      <c r="B756">
        <v>49</v>
      </c>
      <c r="C756">
        <v>1</v>
      </c>
      <c r="D756">
        <v>1</v>
      </c>
      <c r="E756">
        <v>0</v>
      </c>
      <c r="F756" t="s">
        <v>46</v>
      </c>
      <c r="G756" t="s">
        <v>12</v>
      </c>
      <c r="H756" t="s">
        <v>24</v>
      </c>
      <c r="I756" t="s">
        <v>14</v>
      </c>
      <c r="J756">
        <v>1</v>
      </c>
    </row>
    <row r="757" spans="1:10" x14ac:dyDescent="0.25">
      <c r="A757" t="s">
        <v>15</v>
      </c>
      <c r="B757">
        <v>46</v>
      </c>
      <c r="C757">
        <v>1</v>
      </c>
      <c r="D757">
        <v>1</v>
      </c>
      <c r="E757">
        <v>0</v>
      </c>
      <c r="F757" t="s">
        <v>44</v>
      </c>
      <c r="G757" t="s">
        <v>17</v>
      </c>
      <c r="H757" t="s">
        <v>24</v>
      </c>
      <c r="I757" t="s">
        <v>14</v>
      </c>
      <c r="J757">
        <v>1</v>
      </c>
    </row>
    <row r="758" spans="1:10" x14ac:dyDescent="0.25">
      <c r="A758" t="s">
        <v>10</v>
      </c>
      <c r="B758">
        <v>50</v>
      </c>
      <c r="C758">
        <v>0</v>
      </c>
      <c r="D758">
        <v>0</v>
      </c>
      <c r="E758">
        <v>1</v>
      </c>
      <c r="F758" t="s">
        <v>11</v>
      </c>
      <c r="G758" t="s">
        <v>12</v>
      </c>
      <c r="H758" t="s">
        <v>13</v>
      </c>
      <c r="I758" t="s">
        <v>14</v>
      </c>
      <c r="J758">
        <v>0</v>
      </c>
    </row>
    <row r="759" spans="1:10" x14ac:dyDescent="0.25">
      <c r="A759" t="s">
        <v>15</v>
      </c>
      <c r="B759">
        <v>20</v>
      </c>
      <c r="C759">
        <v>0</v>
      </c>
      <c r="D759">
        <v>0</v>
      </c>
      <c r="E759">
        <v>0</v>
      </c>
      <c r="F759" t="s">
        <v>27</v>
      </c>
      <c r="G759" t="s">
        <v>17</v>
      </c>
      <c r="H759" t="s">
        <v>13</v>
      </c>
      <c r="I759" t="s">
        <v>14</v>
      </c>
      <c r="J759">
        <v>0</v>
      </c>
    </row>
    <row r="760" spans="1:10" x14ac:dyDescent="0.25">
      <c r="A760" t="s">
        <v>15</v>
      </c>
      <c r="B760">
        <v>58</v>
      </c>
      <c r="C760">
        <v>1</v>
      </c>
      <c r="D760">
        <v>1</v>
      </c>
      <c r="E760">
        <v>1</v>
      </c>
      <c r="F760" t="s">
        <v>26</v>
      </c>
      <c r="G760" t="s">
        <v>12</v>
      </c>
      <c r="H760" t="s">
        <v>24</v>
      </c>
      <c r="I760" t="s">
        <v>14</v>
      </c>
      <c r="J760">
        <v>1</v>
      </c>
    </row>
    <row r="761" spans="1:10" x14ac:dyDescent="0.25">
      <c r="A761" t="s">
        <v>10</v>
      </c>
      <c r="B761">
        <v>46</v>
      </c>
      <c r="C761">
        <v>0</v>
      </c>
      <c r="D761">
        <v>0</v>
      </c>
      <c r="E761">
        <v>0</v>
      </c>
      <c r="F761" t="s">
        <v>46</v>
      </c>
      <c r="G761" t="s">
        <v>17</v>
      </c>
      <c r="H761" t="s">
        <v>24</v>
      </c>
      <c r="I761" t="s">
        <v>14</v>
      </c>
      <c r="J761">
        <v>0</v>
      </c>
    </row>
    <row r="762" spans="1:10" x14ac:dyDescent="0.25">
      <c r="A762" t="s">
        <v>15</v>
      </c>
      <c r="B762">
        <v>24</v>
      </c>
      <c r="C762">
        <v>0</v>
      </c>
      <c r="D762">
        <v>0</v>
      </c>
      <c r="E762">
        <v>1</v>
      </c>
      <c r="F762" t="s">
        <v>27</v>
      </c>
      <c r="G762" t="s">
        <v>12</v>
      </c>
      <c r="H762" t="s">
        <v>13</v>
      </c>
      <c r="I762" t="s">
        <v>14</v>
      </c>
      <c r="J762">
        <v>0</v>
      </c>
    </row>
    <row r="763" spans="1:10" x14ac:dyDescent="0.25">
      <c r="A763" t="s">
        <v>15</v>
      </c>
      <c r="B763">
        <v>29</v>
      </c>
      <c r="C763">
        <v>0</v>
      </c>
      <c r="D763">
        <v>0</v>
      </c>
      <c r="E763">
        <v>0</v>
      </c>
      <c r="F763" t="s">
        <v>42</v>
      </c>
      <c r="G763" t="s">
        <v>17</v>
      </c>
      <c r="H763" t="s">
        <v>19</v>
      </c>
      <c r="I763" t="s">
        <v>14</v>
      </c>
      <c r="J763">
        <v>0</v>
      </c>
    </row>
    <row r="764" spans="1:10" x14ac:dyDescent="0.25">
      <c r="A764" t="s">
        <v>15</v>
      </c>
      <c r="B764">
        <v>46</v>
      </c>
      <c r="C764">
        <v>0</v>
      </c>
      <c r="D764">
        <v>0</v>
      </c>
      <c r="E764">
        <v>1</v>
      </c>
      <c r="F764" t="s">
        <v>50</v>
      </c>
      <c r="G764" t="s">
        <v>12</v>
      </c>
      <c r="H764" t="s">
        <v>24</v>
      </c>
      <c r="I764" t="s">
        <v>14</v>
      </c>
      <c r="J764">
        <v>0</v>
      </c>
    </row>
    <row r="765" spans="1:10" x14ac:dyDescent="0.25">
      <c r="A765" t="s">
        <v>15</v>
      </c>
      <c r="B765">
        <v>42</v>
      </c>
      <c r="C765">
        <v>1</v>
      </c>
      <c r="D765">
        <v>1</v>
      </c>
      <c r="E765">
        <v>1</v>
      </c>
      <c r="F765" t="s">
        <v>51</v>
      </c>
      <c r="G765" t="s">
        <v>17</v>
      </c>
      <c r="H765" t="s">
        <v>13</v>
      </c>
      <c r="I765" t="s">
        <v>14</v>
      </c>
      <c r="J765">
        <v>1</v>
      </c>
    </row>
    <row r="766" spans="1:10" x14ac:dyDescent="0.25">
      <c r="A766" t="s">
        <v>10</v>
      </c>
      <c r="B766">
        <v>56</v>
      </c>
      <c r="C766">
        <v>0</v>
      </c>
      <c r="D766">
        <v>0</v>
      </c>
      <c r="E766">
        <v>0</v>
      </c>
      <c r="F766" t="s">
        <v>42</v>
      </c>
      <c r="G766" t="s">
        <v>12</v>
      </c>
      <c r="H766" t="s">
        <v>19</v>
      </c>
      <c r="I766" t="s">
        <v>14</v>
      </c>
      <c r="J766">
        <v>0</v>
      </c>
    </row>
    <row r="767" spans="1:10" x14ac:dyDescent="0.25">
      <c r="A767" t="s">
        <v>15</v>
      </c>
      <c r="B767">
        <v>8</v>
      </c>
      <c r="C767">
        <v>0</v>
      </c>
      <c r="D767">
        <v>0</v>
      </c>
      <c r="E767">
        <v>0</v>
      </c>
      <c r="F767" t="s">
        <v>18</v>
      </c>
      <c r="G767" t="s">
        <v>17</v>
      </c>
      <c r="H767" t="s">
        <v>24</v>
      </c>
      <c r="I767" t="s">
        <v>14</v>
      </c>
      <c r="J767">
        <v>0</v>
      </c>
    </row>
    <row r="768" spans="1:10" x14ac:dyDescent="0.25">
      <c r="A768" t="s">
        <v>15</v>
      </c>
      <c r="B768">
        <v>13</v>
      </c>
      <c r="C768">
        <v>0</v>
      </c>
      <c r="D768">
        <v>0</v>
      </c>
      <c r="E768">
        <v>0</v>
      </c>
      <c r="F768" t="s">
        <v>41</v>
      </c>
      <c r="G768" t="s">
        <v>12</v>
      </c>
      <c r="H768" t="s">
        <v>13</v>
      </c>
      <c r="I768" t="s">
        <v>14</v>
      </c>
      <c r="J768">
        <v>0</v>
      </c>
    </row>
    <row r="769" spans="1:10" x14ac:dyDescent="0.25">
      <c r="A769" t="s">
        <v>15</v>
      </c>
      <c r="B769">
        <v>10</v>
      </c>
      <c r="C769">
        <v>1</v>
      </c>
      <c r="D769">
        <v>1</v>
      </c>
      <c r="E769">
        <v>0</v>
      </c>
      <c r="F769" t="s">
        <v>29</v>
      </c>
      <c r="G769" t="s">
        <v>17</v>
      </c>
      <c r="H769" t="s">
        <v>24</v>
      </c>
      <c r="I769" t="s">
        <v>14</v>
      </c>
      <c r="J769">
        <v>1</v>
      </c>
    </row>
    <row r="770" spans="1:10" x14ac:dyDescent="0.25">
      <c r="A770" t="s">
        <v>15</v>
      </c>
      <c r="B770">
        <v>34</v>
      </c>
      <c r="C770">
        <v>0</v>
      </c>
      <c r="D770">
        <v>0</v>
      </c>
      <c r="E770">
        <v>1</v>
      </c>
      <c r="F770" t="s">
        <v>52</v>
      </c>
      <c r="G770" t="s">
        <v>12</v>
      </c>
      <c r="H770" t="s">
        <v>19</v>
      </c>
      <c r="I770" t="s">
        <v>14</v>
      </c>
      <c r="J770">
        <v>0</v>
      </c>
    </row>
    <row r="771" spans="1:10" x14ac:dyDescent="0.25">
      <c r="A771" t="s">
        <v>10</v>
      </c>
      <c r="B771">
        <v>33</v>
      </c>
      <c r="C771">
        <v>1</v>
      </c>
      <c r="D771">
        <v>1</v>
      </c>
      <c r="E771">
        <v>1</v>
      </c>
      <c r="F771" t="s">
        <v>44</v>
      </c>
      <c r="G771" t="s">
        <v>17</v>
      </c>
      <c r="H771" t="s">
        <v>24</v>
      </c>
      <c r="I771" t="s">
        <v>14</v>
      </c>
      <c r="J771">
        <v>1</v>
      </c>
    </row>
    <row r="772" spans="1:10" x14ac:dyDescent="0.25">
      <c r="A772" t="s">
        <v>15</v>
      </c>
      <c r="B772">
        <v>43</v>
      </c>
      <c r="C772">
        <v>1</v>
      </c>
      <c r="D772">
        <v>1</v>
      </c>
      <c r="E772">
        <v>0</v>
      </c>
      <c r="F772" t="s">
        <v>37</v>
      </c>
      <c r="G772" t="s">
        <v>12</v>
      </c>
      <c r="H772" t="s">
        <v>19</v>
      </c>
      <c r="I772" t="s">
        <v>14</v>
      </c>
      <c r="J772">
        <v>1</v>
      </c>
    </row>
    <row r="773" spans="1:10" x14ac:dyDescent="0.25">
      <c r="A773" t="s">
        <v>10</v>
      </c>
      <c r="B773">
        <v>36</v>
      </c>
      <c r="C773">
        <v>1</v>
      </c>
      <c r="D773">
        <v>1</v>
      </c>
      <c r="E773">
        <v>0</v>
      </c>
      <c r="F773" t="s">
        <v>39</v>
      </c>
      <c r="G773" t="s">
        <v>17</v>
      </c>
      <c r="H773" t="s">
        <v>19</v>
      </c>
      <c r="I773" t="s">
        <v>14</v>
      </c>
      <c r="J773">
        <v>1</v>
      </c>
    </row>
    <row r="774" spans="1:10" x14ac:dyDescent="0.25">
      <c r="A774" t="s">
        <v>10</v>
      </c>
      <c r="B774">
        <v>50</v>
      </c>
      <c r="C774">
        <v>1</v>
      </c>
      <c r="D774">
        <v>1</v>
      </c>
      <c r="E774">
        <v>0</v>
      </c>
      <c r="F774" t="s">
        <v>27</v>
      </c>
      <c r="G774" t="s">
        <v>12</v>
      </c>
      <c r="H774" t="s">
        <v>19</v>
      </c>
      <c r="I774" t="s">
        <v>14</v>
      </c>
      <c r="J774">
        <v>1</v>
      </c>
    </row>
    <row r="775" spans="1:10" x14ac:dyDescent="0.25">
      <c r="A775" t="s">
        <v>15</v>
      </c>
      <c r="B775">
        <v>14</v>
      </c>
      <c r="C775">
        <v>1</v>
      </c>
      <c r="D775">
        <v>1</v>
      </c>
      <c r="E775">
        <v>0</v>
      </c>
      <c r="F775" t="s">
        <v>40</v>
      </c>
      <c r="G775" t="s">
        <v>17</v>
      </c>
      <c r="H775" t="s">
        <v>13</v>
      </c>
      <c r="I775" t="s">
        <v>14</v>
      </c>
      <c r="J775">
        <v>1</v>
      </c>
    </row>
    <row r="776" spans="1:10" x14ac:dyDescent="0.25">
      <c r="A776" t="s">
        <v>15</v>
      </c>
      <c r="B776">
        <v>10</v>
      </c>
      <c r="C776">
        <v>0</v>
      </c>
      <c r="D776">
        <v>0</v>
      </c>
      <c r="E776">
        <v>1</v>
      </c>
      <c r="F776" t="s">
        <v>37</v>
      </c>
      <c r="G776" t="s">
        <v>12</v>
      </c>
      <c r="H776" t="s">
        <v>19</v>
      </c>
      <c r="I776" t="s">
        <v>14</v>
      </c>
      <c r="J776">
        <v>0</v>
      </c>
    </row>
    <row r="777" spans="1:10" x14ac:dyDescent="0.25">
      <c r="A777" t="s">
        <v>15</v>
      </c>
      <c r="B777">
        <v>50</v>
      </c>
      <c r="C777">
        <v>1</v>
      </c>
      <c r="D777">
        <v>1</v>
      </c>
      <c r="E777">
        <v>0</v>
      </c>
      <c r="F777" t="s">
        <v>36</v>
      </c>
      <c r="G777" t="s">
        <v>17</v>
      </c>
      <c r="H777" t="s">
        <v>19</v>
      </c>
      <c r="I777" t="s">
        <v>14</v>
      </c>
      <c r="J777">
        <v>1</v>
      </c>
    </row>
    <row r="778" spans="1:10" x14ac:dyDescent="0.25">
      <c r="A778" t="s">
        <v>15</v>
      </c>
      <c r="B778">
        <v>62</v>
      </c>
      <c r="C778">
        <v>1</v>
      </c>
      <c r="D778">
        <v>1</v>
      </c>
      <c r="E778">
        <v>0</v>
      </c>
      <c r="F778" t="s">
        <v>29</v>
      </c>
      <c r="G778" t="s">
        <v>12</v>
      </c>
      <c r="H778" t="s">
        <v>19</v>
      </c>
      <c r="I778" t="s">
        <v>14</v>
      </c>
      <c r="J778">
        <v>1</v>
      </c>
    </row>
    <row r="779" spans="1:10" x14ac:dyDescent="0.25">
      <c r="A779" t="s">
        <v>10</v>
      </c>
      <c r="B779">
        <v>11</v>
      </c>
      <c r="C779">
        <v>0</v>
      </c>
      <c r="D779">
        <v>0</v>
      </c>
      <c r="E779">
        <v>0</v>
      </c>
      <c r="F779" t="s">
        <v>39</v>
      </c>
      <c r="G779" t="s">
        <v>17</v>
      </c>
      <c r="H779" t="s">
        <v>13</v>
      </c>
      <c r="I779" t="s">
        <v>14</v>
      </c>
      <c r="J779">
        <v>0</v>
      </c>
    </row>
    <row r="780" spans="1:10" x14ac:dyDescent="0.25">
      <c r="A780" t="s">
        <v>15</v>
      </c>
      <c r="B780">
        <v>40</v>
      </c>
      <c r="C780">
        <v>1</v>
      </c>
      <c r="D780">
        <v>1</v>
      </c>
      <c r="E780">
        <v>1</v>
      </c>
      <c r="F780" t="s">
        <v>48</v>
      </c>
      <c r="G780" t="s">
        <v>12</v>
      </c>
      <c r="H780" t="s">
        <v>13</v>
      </c>
      <c r="I780" t="s">
        <v>14</v>
      </c>
      <c r="J780">
        <v>1</v>
      </c>
    </row>
    <row r="781" spans="1:10" x14ac:dyDescent="0.25">
      <c r="A781" t="s">
        <v>15</v>
      </c>
      <c r="B781">
        <v>50</v>
      </c>
      <c r="C781">
        <v>1</v>
      </c>
      <c r="D781">
        <v>1</v>
      </c>
      <c r="E781">
        <v>1</v>
      </c>
      <c r="F781" t="s">
        <v>16</v>
      </c>
      <c r="G781" t="s">
        <v>17</v>
      </c>
      <c r="H781" t="s">
        <v>13</v>
      </c>
      <c r="I781" t="s">
        <v>14</v>
      </c>
      <c r="J781">
        <v>1</v>
      </c>
    </row>
    <row r="782" spans="1:10" x14ac:dyDescent="0.25">
      <c r="A782" t="s">
        <v>15</v>
      </c>
      <c r="B782">
        <v>17</v>
      </c>
      <c r="C782">
        <v>0</v>
      </c>
      <c r="D782">
        <v>0</v>
      </c>
      <c r="E782">
        <v>0</v>
      </c>
      <c r="F782" t="s">
        <v>38</v>
      </c>
      <c r="G782" t="s">
        <v>12</v>
      </c>
      <c r="H782" t="s">
        <v>19</v>
      </c>
      <c r="I782" t="s">
        <v>14</v>
      </c>
      <c r="J782">
        <v>0</v>
      </c>
    </row>
    <row r="783" spans="1:10" x14ac:dyDescent="0.25">
      <c r="A783" t="s">
        <v>10</v>
      </c>
      <c r="B783">
        <v>31</v>
      </c>
      <c r="C783">
        <v>1</v>
      </c>
      <c r="D783">
        <v>1</v>
      </c>
      <c r="E783">
        <v>1</v>
      </c>
      <c r="F783" t="s">
        <v>51</v>
      </c>
      <c r="G783" t="s">
        <v>17</v>
      </c>
      <c r="H783" t="s">
        <v>13</v>
      </c>
      <c r="I783" t="s">
        <v>14</v>
      </c>
      <c r="J783">
        <v>1</v>
      </c>
    </row>
    <row r="784" spans="1:10" x14ac:dyDescent="0.25">
      <c r="A784" t="s">
        <v>10</v>
      </c>
      <c r="B784">
        <v>53</v>
      </c>
      <c r="C784">
        <v>1</v>
      </c>
      <c r="D784">
        <v>1</v>
      </c>
      <c r="E784">
        <v>1</v>
      </c>
      <c r="F784" t="s">
        <v>20</v>
      </c>
      <c r="G784" t="s">
        <v>12</v>
      </c>
      <c r="H784" t="s">
        <v>13</v>
      </c>
      <c r="I784" t="s">
        <v>14</v>
      </c>
      <c r="J784">
        <v>1</v>
      </c>
    </row>
    <row r="785" spans="1:10" x14ac:dyDescent="0.25">
      <c r="A785" t="s">
        <v>15</v>
      </c>
      <c r="B785">
        <v>29</v>
      </c>
      <c r="C785">
        <v>0</v>
      </c>
      <c r="D785">
        <v>0</v>
      </c>
      <c r="E785">
        <v>1</v>
      </c>
      <c r="F785" t="s">
        <v>42</v>
      </c>
      <c r="G785" t="s">
        <v>17</v>
      </c>
      <c r="H785" t="s">
        <v>19</v>
      </c>
      <c r="I785" t="s">
        <v>14</v>
      </c>
      <c r="J785">
        <v>0</v>
      </c>
    </row>
    <row r="786" spans="1:10" x14ac:dyDescent="0.25">
      <c r="A786" t="s">
        <v>10</v>
      </c>
      <c r="B786">
        <v>32</v>
      </c>
      <c r="C786">
        <v>1</v>
      </c>
      <c r="D786">
        <v>1</v>
      </c>
      <c r="E786">
        <v>1</v>
      </c>
      <c r="F786" t="s">
        <v>28</v>
      </c>
      <c r="G786" t="s">
        <v>12</v>
      </c>
      <c r="H786" t="s">
        <v>24</v>
      </c>
      <c r="I786" t="s">
        <v>14</v>
      </c>
      <c r="J786">
        <v>1</v>
      </c>
    </row>
    <row r="787" spans="1:10" x14ac:dyDescent="0.25">
      <c r="A787" t="s">
        <v>10</v>
      </c>
      <c r="B787">
        <v>45</v>
      </c>
      <c r="C787">
        <v>0</v>
      </c>
      <c r="D787">
        <v>0</v>
      </c>
      <c r="E787">
        <v>0</v>
      </c>
      <c r="F787" t="s">
        <v>53</v>
      </c>
      <c r="G787" t="s">
        <v>17</v>
      </c>
      <c r="H787" t="s">
        <v>19</v>
      </c>
      <c r="I787" t="s">
        <v>14</v>
      </c>
      <c r="J787">
        <v>0</v>
      </c>
    </row>
    <row r="788" spans="1:10" x14ac:dyDescent="0.25">
      <c r="A788" t="s">
        <v>15</v>
      </c>
      <c r="B788">
        <v>63</v>
      </c>
      <c r="C788">
        <v>0</v>
      </c>
      <c r="D788">
        <v>0</v>
      </c>
      <c r="E788">
        <v>1</v>
      </c>
      <c r="F788" t="s">
        <v>32</v>
      </c>
      <c r="G788" t="s">
        <v>12</v>
      </c>
      <c r="H788" t="s">
        <v>24</v>
      </c>
      <c r="I788" t="s">
        <v>14</v>
      </c>
      <c r="J788">
        <v>0</v>
      </c>
    </row>
    <row r="789" spans="1:10" x14ac:dyDescent="0.25">
      <c r="A789" t="s">
        <v>15</v>
      </c>
      <c r="B789">
        <v>22</v>
      </c>
      <c r="C789">
        <v>1</v>
      </c>
      <c r="D789">
        <v>1</v>
      </c>
      <c r="E789">
        <v>1</v>
      </c>
      <c r="F789" t="s">
        <v>47</v>
      </c>
      <c r="G789" t="s">
        <v>17</v>
      </c>
      <c r="H789" t="s">
        <v>19</v>
      </c>
      <c r="I789" t="s">
        <v>14</v>
      </c>
      <c r="J789">
        <v>1</v>
      </c>
    </row>
    <row r="790" spans="1:10" x14ac:dyDescent="0.25">
      <c r="A790" t="s">
        <v>15</v>
      </c>
      <c r="B790">
        <v>46</v>
      </c>
      <c r="C790">
        <v>0</v>
      </c>
      <c r="D790">
        <v>0</v>
      </c>
      <c r="E790">
        <v>0</v>
      </c>
      <c r="F790" t="s">
        <v>18</v>
      </c>
      <c r="G790" t="s">
        <v>12</v>
      </c>
      <c r="H790" t="s">
        <v>24</v>
      </c>
      <c r="I790" t="s">
        <v>14</v>
      </c>
      <c r="J790">
        <v>0</v>
      </c>
    </row>
    <row r="791" spans="1:10" x14ac:dyDescent="0.25">
      <c r="A791" t="s">
        <v>15</v>
      </c>
      <c r="B791">
        <v>31</v>
      </c>
      <c r="C791">
        <v>1</v>
      </c>
      <c r="D791">
        <v>1</v>
      </c>
      <c r="E791">
        <v>0</v>
      </c>
      <c r="F791" t="s">
        <v>30</v>
      </c>
      <c r="G791" t="s">
        <v>17</v>
      </c>
      <c r="H791" t="s">
        <v>19</v>
      </c>
      <c r="I791" t="s">
        <v>14</v>
      </c>
      <c r="J791">
        <v>1</v>
      </c>
    </row>
    <row r="792" spans="1:10" x14ac:dyDescent="0.25">
      <c r="A792" t="s">
        <v>15</v>
      </c>
      <c r="B792">
        <v>42</v>
      </c>
      <c r="C792">
        <v>1</v>
      </c>
      <c r="D792">
        <v>1</v>
      </c>
      <c r="E792">
        <v>1</v>
      </c>
      <c r="F792" t="s">
        <v>52</v>
      </c>
      <c r="G792" t="s">
        <v>12</v>
      </c>
      <c r="H792" t="s">
        <v>24</v>
      </c>
      <c r="I792" t="s">
        <v>14</v>
      </c>
      <c r="J792">
        <v>1</v>
      </c>
    </row>
    <row r="793" spans="1:10" x14ac:dyDescent="0.25">
      <c r="A793" t="s">
        <v>15</v>
      </c>
      <c r="B793">
        <v>54</v>
      </c>
      <c r="C793">
        <v>0</v>
      </c>
      <c r="D793">
        <v>0</v>
      </c>
      <c r="E793">
        <v>0</v>
      </c>
      <c r="F793" t="s">
        <v>35</v>
      </c>
      <c r="G793" t="s">
        <v>17</v>
      </c>
      <c r="H793" t="s">
        <v>19</v>
      </c>
      <c r="I793" t="s">
        <v>14</v>
      </c>
      <c r="J793">
        <v>0</v>
      </c>
    </row>
    <row r="794" spans="1:10" x14ac:dyDescent="0.25">
      <c r="A794" t="s">
        <v>10</v>
      </c>
      <c r="B794">
        <v>27</v>
      </c>
      <c r="C794">
        <v>0</v>
      </c>
      <c r="D794">
        <v>0</v>
      </c>
      <c r="E794">
        <v>1</v>
      </c>
      <c r="F794" t="s">
        <v>37</v>
      </c>
      <c r="G794" t="s">
        <v>12</v>
      </c>
      <c r="H794" t="s">
        <v>19</v>
      </c>
      <c r="I794" t="s">
        <v>14</v>
      </c>
      <c r="J794">
        <v>0</v>
      </c>
    </row>
    <row r="795" spans="1:10" x14ac:dyDescent="0.25">
      <c r="A795" t="s">
        <v>15</v>
      </c>
      <c r="B795">
        <v>57</v>
      </c>
      <c r="C795">
        <v>1</v>
      </c>
      <c r="D795">
        <v>1</v>
      </c>
      <c r="E795">
        <v>1</v>
      </c>
      <c r="F795" t="s">
        <v>23</v>
      </c>
      <c r="G795" t="s">
        <v>17</v>
      </c>
      <c r="H795" t="s">
        <v>19</v>
      </c>
      <c r="I795" t="s">
        <v>14</v>
      </c>
      <c r="J795">
        <v>1</v>
      </c>
    </row>
    <row r="796" spans="1:10" x14ac:dyDescent="0.25">
      <c r="A796" t="s">
        <v>15</v>
      </c>
      <c r="B796">
        <v>46</v>
      </c>
      <c r="C796">
        <v>1</v>
      </c>
      <c r="D796">
        <v>1</v>
      </c>
      <c r="E796">
        <v>1</v>
      </c>
      <c r="F796" t="s">
        <v>33</v>
      </c>
      <c r="G796" t="s">
        <v>12</v>
      </c>
      <c r="H796" t="s">
        <v>24</v>
      </c>
      <c r="I796" t="s">
        <v>14</v>
      </c>
      <c r="J796">
        <v>1</v>
      </c>
    </row>
    <row r="797" spans="1:10" x14ac:dyDescent="0.25">
      <c r="A797" t="s">
        <v>15</v>
      </c>
      <c r="B797">
        <v>29</v>
      </c>
      <c r="C797">
        <v>0</v>
      </c>
      <c r="D797">
        <v>0</v>
      </c>
      <c r="E797">
        <v>1</v>
      </c>
      <c r="F797" t="s">
        <v>51</v>
      </c>
      <c r="G797" t="s">
        <v>17</v>
      </c>
      <c r="H797" t="s">
        <v>13</v>
      </c>
      <c r="I797" t="s">
        <v>14</v>
      </c>
      <c r="J797">
        <v>0</v>
      </c>
    </row>
    <row r="798" spans="1:10" x14ac:dyDescent="0.25">
      <c r="A798" t="s">
        <v>15</v>
      </c>
      <c r="B798">
        <v>34</v>
      </c>
      <c r="C798">
        <v>1</v>
      </c>
      <c r="D798">
        <v>1</v>
      </c>
      <c r="E798">
        <v>0</v>
      </c>
      <c r="F798" t="s">
        <v>26</v>
      </c>
      <c r="G798" t="s">
        <v>12</v>
      </c>
      <c r="H798" t="s">
        <v>19</v>
      </c>
      <c r="I798" t="s">
        <v>14</v>
      </c>
      <c r="J798">
        <v>1</v>
      </c>
    </row>
    <row r="799" spans="1:10" x14ac:dyDescent="0.25">
      <c r="A799" t="s">
        <v>10</v>
      </c>
      <c r="B799">
        <v>41</v>
      </c>
      <c r="C799">
        <v>1</v>
      </c>
      <c r="D799">
        <v>1</v>
      </c>
      <c r="E799">
        <v>1</v>
      </c>
      <c r="F799" t="s">
        <v>37</v>
      </c>
      <c r="G799" t="s">
        <v>17</v>
      </c>
      <c r="H799" t="s">
        <v>19</v>
      </c>
      <c r="I799" t="s">
        <v>14</v>
      </c>
      <c r="J799">
        <v>1</v>
      </c>
    </row>
    <row r="800" spans="1:10" x14ac:dyDescent="0.25">
      <c r="A800" t="s">
        <v>10</v>
      </c>
      <c r="B800">
        <v>10</v>
      </c>
      <c r="C800">
        <v>0</v>
      </c>
      <c r="D800">
        <v>0</v>
      </c>
      <c r="E800">
        <v>1</v>
      </c>
      <c r="F800" t="s">
        <v>23</v>
      </c>
      <c r="G800" t="s">
        <v>12</v>
      </c>
      <c r="H800" t="s">
        <v>13</v>
      </c>
      <c r="I800" t="s">
        <v>14</v>
      </c>
      <c r="J800">
        <v>0</v>
      </c>
    </row>
    <row r="801" spans="1:10" x14ac:dyDescent="0.25">
      <c r="A801" t="s">
        <v>10</v>
      </c>
      <c r="B801">
        <v>27</v>
      </c>
      <c r="C801">
        <v>1</v>
      </c>
      <c r="D801">
        <v>1</v>
      </c>
      <c r="E801">
        <v>0</v>
      </c>
      <c r="F801" t="s">
        <v>20</v>
      </c>
      <c r="G801" t="s">
        <v>17</v>
      </c>
      <c r="H801" t="s">
        <v>13</v>
      </c>
      <c r="I801" t="s">
        <v>14</v>
      </c>
      <c r="J801">
        <v>1</v>
      </c>
    </row>
    <row r="802" spans="1:10" x14ac:dyDescent="0.25">
      <c r="A802" t="s">
        <v>10</v>
      </c>
      <c r="B802">
        <v>26</v>
      </c>
      <c r="C802">
        <v>1</v>
      </c>
      <c r="D802">
        <v>1</v>
      </c>
      <c r="E802">
        <v>1</v>
      </c>
      <c r="F802" t="s">
        <v>39</v>
      </c>
      <c r="G802" t="s">
        <v>12</v>
      </c>
      <c r="H802" t="s">
        <v>24</v>
      </c>
      <c r="I802" t="s">
        <v>14</v>
      </c>
      <c r="J802">
        <v>1</v>
      </c>
    </row>
    <row r="803" spans="1:10" x14ac:dyDescent="0.25">
      <c r="A803" t="s">
        <v>10</v>
      </c>
      <c r="B803">
        <v>62</v>
      </c>
      <c r="C803">
        <v>1</v>
      </c>
      <c r="D803">
        <v>1</v>
      </c>
      <c r="E803">
        <v>1</v>
      </c>
      <c r="F803" t="s">
        <v>33</v>
      </c>
      <c r="G803" t="s">
        <v>17</v>
      </c>
      <c r="H803" t="s">
        <v>19</v>
      </c>
      <c r="I803" t="s">
        <v>14</v>
      </c>
      <c r="J803">
        <v>1</v>
      </c>
    </row>
    <row r="804" spans="1:10" x14ac:dyDescent="0.25">
      <c r="A804" t="s">
        <v>15</v>
      </c>
      <c r="B804">
        <v>28</v>
      </c>
      <c r="C804">
        <v>1</v>
      </c>
      <c r="D804">
        <v>1</v>
      </c>
      <c r="E804">
        <v>1</v>
      </c>
      <c r="F804" t="s">
        <v>27</v>
      </c>
      <c r="G804" t="s">
        <v>12</v>
      </c>
      <c r="H804" t="s">
        <v>19</v>
      </c>
      <c r="I804" t="s">
        <v>14</v>
      </c>
      <c r="J804">
        <v>1</v>
      </c>
    </row>
    <row r="805" spans="1:10" x14ac:dyDescent="0.25">
      <c r="A805" t="s">
        <v>15</v>
      </c>
      <c r="B805">
        <v>44</v>
      </c>
      <c r="C805">
        <v>1</v>
      </c>
      <c r="D805">
        <v>1</v>
      </c>
      <c r="E805">
        <v>0</v>
      </c>
      <c r="F805" t="s">
        <v>49</v>
      </c>
      <c r="G805" t="s">
        <v>17</v>
      </c>
      <c r="H805" t="s">
        <v>19</v>
      </c>
      <c r="I805" t="s">
        <v>14</v>
      </c>
      <c r="J805">
        <v>1</v>
      </c>
    </row>
    <row r="806" spans="1:10" x14ac:dyDescent="0.25">
      <c r="A806" t="s">
        <v>15</v>
      </c>
      <c r="B806">
        <v>39</v>
      </c>
      <c r="C806">
        <v>1</v>
      </c>
      <c r="D806">
        <v>1</v>
      </c>
      <c r="E806">
        <v>1</v>
      </c>
      <c r="F806" t="s">
        <v>32</v>
      </c>
      <c r="G806" t="s">
        <v>12</v>
      </c>
      <c r="H806" t="s">
        <v>13</v>
      </c>
      <c r="I806" t="s">
        <v>14</v>
      </c>
      <c r="J806">
        <v>1</v>
      </c>
    </row>
    <row r="807" spans="1:10" x14ac:dyDescent="0.25">
      <c r="A807" t="s">
        <v>10</v>
      </c>
      <c r="B807">
        <v>11</v>
      </c>
      <c r="C807">
        <v>0</v>
      </c>
      <c r="D807">
        <v>0</v>
      </c>
      <c r="E807">
        <v>1</v>
      </c>
      <c r="F807" t="s">
        <v>50</v>
      </c>
      <c r="G807" t="s">
        <v>17</v>
      </c>
      <c r="H807" t="s">
        <v>24</v>
      </c>
      <c r="I807" t="s">
        <v>14</v>
      </c>
      <c r="J807">
        <v>0</v>
      </c>
    </row>
    <row r="808" spans="1:10" x14ac:dyDescent="0.25">
      <c r="A808" t="s">
        <v>10</v>
      </c>
      <c r="B808">
        <v>51</v>
      </c>
      <c r="C808">
        <v>0</v>
      </c>
      <c r="D808">
        <v>0</v>
      </c>
      <c r="E808">
        <v>1</v>
      </c>
      <c r="F808" t="s">
        <v>48</v>
      </c>
      <c r="G808" t="s">
        <v>12</v>
      </c>
      <c r="H808" t="s">
        <v>19</v>
      </c>
      <c r="I808" t="s">
        <v>14</v>
      </c>
      <c r="J808">
        <v>0</v>
      </c>
    </row>
    <row r="809" spans="1:10" x14ac:dyDescent="0.25">
      <c r="A809" t="s">
        <v>10</v>
      </c>
      <c r="B809">
        <v>34</v>
      </c>
      <c r="C809">
        <v>1</v>
      </c>
      <c r="D809">
        <v>1</v>
      </c>
      <c r="E809">
        <v>0</v>
      </c>
      <c r="F809" t="s">
        <v>22</v>
      </c>
      <c r="G809" t="s">
        <v>17</v>
      </c>
      <c r="H809" t="s">
        <v>24</v>
      </c>
      <c r="I809" t="s">
        <v>14</v>
      </c>
      <c r="J809">
        <v>1</v>
      </c>
    </row>
    <row r="810" spans="1:10" x14ac:dyDescent="0.25">
      <c r="A810" t="s">
        <v>10</v>
      </c>
      <c r="B810">
        <v>17</v>
      </c>
      <c r="C810">
        <v>0</v>
      </c>
      <c r="D810">
        <v>0</v>
      </c>
      <c r="E810">
        <v>0</v>
      </c>
      <c r="F810" t="s">
        <v>45</v>
      </c>
      <c r="G810" t="s">
        <v>12</v>
      </c>
      <c r="H810" t="s">
        <v>13</v>
      </c>
      <c r="I810" t="s">
        <v>14</v>
      </c>
      <c r="J810">
        <v>0</v>
      </c>
    </row>
    <row r="811" spans="1:10" x14ac:dyDescent="0.25">
      <c r="A811" t="s">
        <v>10</v>
      </c>
      <c r="B811">
        <v>12</v>
      </c>
      <c r="C811">
        <v>1</v>
      </c>
      <c r="D811">
        <v>1</v>
      </c>
      <c r="E811">
        <v>0</v>
      </c>
      <c r="F811" t="s">
        <v>52</v>
      </c>
      <c r="G811" t="s">
        <v>17</v>
      </c>
      <c r="H811" t="s">
        <v>19</v>
      </c>
      <c r="I811" t="s">
        <v>14</v>
      </c>
      <c r="J811">
        <v>1</v>
      </c>
    </row>
    <row r="812" spans="1:10" x14ac:dyDescent="0.25">
      <c r="A812" t="s">
        <v>15</v>
      </c>
      <c r="B812">
        <v>51</v>
      </c>
      <c r="C812">
        <v>0</v>
      </c>
      <c r="D812">
        <v>0</v>
      </c>
      <c r="E812">
        <v>1</v>
      </c>
      <c r="F812" t="s">
        <v>51</v>
      </c>
      <c r="G812" t="s">
        <v>12</v>
      </c>
      <c r="H812" t="s">
        <v>19</v>
      </c>
      <c r="I812" t="s">
        <v>14</v>
      </c>
      <c r="J812">
        <v>0</v>
      </c>
    </row>
    <row r="813" spans="1:10" x14ac:dyDescent="0.25">
      <c r="A813" t="s">
        <v>10</v>
      </c>
      <c r="B813">
        <v>49</v>
      </c>
      <c r="C813">
        <v>0</v>
      </c>
      <c r="D813">
        <v>0</v>
      </c>
      <c r="E813">
        <v>1</v>
      </c>
      <c r="F813" t="s">
        <v>30</v>
      </c>
      <c r="G813" t="s">
        <v>17</v>
      </c>
      <c r="H813" t="s">
        <v>24</v>
      </c>
      <c r="I813" t="s">
        <v>14</v>
      </c>
      <c r="J813">
        <v>0</v>
      </c>
    </row>
    <row r="814" spans="1:10" x14ac:dyDescent="0.25">
      <c r="A814" t="s">
        <v>15</v>
      </c>
      <c r="B814">
        <v>40</v>
      </c>
      <c r="C814">
        <v>1</v>
      </c>
      <c r="D814">
        <v>1</v>
      </c>
      <c r="E814">
        <v>0</v>
      </c>
      <c r="F814" t="s">
        <v>48</v>
      </c>
      <c r="G814" t="s">
        <v>12</v>
      </c>
      <c r="H814" t="s">
        <v>19</v>
      </c>
      <c r="I814" t="s">
        <v>14</v>
      </c>
      <c r="J814">
        <v>1</v>
      </c>
    </row>
    <row r="815" spans="1:10" x14ac:dyDescent="0.25">
      <c r="A815" t="s">
        <v>15</v>
      </c>
      <c r="B815">
        <v>50</v>
      </c>
      <c r="C815">
        <v>0</v>
      </c>
      <c r="D815">
        <v>0</v>
      </c>
      <c r="E815">
        <v>1</v>
      </c>
      <c r="F815" t="s">
        <v>33</v>
      </c>
      <c r="G815" t="s">
        <v>17</v>
      </c>
      <c r="H815" t="s">
        <v>24</v>
      </c>
      <c r="I815" t="s">
        <v>14</v>
      </c>
      <c r="J815">
        <v>0</v>
      </c>
    </row>
    <row r="816" spans="1:10" x14ac:dyDescent="0.25">
      <c r="A816" t="s">
        <v>10</v>
      </c>
      <c r="B816">
        <v>31</v>
      </c>
      <c r="C816">
        <v>1</v>
      </c>
      <c r="D816">
        <v>1</v>
      </c>
      <c r="E816">
        <v>1</v>
      </c>
      <c r="F816" t="s">
        <v>25</v>
      </c>
      <c r="G816" t="s">
        <v>12</v>
      </c>
      <c r="H816" t="s">
        <v>13</v>
      </c>
      <c r="I816" t="s">
        <v>14</v>
      </c>
      <c r="J816">
        <v>1</v>
      </c>
    </row>
    <row r="817" spans="1:10" x14ac:dyDescent="0.25">
      <c r="A817" t="s">
        <v>15</v>
      </c>
      <c r="B817">
        <v>49</v>
      </c>
      <c r="C817">
        <v>1</v>
      </c>
      <c r="D817">
        <v>1</v>
      </c>
      <c r="E817">
        <v>1</v>
      </c>
      <c r="F817" t="s">
        <v>48</v>
      </c>
      <c r="G817" t="s">
        <v>17</v>
      </c>
      <c r="H817" t="s">
        <v>13</v>
      </c>
      <c r="I817" t="s">
        <v>14</v>
      </c>
      <c r="J817">
        <v>1</v>
      </c>
    </row>
    <row r="818" spans="1:10" x14ac:dyDescent="0.25">
      <c r="A818" t="s">
        <v>15</v>
      </c>
      <c r="B818">
        <v>35</v>
      </c>
      <c r="C818">
        <v>1</v>
      </c>
      <c r="D818">
        <v>1</v>
      </c>
      <c r="E818">
        <v>0</v>
      </c>
      <c r="F818" t="s">
        <v>28</v>
      </c>
      <c r="G818" t="s">
        <v>12</v>
      </c>
      <c r="H818" t="s">
        <v>24</v>
      </c>
      <c r="I818" t="s">
        <v>14</v>
      </c>
      <c r="J818">
        <v>1</v>
      </c>
    </row>
    <row r="819" spans="1:10" x14ac:dyDescent="0.25">
      <c r="A819" t="s">
        <v>10</v>
      </c>
      <c r="B819">
        <v>16</v>
      </c>
      <c r="C819">
        <v>1</v>
      </c>
      <c r="D819">
        <v>1</v>
      </c>
      <c r="E819">
        <v>0</v>
      </c>
      <c r="F819" t="s">
        <v>38</v>
      </c>
      <c r="G819" t="s">
        <v>17</v>
      </c>
      <c r="H819" t="s">
        <v>24</v>
      </c>
      <c r="I819" t="s">
        <v>14</v>
      </c>
      <c r="J819">
        <v>1</v>
      </c>
    </row>
    <row r="820" spans="1:10" x14ac:dyDescent="0.25">
      <c r="A820" t="s">
        <v>10</v>
      </c>
      <c r="B820">
        <v>37</v>
      </c>
      <c r="C820">
        <v>0</v>
      </c>
      <c r="D820">
        <v>0</v>
      </c>
      <c r="E820">
        <v>0</v>
      </c>
      <c r="F820" t="s">
        <v>29</v>
      </c>
      <c r="G820" t="s">
        <v>12</v>
      </c>
      <c r="H820" t="s">
        <v>19</v>
      </c>
      <c r="I820" t="s">
        <v>14</v>
      </c>
      <c r="J820">
        <v>0</v>
      </c>
    </row>
    <row r="821" spans="1:10" x14ac:dyDescent="0.25">
      <c r="A821" t="s">
        <v>10</v>
      </c>
      <c r="B821">
        <v>48</v>
      </c>
      <c r="C821">
        <v>0</v>
      </c>
      <c r="D821">
        <v>0</v>
      </c>
      <c r="E821">
        <v>0</v>
      </c>
      <c r="F821" t="s">
        <v>36</v>
      </c>
      <c r="G821" t="s">
        <v>17</v>
      </c>
      <c r="H821" t="s">
        <v>19</v>
      </c>
      <c r="I821" t="s">
        <v>14</v>
      </c>
      <c r="J821">
        <v>0</v>
      </c>
    </row>
    <row r="822" spans="1:10" x14ac:dyDescent="0.25">
      <c r="A822" t="s">
        <v>15</v>
      </c>
      <c r="B822">
        <v>11</v>
      </c>
      <c r="C822">
        <v>0</v>
      </c>
      <c r="D822">
        <v>0</v>
      </c>
      <c r="E822">
        <v>0</v>
      </c>
      <c r="F822" t="s">
        <v>38</v>
      </c>
      <c r="G822" t="s">
        <v>12</v>
      </c>
      <c r="H822" t="s">
        <v>24</v>
      </c>
      <c r="I822" t="s">
        <v>14</v>
      </c>
      <c r="J822">
        <v>0</v>
      </c>
    </row>
    <row r="823" spans="1:10" x14ac:dyDescent="0.25">
      <c r="A823" t="s">
        <v>15</v>
      </c>
      <c r="B823">
        <v>21</v>
      </c>
      <c r="C823">
        <v>1</v>
      </c>
      <c r="D823">
        <v>1</v>
      </c>
      <c r="E823">
        <v>1</v>
      </c>
      <c r="F823" t="s">
        <v>30</v>
      </c>
      <c r="G823" t="s">
        <v>17</v>
      </c>
      <c r="H823" t="s">
        <v>19</v>
      </c>
      <c r="I823" t="s">
        <v>14</v>
      </c>
      <c r="J823">
        <v>1</v>
      </c>
    </row>
    <row r="824" spans="1:10" x14ac:dyDescent="0.25">
      <c r="A824" t="s">
        <v>15</v>
      </c>
      <c r="B824">
        <v>45</v>
      </c>
      <c r="C824">
        <v>1</v>
      </c>
      <c r="D824">
        <v>1</v>
      </c>
      <c r="E824">
        <v>0</v>
      </c>
      <c r="F824" t="s">
        <v>30</v>
      </c>
      <c r="G824" t="s">
        <v>12</v>
      </c>
      <c r="H824" t="s">
        <v>19</v>
      </c>
      <c r="I824" t="s">
        <v>14</v>
      </c>
      <c r="J824">
        <v>1</v>
      </c>
    </row>
    <row r="825" spans="1:10" x14ac:dyDescent="0.25">
      <c r="A825" t="s">
        <v>15</v>
      </c>
      <c r="B825">
        <v>53</v>
      </c>
      <c r="C825">
        <v>0</v>
      </c>
      <c r="D825">
        <v>0</v>
      </c>
      <c r="E825">
        <v>1</v>
      </c>
      <c r="F825" t="s">
        <v>38</v>
      </c>
      <c r="G825" t="s">
        <v>17</v>
      </c>
      <c r="H825" t="s">
        <v>19</v>
      </c>
      <c r="I825" t="s">
        <v>14</v>
      </c>
      <c r="J825">
        <v>0</v>
      </c>
    </row>
    <row r="826" spans="1:10" x14ac:dyDescent="0.25">
      <c r="A826" t="s">
        <v>10</v>
      </c>
      <c r="B826">
        <v>13</v>
      </c>
      <c r="C826">
        <v>1</v>
      </c>
      <c r="D826">
        <v>1</v>
      </c>
      <c r="E826">
        <v>1</v>
      </c>
      <c r="F826" t="s">
        <v>44</v>
      </c>
      <c r="G826" t="s">
        <v>12</v>
      </c>
      <c r="H826" t="s">
        <v>24</v>
      </c>
      <c r="I826" t="s">
        <v>14</v>
      </c>
      <c r="J826">
        <v>1</v>
      </c>
    </row>
    <row r="827" spans="1:10" x14ac:dyDescent="0.25">
      <c r="A827" t="s">
        <v>10</v>
      </c>
      <c r="B827">
        <v>18</v>
      </c>
      <c r="C827">
        <v>0</v>
      </c>
      <c r="D827">
        <v>0</v>
      </c>
      <c r="E827">
        <v>1</v>
      </c>
      <c r="F827" t="s">
        <v>38</v>
      </c>
      <c r="G827" t="s">
        <v>17</v>
      </c>
      <c r="H827" t="s">
        <v>13</v>
      </c>
      <c r="I827" t="s">
        <v>14</v>
      </c>
      <c r="J827">
        <v>0</v>
      </c>
    </row>
    <row r="828" spans="1:10" x14ac:dyDescent="0.25">
      <c r="A828" t="s">
        <v>15</v>
      </c>
      <c r="B828">
        <v>34</v>
      </c>
      <c r="C828">
        <v>1</v>
      </c>
      <c r="D828">
        <v>1</v>
      </c>
      <c r="E828">
        <v>1</v>
      </c>
      <c r="F828" t="s">
        <v>41</v>
      </c>
      <c r="G828" t="s">
        <v>12</v>
      </c>
      <c r="H828" t="s">
        <v>19</v>
      </c>
      <c r="I828" t="s">
        <v>14</v>
      </c>
      <c r="J828">
        <v>1</v>
      </c>
    </row>
    <row r="829" spans="1:10" x14ac:dyDescent="0.25">
      <c r="A829" t="s">
        <v>15</v>
      </c>
      <c r="B829">
        <v>22</v>
      </c>
      <c r="C829">
        <v>0</v>
      </c>
      <c r="D829">
        <v>0</v>
      </c>
      <c r="E829">
        <v>0</v>
      </c>
      <c r="F829" t="s">
        <v>35</v>
      </c>
      <c r="G829" t="s">
        <v>17</v>
      </c>
      <c r="H829" t="s">
        <v>19</v>
      </c>
      <c r="I829" t="s">
        <v>14</v>
      </c>
      <c r="J829">
        <v>0</v>
      </c>
    </row>
    <row r="830" spans="1:10" x14ac:dyDescent="0.25">
      <c r="A830" t="s">
        <v>15</v>
      </c>
      <c r="B830">
        <v>39</v>
      </c>
      <c r="C830">
        <v>1</v>
      </c>
      <c r="D830">
        <v>1</v>
      </c>
      <c r="E830">
        <v>1</v>
      </c>
      <c r="F830" t="s">
        <v>50</v>
      </c>
      <c r="G830" t="s">
        <v>12</v>
      </c>
      <c r="H830" t="s">
        <v>19</v>
      </c>
      <c r="I830" t="s">
        <v>14</v>
      </c>
      <c r="J830">
        <v>1</v>
      </c>
    </row>
    <row r="831" spans="1:10" x14ac:dyDescent="0.25">
      <c r="A831" t="s">
        <v>15</v>
      </c>
      <c r="B831">
        <v>21</v>
      </c>
      <c r="C831">
        <v>0</v>
      </c>
      <c r="D831">
        <v>0</v>
      </c>
      <c r="E831">
        <v>0</v>
      </c>
      <c r="F831" t="s">
        <v>42</v>
      </c>
      <c r="G831" t="s">
        <v>17</v>
      </c>
      <c r="H831" t="s">
        <v>24</v>
      </c>
      <c r="I831" t="s">
        <v>14</v>
      </c>
      <c r="J831">
        <v>0</v>
      </c>
    </row>
    <row r="832" spans="1:10" x14ac:dyDescent="0.25">
      <c r="A832" t="s">
        <v>15</v>
      </c>
      <c r="B832">
        <v>64</v>
      </c>
      <c r="C832">
        <v>0</v>
      </c>
      <c r="D832">
        <v>0</v>
      </c>
      <c r="E832">
        <v>0</v>
      </c>
      <c r="F832" t="s">
        <v>18</v>
      </c>
      <c r="G832" t="s">
        <v>12</v>
      </c>
      <c r="H832" t="s">
        <v>13</v>
      </c>
      <c r="I832" t="s">
        <v>14</v>
      </c>
      <c r="J832">
        <v>0</v>
      </c>
    </row>
    <row r="833" spans="1:10" x14ac:dyDescent="0.25">
      <c r="A833" t="s">
        <v>10</v>
      </c>
      <c r="B833">
        <v>53</v>
      </c>
      <c r="C833">
        <v>0</v>
      </c>
      <c r="D833">
        <v>0</v>
      </c>
      <c r="E833">
        <v>0</v>
      </c>
      <c r="F833" t="s">
        <v>18</v>
      </c>
      <c r="G833" t="s">
        <v>17</v>
      </c>
      <c r="H833" t="s">
        <v>19</v>
      </c>
      <c r="I833" t="s">
        <v>14</v>
      </c>
      <c r="J833">
        <v>0</v>
      </c>
    </row>
    <row r="834" spans="1:10" x14ac:dyDescent="0.25">
      <c r="A834" t="s">
        <v>10</v>
      </c>
      <c r="B834">
        <v>21</v>
      </c>
      <c r="C834">
        <v>1</v>
      </c>
      <c r="D834">
        <v>1</v>
      </c>
      <c r="E834">
        <v>1</v>
      </c>
      <c r="F834" t="s">
        <v>20</v>
      </c>
      <c r="G834" t="s">
        <v>12</v>
      </c>
      <c r="H834" t="s">
        <v>13</v>
      </c>
      <c r="I834" t="s">
        <v>14</v>
      </c>
      <c r="J834">
        <v>1</v>
      </c>
    </row>
    <row r="835" spans="1:10" x14ac:dyDescent="0.25">
      <c r="A835" t="s">
        <v>10</v>
      </c>
      <c r="B835">
        <v>40</v>
      </c>
      <c r="C835">
        <v>1</v>
      </c>
      <c r="D835">
        <v>1</v>
      </c>
      <c r="E835">
        <v>1</v>
      </c>
      <c r="F835" t="s">
        <v>33</v>
      </c>
      <c r="G835" t="s">
        <v>17</v>
      </c>
      <c r="H835" t="s">
        <v>13</v>
      </c>
      <c r="I835" t="s">
        <v>14</v>
      </c>
      <c r="J835">
        <v>1</v>
      </c>
    </row>
    <row r="836" spans="1:10" x14ac:dyDescent="0.25">
      <c r="A836" t="s">
        <v>15</v>
      </c>
      <c r="B836">
        <v>39</v>
      </c>
      <c r="C836">
        <v>1</v>
      </c>
      <c r="D836">
        <v>1</v>
      </c>
      <c r="E836">
        <v>1</v>
      </c>
      <c r="F836" t="s">
        <v>22</v>
      </c>
      <c r="G836" t="s">
        <v>12</v>
      </c>
      <c r="H836" t="s">
        <v>13</v>
      </c>
      <c r="I836" t="s">
        <v>14</v>
      </c>
      <c r="J836">
        <v>1</v>
      </c>
    </row>
    <row r="837" spans="1:10" x14ac:dyDescent="0.25">
      <c r="A837" t="s">
        <v>10</v>
      </c>
      <c r="B837">
        <v>47</v>
      </c>
      <c r="C837">
        <v>1</v>
      </c>
      <c r="D837">
        <v>1</v>
      </c>
      <c r="E837">
        <v>1</v>
      </c>
      <c r="F837" t="s">
        <v>22</v>
      </c>
      <c r="G837" t="s">
        <v>17</v>
      </c>
      <c r="H837" t="s">
        <v>24</v>
      </c>
      <c r="I837" t="s">
        <v>14</v>
      </c>
      <c r="J837">
        <v>1</v>
      </c>
    </row>
    <row r="838" spans="1:10" x14ac:dyDescent="0.25">
      <c r="A838" t="s">
        <v>15</v>
      </c>
      <c r="B838">
        <v>52</v>
      </c>
      <c r="C838">
        <v>0</v>
      </c>
      <c r="D838">
        <v>0</v>
      </c>
      <c r="E838">
        <v>1</v>
      </c>
      <c r="F838" t="s">
        <v>28</v>
      </c>
      <c r="G838" t="s">
        <v>12</v>
      </c>
      <c r="H838" t="s">
        <v>19</v>
      </c>
      <c r="I838" t="s">
        <v>14</v>
      </c>
      <c r="J838">
        <v>0</v>
      </c>
    </row>
    <row r="839" spans="1:10" x14ac:dyDescent="0.25">
      <c r="A839" t="s">
        <v>10</v>
      </c>
      <c r="B839">
        <v>17</v>
      </c>
      <c r="C839">
        <v>1</v>
      </c>
      <c r="D839">
        <v>1</v>
      </c>
      <c r="E839">
        <v>1</v>
      </c>
      <c r="F839" t="s">
        <v>28</v>
      </c>
      <c r="G839" t="s">
        <v>17</v>
      </c>
      <c r="H839" t="s">
        <v>13</v>
      </c>
      <c r="I839" t="s">
        <v>14</v>
      </c>
      <c r="J839">
        <v>1</v>
      </c>
    </row>
    <row r="840" spans="1:10" x14ac:dyDescent="0.25">
      <c r="A840" t="s">
        <v>15</v>
      </c>
      <c r="B840">
        <v>65</v>
      </c>
      <c r="C840">
        <v>0</v>
      </c>
      <c r="D840">
        <v>0</v>
      </c>
      <c r="E840">
        <v>0</v>
      </c>
      <c r="F840" t="s">
        <v>31</v>
      </c>
      <c r="G840" t="s">
        <v>12</v>
      </c>
      <c r="H840" t="s">
        <v>24</v>
      </c>
      <c r="I840" t="s">
        <v>14</v>
      </c>
      <c r="J840">
        <v>0</v>
      </c>
    </row>
    <row r="841" spans="1:10" x14ac:dyDescent="0.25">
      <c r="A841" t="s">
        <v>15</v>
      </c>
      <c r="B841">
        <v>32</v>
      </c>
      <c r="C841">
        <v>0</v>
      </c>
      <c r="D841">
        <v>0</v>
      </c>
      <c r="E841">
        <v>1</v>
      </c>
      <c r="F841" t="s">
        <v>16</v>
      </c>
      <c r="G841" t="s">
        <v>17</v>
      </c>
      <c r="H841" t="s">
        <v>24</v>
      </c>
      <c r="I841" t="s">
        <v>14</v>
      </c>
      <c r="J841">
        <v>0</v>
      </c>
    </row>
    <row r="842" spans="1:10" x14ac:dyDescent="0.25">
      <c r="A842" t="s">
        <v>15</v>
      </c>
      <c r="B842">
        <v>8</v>
      </c>
      <c r="C842">
        <v>1</v>
      </c>
      <c r="D842">
        <v>1</v>
      </c>
      <c r="E842">
        <v>0</v>
      </c>
      <c r="F842" t="s">
        <v>44</v>
      </c>
      <c r="G842" t="s">
        <v>12</v>
      </c>
      <c r="H842" t="s">
        <v>13</v>
      </c>
      <c r="I842" t="s">
        <v>14</v>
      </c>
      <c r="J842">
        <v>1</v>
      </c>
    </row>
    <row r="843" spans="1:10" x14ac:dyDescent="0.25">
      <c r="A843" t="s">
        <v>10</v>
      </c>
      <c r="B843">
        <v>55</v>
      </c>
      <c r="C843">
        <v>0</v>
      </c>
      <c r="D843">
        <v>0</v>
      </c>
      <c r="E843">
        <v>1</v>
      </c>
      <c r="F843" t="s">
        <v>35</v>
      </c>
      <c r="G843" t="s">
        <v>17</v>
      </c>
      <c r="H843" t="s">
        <v>13</v>
      </c>
      <c r="I843" t="s">
        <v>14</v>
      </c>
      <c r="J843">
        <v>0</v>
      </c>
    </row>
    <row r="844" spans="1:10" x14ac:dyDescent="0.25">
      <c r="A844" t="s">
        <v>15</v>
      </c>
      <c r="B844">
        <v>47</v>
      </c>
      <c r="C844">
        <v>0</v>
      </c>
      <c r="D844">
        <v>0</v>
      </c>
      <c r="E844">
        <v>0</v>
      </c>
      <c r="F844" t="s">
        <v>51</v>
      </c>
      <c r="G844" t="s">
        <v>12</v>
      </c>
      <c r="H844" t="s">
        <v>19</v>
      </c>
      <c r="I844" t="s">
        <v>14</v>
      </c>
      <c r="J844">
        <v>0</v>
      </c>
    </row>
    <row r="845" spans="1:10" x14ac:dyDescent="0.25">
      <c r="A845" t="s">
        <v>15</v>
      </c>
      <c r="B845">
        <v>47</v>
      </c>
      <c r="C845">
        <v>0</v>
      </c>
      <c r="D845">
        <v>0</v>
      </c>
      <c r="E845">
        <v>0</v>
      </c>
      <c r="F845" t="s">
        <v>32</v>
      </c>
      <c r="G845" t="s">
        <v>17</v>
      </c>
      <c r="H845" t="s">
        <v>19</v>
      </c>
      <c r="I845" t="s">
        <v>14</v>
      </c>
      <c r="J845">
        <v>0</v>
      </c>
    </row>
    <row r="846" spans="1:10" x14ac:dyDescent="0.25">
      <c r="A846" t="s">
        <v>15</v>
      </c>
      <c r="B846">
        <v>47</v>
      </c>
      <c r="C846">
        <v>0</v>
      </c>
      <c r="D846">
        <v>0</v>
      </c>
      <c r="E846">
        <v>0</v>
      </c>
      <c r="F846" t="s">
        <v>53</v>
      </c>
      <c r="G846" t="s">
        <v>12</v>
      </c>
      <c r="H846" t="s">
        <v>13</v>
      </c>
      <c r="I846" t="s">
        <v>14</v>
      </c>
      <c r="J846">
        <v>0</v>
      </c>
    </row>
    <row r="847" spans="1:10" x14ac:dyDescent="0.25">
      <c r="A847" t="s">
        <v>10</v>
      </c>
      <c r="B847">
        <v>26</v>
      </c>
      <c r="C847">
        <v>1</v>
      </c>
      <c r="D847">
        <v>1</v>
      </c>
      <c r="E847">
        <v>0</v>
      </c>
      <c r="F847" t="s">
        <v>46</v>
      </c>
      <c r="G847" t="s">
        <v>17</v>
      </c>
      <c r="H847" t="s">
        <v>19</v>
      </c>
      <c r="I847" t="s">
        <v>14</v>
      </c>
      <c r="J847">
        <v>1</v>
      </c>
    </row>
    <row r="848" spans="1:10" x14ac:dyDescent="0.25">
      <c r="A848" t="s">
        <v>15</v>
      </c>
      <c r="B848">
        <v>36</v>
      </c>
      <c r="C848">
        <v>0</v>
      </c>
      <c r="D848">
        <v>0</v>
      </c>
      <c r="E848">
        <v>0</v>
      </c>
      <c r="F848" t="s">
        <v>38</v>
      </c>
      <c r="G848" t="s">
        <v>12</v>
      </c>
      <c r="H848" t="s">
        <v>19</v>
      </c>
      <c r="I848" t="s">
        <v>14</v>
      </c>
      <c r="J848">
        <v>0</v>
      </c>
    </row>
    <row r="849" spans="1:10" x14ac:dyDescent="0.25">
      <c r="A849" t="s">
        <v>15</v>
      </c>
      <c r="B849">
        <v>45</v>
      </c>
      <c r="C849">
        <v>1</v>
      </c>
      <c r="D849">
        <v>1</v>
      </c>
      <c r="E849">
        <v>0</v>
      </c>
      <c r="F849" t="s">
        <v>48</v>
      </c>
      <c r="G849" t="s">
        <v>17</v>
      </c>
      <c r="H849" t="s">
        <v>13</v>
      </c>
      <c r="I849" t="s">
        <v>14</v>
      </c>
      <c r="J849">
        <v>1</v>
      </c>
    </row>
    <row r="850" spans="1:10" x14ac:dyDescent="0.25">
      <c r="A850" t="s">
        <v>10</v>
      </c>
      <c r="B850">
        <v>24</v>
      </c>
      <c r="C850">
        <v>0</v>
      </c>
      <c r="D850">
        <v>0</v>
      </c>
      <c r="E850">
        <v>0</v>
      </c>
      <c r="F850" t="s">
        <v>11</v>
      </c>
      <c r="G850" t="s">
        <v>12</v>
      </c>
      <c r="H850" t="s">
        <v>13</v>
      </c>
      <c r="I850" t="s">
        <v>14</v>
      </c>
      <c r="J850">
        <v>0</v>
      </c>
    </row>
    <row r="851" spans="1:10" x14ac:dyDescent="0.25">
      <c r="A851" t="s">
        <v>10</v>
      </c>
      <c r="B851">
        <v>15</v>
      </c>
      <c r="C851">
        <v>0</v>
      </c>
      <c r="D851">
        <v>0</v>
      </c>
      <c r="E851">
        <v>1</v>
      </c>
      <c r="F851" t="s">
        <v>28</v>
      </c>
      <c r="G851" t="s">
        <v>17</v>
      </c>
      <c r="H851" t="s">
        <v>13</v>
      </c>
      <c r="I851" t="s">
        <v>14</v>
      </c>
      <c r="J851">
        <v>0</v>
      </c>
    </row>
    <row r="852" spans="1:10" x14ac:dyDescent="0.25">
      <c r="A852" t="s">
        <v>15</v>
      </c>
      <c r="B852">
        <v>32</v>
      </c>
      <c r="C852">
        <v>1</v>
      </c>
      <c r="D852">
        <v>1</v>
      </c>
      <c r="E852">
        <v>0</v>
      </c>
      <c r="F852" t="s">
        <v>38</v>
      </c>
      <c r="G852" t="s">
        <v>12</v>
      </c>
      <c r="H852" t="s">
        <v>24</v>
      </c>
      <c r="I852" t="s">
        <v>14</v>
      </c>
      <c r="J852">
        <v>1</v>
      </c>
    </row>
    <row r="853" spans="1:10" x14ac:dyDescent="0.25">
      <c r="A853" t="s">
        <v>10</v>
      </c>
      <c r="B853">
        <v>28</v>
      </c>
      <c r="C853">
        <v>1</v>
      </c>
      <c r="D853">
        <v>1</v>
      </c>
      <c r="E853">
        <v>0</v>
      </c>
      <c r="F853" t="s">
        <v>11</v>
      </c>
      <c r="G853" t="s">
        <v>17</v>
      </c>
      <c r="H853" t="s">
        <v>24</v>
      </c>
      <c r="I853" t="s">
        <v>14</v>
      </c>
      <c r="J853">
        <v>1</v>
      </c>
    </row>
    <row r="854" spans="1:10" x14ac:dyDescent="0.25">
      <c r="A854" t="s">
        <v>15</v>
      </c>
      <c r="B854">
        <v>53</v>
      </c>
      <c r="C854">
        <v>1</v>
      </c>
      <c r="D854">
        <v>1</v>
      </c>
      <c r="E854">
        <v>1</v>
      </c>
      <c r="F854" t="s">
        <v>53</v>
      </c>
      <c r="G854" t="s">
        <v>12</v>
      </c>
      <c r="H854" t="s">
        <v>13</v>
      </c>
      <c r="I854" t="s">
        <v>14</v>
      </c>
      <c r="J854">
        <v>1</v>
      </c>
    </row>
    <row r="855" spans="1:10" x14ac:dyDescent="0.25">
      <c r="A855" t="s">
        <v>15</v>
      </c>
      <c r="B855">
        <v>58</v>
      </c>
      <c r="C855">
        <v>1</v>
      </c>
      <c r="D855">
        <v>1</v>
      </c>
      <c r="E855">
        <v>0</v>
      </c>
      <c r="F855" t="s">
        <v>16</v>
      </c>
      <c r="G855" t="s">
        <v>17</v>
      </c>
      <c r="H855" t="s">
        <v>24</v>
      </c>
      <c r="I855" t="s">
        <v>14</v>
      </c>
      <c r="J855">
        <v>1</v>
      </c>
    </row>
    <row r="856" spans="1:10" x14ac:dyDescent="0.25">
      <c r="A856" t="s">
        <v>10</v>
      </c>
      <c r="B856">
        <v>8</v>
      </c>
      <c r="C856">
        <v>0</v>
      </c>
      <c r="D856">
        <v>0</v>
      </c>
      <c r="E856">
        <v>1</v>
      </c>
      <c r="F856" t="s">
        <v>26</v>
      </c>
      <c r="G856" t="s">
        <v>12</v>
      </c>
      <c r="H856" t="s">
        <v>24</v>
      </c>
      <c r="I856" t="s">
        <v>14</v>
      </c>
      <c r="J856">
        <v>0</v>
      </c>
    </row>
    <row r="857" spans="1:10" x14ac:dyDescent="0.25">
      <c r="A857" t="s">
        <v>15</v>
      </c>
      <c r="B857">
        <v>35</v>
      </c>
      <c r="C857">
        <v>0</v>
      </c>
      <c r="D857">
        <v>0</v>
      </c>
      <c r="E857">
        <v>1</v>
      </c>
      <c r="F857" t="s">
        <v>16</v>
      </c>
      <c r="G857" t="s">
        <v>17</v>
      </c>
      <c r="H857" t="s">
        <v>24</v>
      </c>
      <c r="I857" t="s">
        <v>14</v>
      </c>
      <c r="J857">
        <v>0</v>
      </c>
    </row>
    <row r="858" spans="1:10" x14ac:dyDescent="0.25">
      <c r="A858" t="s">
        <v>15</v>
      </c>
      <c r="B858">
        <v>44</v>
      </c>
      <c r="C858">
        <v>1</v>
      </c>
      <c r="D858">
        <v>1</v>
      </c>
      <c r="E858">
        <v>1</v>
      </c>
      <c r="F858" t="s">
        <v>49</v>
      </c>
      <c r="G858" t="s">
        <v>12</v>
      </c>
      <c r="H858" t="s">
        <v>19</v>
      </c>
      <c r="I858" t="s">
        <v>14</v>
      </c>
      <c r="J858">
        <v>1</v>
      </c>
    </row>
    <row r="859" spans="1:10" x14ac:dyDescent="0.25">
      <c r="A859" t="s">
        <v>10</v>
      </c>
      <c r="B859">
        <v>30</v>
      </c>
      <c r="C859">
        <v>1</v>
      </c>
      <c r="D859">
        <v>1</v>
      </c>
      <c r="E859">
        <v>1</v>
      </c>
      <c r="F859" t="s">
        <v>18</v>
      </c>
      <c r="G859" t="s">
        <v>17</v>
      </c>
      <c r="H859" t="s">
        <v>19</v>
      </c>
      <c r="I859" t="s">
        <v>14</v>
      </c>
      <c r="J859">
        <v>1</v>
      </c>
    </row>
    <row r="860" spans="1:10" x14ac:dyDescent="0.25">
      <c r="A860" t="s">
        <v>15</v>
      </c>
      <c r="B860">
        <v>16</v>
      </c>
      <c r="C860">
        <v>0</v>
      </c>
      <c r="D860">
        <v>0</v>
      </c>
      <c r="E860">
        <v>1</v>
      </c>
      <c r="F860" t="s">
        <v>47</v>
      </c>
      <c r="G860" t="s">
        <v>12</v>
      </c>
      <c r="H860" t="s">
        <v>19</v>
      </c>
      <c r="I860" t="s">
        <v>14</v>
      </c>
      <c r="J860">
        <v>0</v>
      </c>
    </row>
    <row r="861" spans="1:10" x14ac:dyDescent="0.25">
      <c r="A861" t="s">
        <v>15</v>
      </c>
      <c r="B861">
        <v>54</v>
      </c>
      <c r="C861">
        <v>1</v>
      </c>
      <c r="D861">
        <v>1</v>
      </c>
      <c r="E861">
        <v>1</v>
      </c>
      <c r="F861" t="s">
        <v>16</v>
      </c>
      <c r="G861" t="s">
        <v>17</v>
      </c>
      <c r="H861" t="s">
        <v>13</v>
      </c>
      <c r="I861" t="s">
        <v>14</v>
      </c>
      <c r="J861">
        <v>1</v>
      </c>
    </row>
    <row r="862" spans="1:10" x14ac:dyDescent="0.25">
      <c r="A862" t="s">
        <v>15</v>
      </c>
      <c r="B862">
        <v>54</v>
      </c>
      <c r="C862">
        <v>1</v>
      </c>
      <c r="D862">
        <v>1</v>
      </c>
      <c r="E862">
        <v>1</v>
      </c>
      <c r="F862" t="s">
        <v>40</v>
      </c>
      <c r="G862" t="s">
        <v>12</v>
      </c>
      <c r="H862" t="s">
        <v>24</v>
      </c>
      <c r="I862" t="s">
        <v>14</v>
      </c>
      <c r="J862">
        <v>1</v>
      </c>
    </row>
    <row r="863" spans="1:10" x14ac:dyDescent="0.25">
      <c r="A863" t="s">
        <v>15</v>
      </c>
      <c r="B863">
        <v>18</v>
      </c>
      <c r="C863">
        <v>1</v>
      </c>
      <c r="D863">
        <v>1</v>
      </c>
      <c r="E863">
        <v>1</v>
      </c>
      <c r="F863" t="s">
        <v>11</v>
      </c>
      <c r="G863" t="s">
        <v>17</v>
      </c>
      <c r="H863" t="s">
        <v>13</v>
      </c>
      <c r="I863" t="s">
        <v>14</v>
      </c>
      <c r="J863">
        <v>1</v>
      </c>
    </row>
    <row r="864" spans="1:10" x14ac:dyDescent="0.25">
      <c r="A864" t="s">
        <v>10</v>
      </c>
      <c r="B864">
        <v>19</v>
      </c>
      <c r="C864">
        <v>1</v>
      </c>
      <c r="D864">
        <v>1</v>
      </c>
      <c r="E864">
        <v>1</v>
      </c>
      <c r="F864" t="s">
        <v>43</v>
      </c>
      <c r="G864" t="s">
        <v>12</v>
      </c>
      <c r="H864" t="s">
        <v>24</v>
      </c>
      <c r="I864" t="s">
        <v>14</v>
      </c>
      <c r="J864">
        <v>1</v>
      </c>
    </row>
    <row r="865" spans="1:10" x14ac:dyDescent="0.25">
      <c r="A865" t="s">
        <v>10</v>
      </c>
      <c r="B865">
        <v>47</v>
      </c>
      <c r="C865">
        <v>0</v>
      </c>
      <c r="D865">
        <v>0</v>
      </c>
      <c r="E865">
        <v>1</v>
      </c>
      <c r="F865" t="s">
        <v>23</v>
      </c>
      <c r="G865" t="s">
        <v>17</v>
      </c>
      <c r="H865" t="s">
        <v>24</v>
      </c>
      <c r="I865" t="s">
        <v>14</v>
      </c>
      <c r="J865">
        <v>0</v>
      </c>
    </row>
    <row r="866" spans="1:10" x14ac:dyDescent="0.25">
      <c r="A866" t="s">
        <v>10</v>
      </c>
      <c r="B866">
        <v>38</v>
      </c>
      <c r="C866">
        <v>0</v>
      </c>
      <c r="D866">
        <v>0</v>
      </c>
      <c r="E866">
        <v>1</v>
      </c>
      <c r="F866" t="s">
        <v>23</v>
      </c>
      <c r="G866" t="s">
        <v>12</v>
      </c>
      <c r="H866" t="s">
        <v>19</v>
      </c>
      <c r="I866" t="s">
        <v>14</v>
      </c>
      <c r="J866">
        <v>0</v>
      </c>
    </row>
    <row r="867" spans="1:10" x14ac:dyDescent="0.25">
      <c r="A867" t="s">
        <v>15</v>
      </c>
      <c r="B867">
        <v>20</v>
      </c>
      <c r="C867">
        <v>0</v>
      </c>
      <c r="D867">
        <v>0</v>
      </c>
      <c r="E867">
        <v>0</v>
      </c>
      <c r="F867" t="s">
        <v>38</v>
      </c>
      <c r="G867" t="s">
        <v>17</v>
      </c>
      <c r="H867" t="s">
        <v>13</v>
      </c>
      <c r="I867" t="s">
        <v>14</v>
      </c>
      <c r="J867">
        <v>0</v>
      </c>
    </row>
    <row r="868" spans="1:10" x14ac:dyDescent="0.25">
      <c r="A868" t="s">
        <v>15</v>
      </c>
      <c r="B868">
        <v>65</v>
      </c>
      <c r="C868">
        <v>1</v>
      </c>
      <c r="D868">
        <v>1</v>
      </c>
      <c r="E868">
        <v>0</v>
      </c>
      <c r="F868" t="s">
        <v>28</v>
      </c>
      <c r="G868" t="s">
        <v>12</v>
      </c>
      <c r="H868" t="s">
        <v>24</v>
      </c>
      <c r="I868" t="s">
        <v>14</v>
      </c>
      <c r="J868">
        <v>1</v>
      </c>
    </row>
    <row r="869" spans="1:10" x14ac:dyDescent="0.25">
      <c r="A869" t="s">
        <v>10</v>
      </c>
      <c r="B869">
        <v>29</v>
      </c>
      <c r="C869">
        <v>1</v>
      </c>
      <c r="D869">
        <v>1</v>
      </c>
      <c r="E869">
        <v>0</v>
      </c>
      <c r="F869" t="s">
        <v>39</v>
      </c>
      <c r="G869" t="s">
        <v>17</v>
      </c>
      <c r="H869" t="s">
        <v>13</v>
      </c>
      <c r="I869" t="s">
        <v>14</v>
      </c>
      <c r="J869">
        <v>1</v>
      </c>
    </row>
    <row r="870" spans="1:10" x14ac:dyDescent="0.25">
      <c r="A870" t="s">
        <v>10</v>
      </c>
      <c r="B870">
        <v>8</v>
      </c>
      <c r="C870">
        <v>0</v>
      </c>
      <c r="D870">
        <v>0</v>
      </c>
      <c r="E870">
        <v>0</v>
      </c>
      <c r="F870" t="s">
        <v>45</v>
      </c>
      <c r="G870" t="s">
        <v>12</v>
      </c>
      <c r="H870" t="s">
        <v>13</v>
      </c>
      <c r="I870" t="s">
        <v>14</v>
      </c>
      <c r="J870">
        <v>0</v>
      </c>
    </row>
    <row r="871" spans="1:10" x14ac:dyDescent="0.25">
      <c r="A871" t="s">
        <v>10</v>
      </c>
      <c r="B871">
        <v>45</v>
      </c>
      <c r="C871">
        <v>1</v>
      </c>
      <c r="D871">
        <v>1</v>
      </c>
      <c r="E871">
        <v>1</v>
      </c>
      <c r="F871" t="s">
        <v>22</v>
      </c>
      <c r="G871" t="s">
        <v>17</v>
      </c>
      <c r="H871" t="s">
        <v>13</v>
      </c>
      <c r="I871" t="s">
        <v>14</v>
      </c>
      <c r="J871">
        <v>1</v>
      </c>
    </row>
    <row r="872" spans="1:10" x14ac:dyDescent="0.25">
      <c r="A872" t="s">
        <v>10</v>
      </c>
      <c r="B872">
        <v>9</v>
      </c>
      <c r="C872">
        <v>1</v>
      </c>
      <c r="D872">
        <v>1</v>
      </c>
      <c r="E872">
        <v>0</v>
      </c>
      <c r="F872" t="s">
        <v>41</v>
      </c>
      <c r="G872" t="s">
        <v>12</v>
      </c>
      <c r="H872" t="s">
        <v>13</v>
      </c>
      <c r="I872" t="s">
        <v>14</v>
      </c>
      <c r="J872">
        <v>1</v>
      </c>
    </row>
    <row r="873" spans="1:10" x14ac:dyDescent="0.25">
      <c r="A873" t="s">
        <v>15</v>
      </c>
      <c r="B873">
        <v>27</v>
      </c>
      <c r="C873">
        <v>0</v>
      </c>
      <c r="D873">
        <v>0</v>
      </c>
      <c r="E873">
        <v>0</v>
      </c>
      <c r="F873" t="s">
        <v>46</v>
      </c>
      <c r="G873" t="s">
        <v>17</v>
      </c>
      <c r="H873" t="s">
        <v>13</v>
      </c>
      <c r="I873" t="s">
        <v>14</v>
      </c>
      <c r="J873">
        <v>0</v>
      </c>
    </row>
    <row r="874" spans="1:10" x14ac:dyDescent="0.25">
      <c r="A874" t="s">
        <v>15</v>
      </c>
      <c r="B874">
        <v>59</v>
      </c>
      <c r="C874">
        <v>1</v>
      </c>
      <c r="D874">
        <v>1</v>
      </c>
      <c r="E874">
        <v>1</v>
      </c>
      <c r="F874" t="s">
        <v>49</v>
      </c>
      <c r="G874" t="s">
        <v>12</v>
      </c>
      <c r="H874" t="s">
        <v>19</v>
      </c>
      <c r="I874" t="s">
        <v>14</v>
      </c>
      <c r="J874">
        <v>1</v>
      </c>
    </row>
    <row r="875" spans="1:10" x14ac:dyDescent="0.25">
      <c r="A875" t="s">
        <v>10</v>
      </c>
      <c r="B875">
        <v>16</v>
      </c>
      <c r="C875">
        <v>1</v>
      </c>
      <c r="D875">
        <v>1</v>
      </c>
      <c r="E875">
        <v>0</v>
      </c>
      <c r="F875" t="s">
        <v>18</v>
      </c>
      <c r="G875" t="s">
        <v>17</v>
      </c>
      <c r="H875" t="s">
        <v>24</v>
      </c>
      <c r="I875" t="s">
        <v>14</v>
      </c>
      <c r="J875">
        <v>1</v>
      </c>
    </row>
    <row r="876" spans="1:10" x14ac:dyDescent="0.25">
      <c r="A876" t="s">
        <v>10</v>
      </c>
      <c r="B876">
        <v>8</v>
      </c>
      <c r="C876">
        <v>0</v>
      </c>
      <c r="D876">
        <v>0</v>
      </c>
      <c r="E876">
        <v>0</v>
      </c>
      <c r="F876" t="s">
        <v>52</v>
      </c>
      <c r="G876" t="s">
        <v>12</v>
      </c>
      <c r="H876" t="s">
        <v>19</v>
      </c>
      <c r="I876" t="s">
        <v>14</v>
      </c>
      <c r="J876">
        <v>0</v>
      </c>
    </row>
    <row r="877" spans="1:10" x14ac:dyDescent="0.25">
      <c r="A877" t="s">
        <v>10</v>
      </c>
      <c r="B877">
        <v>36</v>
      </c>
      <c r="C877">
        <v>1</v>
      </c>
      <c r="D877">
        <v>1</v>
      </c>
      <c r="E877">
        <v>0</v>
      </c>
      <c r="F877" t="s">
        <v>46</v>
      </c>
      <c r="G877" t="s">
        <v>17</v>
      </c>
      <c r="H877" t="s">
        <v>24</v>
      </c>
      <c r="I877" t="s">
        <v>14</v>
      </c>
      <c r="J877">
        <v>1</v>
      </c>
    </row>
    <row r="878" spans="1:10" x14ac:dyDescent="0.25">
      <c r="A878" t="s">
        <v>15</v>
      </c>
      <c r="B878">
        <v>38</v>
      </c>
      <c r="C878">
        <v>0</v>
      </c>
      <c r="D878">
        <v>0</v>
      </c>
      <c r="E878">
        <v>1</v>
      </c>
      <c r="F878" t="s">
        <v>37</v>
      </c>
      <c r="G878" t="s">
        <v>12</v>
      </c>
      <c r="H878" t="s">
        <v>13</v>
      </c>
      <c r="I878" t="s">
        <v>14</v>
      </c>
      <c r="J878">
        <v>0</v>
      </c>
    </row>
    <row r="879" spans="1:10" x14ac:dyDescent="0.25">
      <c r="A879" t="s">
        <v>10</v>
      </c>
      <c r="B879">
        <v>56</v>
      </c>
      <c r="C879">
        <v>1</v>
      </c>
      <c r="D879">
        <v>1</v>
      </c>
      <c r="E879">
        <v>1</v>
      </c>
      <c r="F879" t="s">
        <v>35</v>
      </c>
      <c r="G879" t="s">
        <v>17</v>
      </c>
      <c r="H879" t="s">
        <v>13</v>
      </c>
      <c r="I879" t="s">
        <v>14</v>
      </c>
      <c r="J879">
        <v>1</v>
      </c>
    </row>
    <row r="880" spans="1:10" x14ac:dyDescent="0.25">
      <c r="A880" t="s">
        <v>15</v>
      </c>
      <c r="B880">
        <v>35</v>
      </c>
      <c r="C880">
        <v>1</v>
      </c>
      <c r="D880">
        <v>1</v>
      </c>
      <c r="E880">
        <v>0</v>
      </c>
      <c r="F880" t="s">
        <v>11</v>
      </c>
      <c r="G880" t="s">
        <v>12</v>
      </c>
      <c r="H880" t="s">
        <v>19</v>
      </c>
      <c r="I880" t="s">
        <v>14</v>
      </c>
      <c r="J880">
        <v>1</v>
      </c>
    </row>
    <row r="881" spans="1:10" x14ac:dyDescent="0.25">
      <c r="A881" t="s">
        <v>10</v>
      </c>
      <c r="B881">
        <v>18</v>
      </c>
      <c r="C881">
        <v>1</v>
      </c>
      <c r="D881">
        <v>1</v>
      </c>
      <c r="E881">
        <v>0</v>
      </c>
      <c r="F881" t="s">
        <v>48</v>
      </c>
      <c r="G881" t="s">
        <v>17</v>
      </c>
      <c r="H881" t="s">
        <v>24</v>
      </c>
      <c r="I881" t="s">
        <v>14</v>
      </c>
      <c r="J881">
        <v>1</v>
      </c>
    </row>
    <row r="882" spans="1:10" x14ac:dyDescent="0.25">
      <c r="A882" t="s">
        <v>10</v>
      </c>
      <c r="B882">
        <v>13</v>
      </c>
      <c r="C882">
        <v>1</v>
      </c>
      <c r="D882">
        <v>1</v>
      </c>
      <c r="E882">
        <v>0</v>
      </c>
      <c r="F882" t="s">
        <v>42</v>
      </c>
      <c r="G882" t="s">
        <v>12</v>
      </c>
      <c r="H882" t="s">
        <v>19</v>
      </c>
      <c r="I882" t="s">
        <v>14</v>
      </c>
      <c r="J882">
        <v>1</v>
      </c>
    </row>
    <row r="883" spans="1:10" x14ac:dyDescent="0.25">
      <c r="A883" t="s">
        <v>15</v>
      </c>
      <c r="B883">
        <v>23</v>
      </c>
      <c r="C883">
        <v>0</v>
      </c>
      <c r="D883">
        <v>1</v>
      </c>
      <c r="E883">
        <v>0</v>
      </c>
      <c r="F883" t="s">
        <v>28</v>
      </c>
      <c r="G883" t="s">
        <v>17</v>
      </c>
      <c r="H883" t="s">
        <v>13</v>
      </c>
      <c r="I883" t="s">
        <v>14</v>
      </c>
      <c r="J883">
        <v>1</v>
      </c>
    </row>
    <row r="884" spans="1:10" x14ac:dyDescent="0.25">
      <c r="A884" t="s">
        <v>10</v>
      </c>
      <c r="B884">
        <v>14</v>
      </c>
      <c r="C884">
        <v>1</v>
      </c>
      <c r="D884">
        <v>1</v>
      </c>
      <c r="E884">
        <v>1</v>
      </c>
      <c r="F884" t="s">
        <v>47</v>
      </c>
      <c r="G884" t="s">
        <v>12</v>
      </c>
      <c r="H884" t="s">
        <v>13</v>
      </c>
      <c r="I884" t="s">
        <v>14</v>
      </c>
      <c r="J884">
        <v>1</v>
      </c>
    </row>
    <row r="885" spans="1:10" x14ac:dyDescent="0.25">
      <c r="A885" t="s">
        <v>10</v>
      </c>
      <c r="B885">
        <v>21</v>
      </c>
      <c r="C885">
        <v>1</v>
      </c>
      <c r="D885">
        <v>1</v>
      </c>
      <c r="E885">
        <v>0</v>
      </c>
      <c r="F885" t="s">
        <v>31</v>
      </c>
      <c r="G885" t="s">
        <v>17</v>
      </c>
      <c r="H885" t="s">
        <v>19</v>
      </c>
      <c r="I885" t="s">
        <v>14</v>
      </c>
      <c r="J885">
        <v>1</v>
      </c>
    </row>
    <row r="886" spans="1:10" x14ac:dyDescent="0.25">
      <c r="A886" t="s">
        <v>15</v>
      </c>
      <c r="B886">
        <v>39</v>
      </c>
      <c r="C886">
        <v>1</v>
      </c>
      <c r="D886">
        <v>1</v>
      </c>
      <c r="E886">
        <v>1</v>
      </c>
      <c r="F886" t="s">
        <v>44</v>
      </c>
      <c r="G886" t="s">
        <v>12</v>
      </c>
      <c r="H886" t="s">
        <v>19</v>
      </c>
      <c r="I886" t="s">
        <v>14</v>
      </c>
      <c r="J886">
        <v>1</v>
      </c>
    </row>
    <row r="887" spans="1:10" x14ac:dyDescent="0.25">
      <c r="A887" t="s">
        <v>10</v>
      </c>
      <c r="B887">
        <v>39</v>
      </c>
      <c r="C887">
        <v>1</v>
      </c>
      <c r="D887">
        <v>1</v>
      </c>
      <c r="E887">
        <v>1</v>
      </c>
      <c r="F887" t="s">
        <v>11</v>
      </c>
      <c r="G887" t="s">
        <v>17</v>
      </c>
      <c r="H887" t="s">
        <v>13</v>
      </c>
      <c r="I887" t="s">
        <v>14</v>
      </c>
      <c r="J887">
        <v>1</v>
      </c>
    </row>
    <row r="888" spans="1:10" x14ac:dyDescent="0.25">
      <c r="A888" t="s">
        <v>15</v>
      </c>
      <c r="B888">
        <v>34</v>
      </c>
      <c r="C888">
        <v>0</v>
      </c>
      <c r="D888">
        <v>0</v>
      </c>
      <c r="E888">
        <v>0</v>
      </c>
      <c r="F888" t="s">
        <v>18</v>
      </c>
      <c r="G888" t="s">
        <v>12</v>
      </c>
      <c r="H888" t="s">
        <v>19</v>
      </c>
      <c r="I888" t="s">
        <v>14</v>
      </c>
      <c r="J888">
        <v>0</v>
      </c>
    </row>
    <row r="889" spans="1:10" x14ac:dyDescent="0.25">
      <c r="A889" t="s">
        <v>10</v>
      </c>
      <c r="B889">
        <v>36</v>
      </c>
      <c r="C889">
        <v>1</v>
      </c>
      <c r="D889">
        <v>1</v>
      </c>
      <c r="E889">
        <v>1</v>
      </c>
      <c r="F889" t="s">
        <v>37</v>
      </c>
      <c r="G889" t="s">
        <v>17</v>
      </c>
      <c r="H889" t="s">
        <v>13</v>
      </c>
      <c r="I889" t="s">
        <v>14</v>
      </c>
      <c r="J889">
        <v>1</v>
      </c>
    </row>
    <row r="890" spans="1:10" x14ac:dyDescent="0.25">
      <c r="A890" t="s">
        <v>10</v>
      </c>
      <c r="B890">
        <v>43</v>
      </c>
      <c r="C890">
        <v>0</v>
      </c>
      <c r="D890">
        <v>1</v>
      </c>
      <c r="E890">
        <v>0</v>
      </c>
      <c r="F890" t="s">
        <v>40</v>
      </c>
      <c r="G890" t="s">
        <v>12</v>
      </c>
      <c r="H890" t="s">
        <v>24</v>
      </c>
      <c r="I890" t="s">
        <v>14</v>
      </c>
      <c r="J890">
        <v>1</v>
      </c>
    </row>
    <row r="891" spans="1:10" x14ac:dyDescent="0.25">
      <c r="A891" t="s">
        <v>15</v>
      </c>
      <c r="B891">
        <v>39</v>
      </c>
      <c r="C891">
        <v>1</v>
      </c>
      <c r="D891">
        <v>1</v>
      </c>
      <c r="E891">
        <v>1</v>
      </c>
      <c r="F891" t="s">
        <v>36</v>
      </c>
      <c r="G891" t="s">
        <v>17</v>
      </c>
      <c r="H891" t="s">
        <v>13</v>
      </c>
      <c r="I891" t="s">
        <v>14</v>
      </c>
      <c r="J891">
        <v>1</v>
      </c>
    </row>
    <row r="892" spans="1:10" x14ac:dyDescent="0.25">
      <c r="A892" t="s">
        <v>10</v>
      </c>
      <c r="B892">
        <v>53</v>
      </c>
      <c r="C892">
        <v>1</v>
      </c>
      <c r="D892">
        <v>1</v>
      </c>
      <c r="E892">
        <v>1</v>
      </c>
      <c r="F892" t="s">
        <v>44</v>
      </c>
      <c r="G892" t="s">
        <v>12</v>
      </c>
      <c r="H892" t="s">
        <v>19</v>
      </c>
      <c r="I892" t="s">
        <v>14</v>
      </c>
      <c r="J892">
        <v>1</v>
      </c>
    </row>
    <row r="893" spans="1:10" x14ac:dyDescent="0.25">
      <c r="A893" t="s">
        <v>15</v>
      </c>
      <c r="B893">
        <v>45</v>
      </c>
      <c r="C893">
        <v>1</v>
      </c>
      <c r="D893">
        <v>1</v>
      </c>
      <c r="E893">
        <v>1</v>
      </c>
      <c r="F893" t="s">
        <v>39</v>
      </c>
      <c r="G893" t="s">
        <v>17</v>
      </c>
      <c r="H893" t="s">
        <v>24</v>
      </c>
      <c r="I893" t="s">
        <v>14</v>
      </c>
      <c r="J893">
        <v>1</v>
      </c>
    </row>
    <row r="894" spans="1:10" x14ac:dyDescent="0.25">
      <c r="A894" t="s">
        <v>10</v>
      </c>
      <c r="B894">
        <v>12</v>
      </c>
      <c r="C894">
        <v>0</v>
      </c>
      <c r="D894">
        <v>0</v>
      </c>
      <c r="E894">
        <v>1</v>
      </c>
      <c r="F894" t="s">
        <v>36</v>
      </c>
      <c r="G894" t="s">
        <v>12</v>
      </c>
      <c r="H894" t="s">
        <v>13</v>
      </c>
      <c r="I894" t="s">
        <v>14</v>
      </c>
      <c r="J894">
        <v>0</v>
      </c>
    </row>
    <row r="895" spans="1:10" x14ac:dyDescent="0.25">
      <c r="A895" t="s">
        <v>10</v>
      </c>
      <c r="B895">
        <v>28</v>
      </c>
      <c r="C895">
        <v>1</v>
      </c>
      <c r="D895">
        <v>1</v>
      </c>
      <c r="E895">
        <v>0</v>
      </c>
      <c r="F895" t="s">
        <v>20</v>
      </c>
      <c r="G895" t="s">
        <v>17</v>
      </c>
      <c r="H895" t="s">
        <v>19</v>
      </c>
      <c r="I895" t="s">
        <v>14</v>
      </c>
      <c r="J895">
        <v>1</v>
      </c>
    </row>
    <row r="896" spans="1:10" x14ac:dyDescent="0.25">
      <c r="A896" t="s">
        <v>15</v>
      </c>
      <c r="B896">
        <v>14</v>
      </c>
      <c r="C896">
        <v>1</v>
      </c>
      <c r="D896">
        <v>1</v>
      </c>
      <c r="E896">
        <v>0</v>
      </c>
      <c r="F896" t="s">
        <v>41</v>
      </c>
      <c r="G896" t="s">
        <v>12</v>
      </c>
      <c r="H896" t="s">
        <v>13</v>
      </c>
      <c r="I896" t="s">
        <v>14</v>
      </c>
      <c r="J896">
        <v>1</v>
      </c>
    </row>
    <row r="897" spans="1:10" x14ac:dyDescent="0.25">
      <c r="A897" t="s">
        <v>15</v>
      </c>
      <c r="B897">
        <v>10</v>
      </c>
      <c r="C897">
        <v>0</v>
      </c>
      <c r="D897">
        <v>0</v>
      </c>
      <c r="E897">
        <v>0</v>
      </c>
      <c r="F897" t="s">
        <v>52</v>
      </c>
      <c r="G897" t="s">
        <v>17</v>
      </c>
      <c r="H897" t="s">
        <v>13</v>
      </c>
      <c r="I897" t="s">
        <v>14</v>
      </c>
      <c r="J897">
        <v>0</v>
      </c>
    </row>
    <row r="898" spans="1:10" x14ac:dyDescent="0.25">
      <c r="A898" t="s">
        <v>15</v>
      </c>
      <c r="B898">
        <v>64</v>
      </c>
      <c r="C898">
        <v>1</v>
      </c>
      <c r="D898">
        <v>1</v>
      </c>
      <c r="E898">
        <v>0</v>
      </c>
      <c r="F898" t="s">
        <v>33</v>
      </c>
      <c r="G898" t="s">
        <v>12</v>
      </c>
      <c r="H898" t="s">
        <v>19</v>
      </c>
      <c r="I898" t="s">
        <v>14</v>
      </c>
      <c r="J898">
        <v>1</v>
      </c>
    </row>
    <row r="899" spans="1:10" x14ac:dyDescent="0.25">
      <c r="A899" t="s">
        <v>15</v>
      </c>
      <c r="B899">
        <v>8</v>
      </c>
      <c r="C899">
        <v>1</v>
      </c>
      <c r="D899">
        <v>1</v>
      </c>
      <c r="E899">
        <v>0</v>
      </c>
      <c r="F899" t="s">
        <v>33</v>
      </c>
      <c r="G899" t="s">
        <v>17</v>
      </c>
      <c r="H899" t="s">
        <v>24</v>
      </c>
      <c r="I899" t="s">
        <v>14</v>
      </c>
      <c r="J899">
        <v>1</v>
      </c>
    </row>
    <row r="900" spans="1:10" x14ac:dyDescent="0.25">
      <c r="A900" t="s">
        <v>10</v>
      </c>
      <c r="B900">
        <v>43</v>
      </c>
      <c r="C900">
        <v>0</v>
      </c>
      <c r="D900">
        <v>0</v>
      </c>
      <c r="E900">
        <v>1</v>
      </c>
      <c r="F900" t="s">
        <v>41</v>
      </c>
      <c r="G900" t="s">
        <v>12</v>
      </c>
      <c r="H900" t="s">
        <v>19</v>
      </c>
      <c r="I900" t="s">
        <v>14</v>
      </c>
      <c r="J900">
        <v>0</v>
      </c>
    </row>
    <row r="901" spans="1:10" x14ac:dyDescent="0.25">
      <c r="A901" t="s">
        <v>15</v>
      </c>
      <c r="B901">
        <v>16</v>
      </c>
      <c r="C901">
        <v>0</v>
      </c>
      <c r="D901">
        <v>0</v>
      </c>
      <c r="E901">
        <v>0</v>
      </c>
      <c r="F901" t="s">
        <v>43</v>
      </c>
      <c r="G901" t="s">
        <v>17</v>
      </c>
      <c r="H901" t="s">
        <v>13</v>
      </c>
      <c r="I901" t="s">
        <v>14</v>
      </c>
      <c r="J901">
        <v>0</v>
      </c>
    </row>
    <row r="902" spans="1:10" x14ac:dyDescent="0.25">
      <c r="A902" t="s">
        <v>10</v>
      </c>
      <c r="B902">
        <v>62</v>
      </c>
      <c r="C902">
        <v>1</v>
      </c>
      <c r="D902">
        <v>1</v>
      </c>
      <c r="E902">
        <v>1</v>
      </c>
      <c r="F902" t="s">
        <v>31</v>
      </c>
      <c r="G902" t="s">
        <v>12</v>
      </c>
      <c r="H902" t="s">
        <v>24</v>
      </c>
      <c r="I902" t="s">
        <v>14</v>
      </c>
      <c r="J902">
        <v>1</v>
      </c>
    </row>
    <row r="903" spans="1:10" x14ac:dyDescent="0.25">
      <c r="A903" t="s">
        <v>10</v>
      </c>
      <c r="B903">
        <v>35</v>
      </c>
      <c r="C903">
        <v>0</v>
      </c>
      <c r="D903">
        <v>0</v>
      </c>
      <c r="E903">
        <v>0</v>
      </c>
      <c r="F903" t="s">
        <v>34</v>
      </c>
      <c r="G903" t="s">
        <v>17</v>
      </c>
      <c r="H903" t="s">
        <v>13</v>
      </c>
      <c r="I903" t="s">
        <v>14</v>
      </c>
      <c r="J903">
        <v>0</v>
      </c>
    </row>
    <row r="904" spans="1:10" x14ac:dyDescent="0.25">
      <c r="A904" t="s">
        <v>15</v>
      </c>
      <c r="B904">
        <v>36</v>
      </c>
      <c r="C904">
        <v>0</v>
      </c>
      <c r="D904">
        <v>0</v>
      </c>
      <c r="E904">
        <v>0</v>
      </c>
      <c r="F904" t="s">
        <v>16</v>
      </c>
      <c r="G904" t="s">
        <v>12</v>
      </c>
      <c r="H904" t="s">
        <v>19</v>
      </c>
      <c r="I904" t="s">
        <v>14</v>
      </c>
      <c r="J904">
        <v>0</v>
      </c>
    </row>
    <row r="905" spans="1:10" x14ac:dyDescent="0.25">
      <c r="A905" t="s">
        <v>10</v>
      </c>
      <c r="B905">
        <v>15</v>
      </c>
      <c r="C905">
        <v>1</v>
      </c>
      <c r="D905">
        <v>1</v>
      </c>
      <c r="E905">
        <v>0</v>
      </c>
      <c r="F905" t="s">
        <v>29</v>
      </c>
      <c r="G905" t="s">
        <v>17</v>
      </c>
      <c r="H905" t="s">
        <v>13</v>
      </c>
      <c r="I905" t="s">
        <v>14</v>
      </c>
      <c r="J905">
        <v>1</v>
      </c>
    </row>
    <row r="906" spans="1:10" x14ac:dyDescent="0.25">
      <c r="A906" t="s">
        <v>10</v>
      </c>
      <c r="B906">
        <v>11</v>
      </c>
      <c r="C906">
        <v>1</v>
      </c>
      <c r="D906">
        <v>1</v>
      </c>
      <c r="E906">
        <v>0</v>
      </c>
      <c r="F906" t="s">
        <v>33</v>
      </c>
      <c r="G906" t="s">
        <v>12</v>
      </c>
      <c r="H906" t="s">
        <v>13</v>
      </c>
      <c r="I906" t="s">
        <v>14</v>
      </c>
      <c r="J906">
        <v>1</v>
      </c>
    </row>
    <row r="907" spans="1:10" x14ac:dyDescent="0.25">
      <c r="A907" t="s">
        <v>15</v>
      </c>
      <c r="B907">
        <v>27</v>
      </c>
      <c r="C907">
        <v>1</v>
      </c>
      <c r="D907">
        <v>1</v>
      </c>
      <c r="E907">
        <v>0</v>
      </c>
      <c r="F907" t="s">
        <v>41</v>
      </c>
      <c r="G907" t="s">
        <v>17</v>
      </c>
      <c r="H907" t="s">
        <v>19</v>
      </c>
      <c r="I907" t="s">
        <v>14</v>
      </c>
      <c r="J907">
        <v>1</v>
      </c>
    </row>
    <row r="908" spans="1:10" x14ac:dyDescent="0.25">
      <c r="A908" t="s">
        <v>15</v>
      </c>
      <c r="B908">
        <v>20</v>
      </c>
      <c r="C908">
        <v>0</v>
      </c>
      <c r="D908">
        <v>0</v>
      </c>
      <c r="E908">
        <v>0</v>
      </c>
      <c r="F908" t="s">
        <v>29</v>
      </c>
      <c r="G908" t="s">
        <v>12</v>
      </c>
      <c r="H908" t="s">
        <v>19</v>
      </c>
      <c r="I908" t="s">
        <v>14</v>
      </c>
      <c r="J908">
        <v>0</v>
      </c>
    </row>
    <row r="909" spans="1:10" x14ac:dyDescent="0.25">
      <c r="A909" t="s">
        <v>15</v>
      </c>
      <c r="B909">
        <v>28</v>
      </c>
      <c r="C909">
        <v>1</v>
      </c>
      <c r="D909">
        <v>1</v>
      </c>
      <c r="E909">
        <v>0</v>
      </c>
      <c r="F909" t="s">
        <v>30</v>
      </c>
      <c r="G909" t="s">
        <v>17</v>
      </c>
      <c r="H909" t="s">
        <v>24</v>
      </c>
      <c r="I909" t="s">
        <v>14</v>
      </c>
      <c r="J909">
        <v>1</v>
      </c>
    </row>
    <row r="910" spans="1:10" x14ac:dyDescent="0.25">
      <c r="A910" t="s">
        <v>15</v>
      </c>
      <c r="B910">
        <v>60</v>
      </c>
      <c r="C910">
        <v>1</v>
      </c>
      <c r="D910">
        <v>1</v>
      </c>
      <c r="E910">
        <v>0</v>
      </c>
      <c r="F910" t="s">
        <v>16</v>
      </c>
      <c r="G910" t="s">
        <v>12</v>
      </c>
      <c r="H910" t="s">
        <v>19</v>
      </c>
      <c r="I910" t="s">
        <v>14</v>
      </c>
      <c r="J910">
        <v>1</v>
      </c>
    </row>
    <row r="911" spans="1:10" x14ac:dyDescent="0.25">
      <c r="A911" t="s">
        <v>15</v>
      </c>
      <c r="B911">
        <v>10</v>
      </c>
      <c r="C911">
        <v>1</v>
      </c>
      <c r="D911">
        <v>1</v>
      </c>
      <c r="E911">
        <v>1</v>
      </c>
      <c r="F911" t="s">
        <v>48</v>
      </c>
      <c r="G911" t="s">
        <v>17</v>
      </c>
      <c r="H911" t="s">
        <v>19</v>
      </c>
      <c r="I911" t="s">
        <v>14</v>
      </c>
      <c r="J911">
        <v>1</v>
      </c>
    </row>
    <row r="912" spans="1:10" x14ac:dyDescent="0.25">
      <c r="A912" t="s">
        <v>10</v>
      </c>
      <c r="B912">
        <v>39</v>
      </c>
      <c r="C912">
        <v>0</v>
      </c>
      <c r="D912">
        <v>0</v>
      </c>
      <c r="E912">
        <v>1</v>
      </c>
      <c r="F912" t="s">
        <v>47</v>
      </c>
      <c r="G912" t="s">
        <v>12</v>
      </c>
      <c r="H912" t="s">
        <v>24</v>
      </c>
      <c r="I912" t="s">
        <v>14</v>
      </c>
      <c r="J912">
        <v>0</v>
      </c>
    </row>
    <row r="913" spans="1:10" x14ac:dyDescent="0.25">
      <c r="A913" t="s">
        <v>15</v>
      </c>
      <c r="B913">
        <v>52</v>
      </c>
      <c r="C913">
        <v>0</v>
      </c>
      <c r="D913">
        <v>0</v>
      </c>
      <c r="E913">
        <v>1</v>
      </c>
      <c r="F913" t="s">
        <v>52</v>
      </c>
      <c r="G913" t="s">
        <v>17</v>
      </c>
      <c r="H913" t="s">
        <v>24</v>
      </c>
      <c r="I913" t="s">
        <v>14</v>
      </c>
      <c r="J913">
        <v>0</v>
      </c>
    </row>
    <row r="914" spans="1:10" x14ac:dyDescent="0.25">
      <c r="A914" t="s">
        <v>10</v>
      </c>
      <c r="B914">
        <v>36</v>
      </c>
      <c r="C914">
        <v>1</v>
      </c>
      <c r="D914">
        <v>1</v>
      </c>
      <c r="E914">
        <v>0</v>
      </c>
      <c r="F914" t="s">
        <v>48</v>
      </c>
      <c r="G914" t="s">
        <v>12</v>
      </c>
      <c r="H914" t="s">
        <v>24</v>
      </c>
      <c r="I914" t="s">
        <v>14</v>
      </c>
      <c r="J914">
        <v>1</v>
      </c>
    </row>
    <row r="915" spans="1:10" x14ac:dyDescent="0.25">
      <c r="A915" t="s">
        <v>10</v>
      </c>
      <c r="B915">
        <v>39</v>
      </c>
      <c r="C915">
        <v>0</v>
      </c>
      <c r="D915">
        <v>0</v>
      </c>
      <c r="E915">
        <v>0</v>
      </c>
      <c r="F915" t="s">
        <v>51</v>
      </c>
      <c r="G915" t="s">
        <v>17</v>
      </c>
      <c r="H915" t="s">
        <v>13</v>
      </c>
      <c r="I915" t="s">
        <v>14</v>
      </c>
      <c r="J915">
        <v>0</v>
      </c>
    </row>
    <row r="916" spans="1:10" x14ac:dyDescent="0.25">
      <c r="A916" t="s">
        <v>15</v>
      </c>
      <c r="B916">
        <v>13</v>
      </c>
      <c r="C916">
        <v>0</v>
      </c>
      <c r="D916">
        <v>0</v>
      </c>
      <c r="E916">
        <v>1</v>
      </c>
      <c r="F916" t="s">
        <v>45</v>
      </c>
      <c r="G916" t="s">
        <v>12</v>
      </c>
      <c r="H916" t="s">
        <v>19</v>
      </c>
      <c r="I916" t="s">
        <v>14</v>
      </c>
      <c r="J916">
        <v>0</v>
      </c>
    </row>
    <row r="917" spans="1:10" x14ac:dyDescent="0.25">
      <c r="A917" t="s">
        <v>10</v>
      </c>
      <c r="B917">
        <v>42</v>
      </c>
      <c r="C917">
        <v>0</v>
      </c>
      <c r="D917">
        <v>0</v>
      </c>
      <c r="E917">
        <v>0</v>
      </c>
      <c r="F917" t="s">
        <v>11</v>
      </c>
      <c r="G917" t="s">
        <v>17</v>
      </c>
      <c r="H917" t="s">
        <v>24</v>
      </c>
      <c r="I917" t="s">
        <v>14</v>
      </c>
      <c r="J917">
        <v>0</v>
      </c>
    </row>
    <row r="918" spans="1:10" x14ac:dyDescent="0.25">
      <c r="A918" t="s">
        <v>15</v>
      </c>
      <c r="B918">
        <v>30</v>
      </c>
      <c r="C918">
        <v>1</v>
      </c>
      <c r="D918">
        <v>1</v>
      </c>
      <c r="E918">
        <v>1</v>
      </c>
      <c r="F918" t="s">
        <v>44</v>
      </c>
      <c r="G918" t="s">
        <v>12</v>
      </c>
      <c r="H918" t="s">
        <v>13</v>
      </c>
      <c r="I918" t="s">
        <v>14</v>
      </c>
      <c r="J918">
        <v>1</v>
      </c>
    </row>
    <row r="919" spans="1:10" x14ac:dyDescent="0.25">
      <c r="A919" t="s">
        <v>15</v>
      </c>
      <c r="B919">
        <v>33</v>
      </c>
      <c r="C919">
        <v>0</v>
      </c>
      <c r="D919">
        <v>0</v>
      </c>
      <c r="E919">
        <v>0</v>
      </c>
      <c r="F919" t="s">
        <v>41</v>
      </c>
      <c r="G919" t="s">
        <v>17</v>
      </c>
      <c r="H919" t="s">
        <v>24</v>
      </c>
      <c r="I919" t="s">
        <v>14</v>
      </c>
      <c r="J919">
        <v>0</v>
      </c>
    </row>
    <row r="920" spans="1:10" x14ac:dyDescent="0.25">
      <c r="A920" t="s">
        <v>10</v>
      </c>
      <c r="B920">
        <v>61</v>
      </c>
      <c r="C920">
        <v>1</v>
      </c>
      <c r="D920">
        <v>1</v>
      </c>
      <c r="E920">
        <v>1</v>
      </c>
      <c r="F920" t="s">
        <v>36</v>
      </c>
      <c r="G920" t="s">
        <v>12</v>
      </c>
      <c r="H920" t="s">
        <v>13</v>
      </c>
      <c r="I920" t="s">
        <v>14</v>
      </c>
      <c r="J920">
        <v>1</v>
      </c>
    </row>
    <row r="921" spans="1:10" x14ac:dyDescent="0.25">
      <c r="A921" t="s">
        <v>10</v>
      </c>
      <c r="B921">
        <v>47</v>
      </c>
      <c r="C921">
        <v>1</v>
      </c>
      <c r="D921">
        <v>1</v>
      </c>
      <c r="E921">
        <v>1</v>
      </c>
      <c r="F921" t="s">
        <v>23</v>
      </c>
      <c r="G921" t="s">
        <v>17</v>
      </c>
      <c r="H921" t="s">
        <v>13</v>
      </c>
      <c r="I921" t="s">
        <v>14</v>
      </c>
      <c r="J921">
        <v>1</v>
      </c>
    </row>
    <row r="922" spans="1:10" x14ac:dyDescent="0.25">
      <c r="A922" t="s">
        <v>10</v>
      </c>
      <c r="B922">
        <v>52</v>
      </c>
      <c r="C922">
        <v>0</v>
      </c>
      <c r="D922">
        <v>0</v>
      </c>
      <c r="E922">
        <v>1</v>
      </c>
      <c r="F922" t="s">
        <v>47</v>
      </c>
      <c r="G922" t="s">
        <v>12</v>
      </c>
      <c r="H922" t="s">
        <v>19</v>
      </c>
      <c r="I922" t="s">
        <v>14</v>
      </c>
      <c r="J922">
        <v>0</v>
      </c>
    </row>
    <row r="923" spans="1:10" x14ac:dyDescent="0.25">
      <c r="A923" t="s">
        <v>15</v>
      </c>
      <c r="B923">
        <v>59</v>
      </c>
      <c r="C923">
        <v>0</v>
      </c>
      <c r="D923">
        <v>0</v>
      </c>
      <c r="E923">
        <v>1</v>
      </c>
      <c r="F923" t="s">
        <v>53</v>
      </c>
      <c r="G923" t="s">
        <v>17</v>
      </c>
      <c r="H923" t="s">
        <v>13</v>
      </c>
      <c r="I923" t="s">
        <v>14</v>
      </c>
      <c r="J923">
        <v>0</v>
      </c>
    </row>
    <row r="924" spans="1:10" x14ac:dyDescent="0.25">
      <c r="A924" t="s">
        <v>10</v>
      </c>
      <c r="B924">
        <v>29</v>
      </c>
      <c r="C924">
        <v>0</v>
      </c>
      <c r="D924">
        <v>0</v>
      </c>
      <c r="E924">
        <v>0</v>
      </c>
      <c r="F924" t="s">
        <v>45</v>
      </c>
      <c r="G924" t="s">
        <v>12</v>
      </c>
      <c r="H924" t="s">
        <v>13</v>
      </c>
      <c r="I924" t="s">
        <v>14</v>
      </c>
      <c r="J924">
        <v>0</v>
      </c>
    </row>
    <row r="925" spans="1:10" x14ac:dyDescent="0.25">
      <c r="A925" t="s">
        <v>10</v>
      </c>
      <c r="B925">
        <v>50</v>
      </c>
      <c r="C925">
        <v>1</v>
      </c>
      <c r="D925">
        <v>1</v>
      </c>
      <c r="E925">
        <v>1</v>
      </c>
      <c r="F925" t="s">
        <v>39</v>
      </c>
      <c r="G925" t="s">
        <v>17</v>
      </c>
      <c r="H925" t="s">
        <v>24</v>
      </c>
      <c r="I925" t="s">
        <v>14</v>
      </c>
      <c r="J925">
        <v>1</v>
      </c>
    </row>
    <row r="926" spans="1:10" x14ac:dyDescent="0.25">
      <c r="A926" t="s">
        <v>10</v>
      </c>
      <c r="B926">
        <v>56</v>
      </c>
      <c r="C926">
        <v>1</v>
      </c>
      <c r="D926">
        <v>1</v>
      </c>
      <c r="E926">
        <v>0</v>
      </c>
      <c r="F926" t="s">
        <v>45</v>
      </c>
      <c r="G926" t="s">
        <v>12</v>
      </c>
      <c r="H926" t="s">
        <v>13</v>
      </c>
      <c r="I926" t="s">
        <v>14</v>
      </c>
      <c r="J926">
        <v>1</v>
      </c>
    </row>
    <row r="927" spans="1:10" x14ac:dyDescent="0.25">
      <c r="A927" t="s">
        <v>15</v>
      </c>
      <c r="B927">
        <v>55</v>
      </c>
      <c r="C927">
        <v>1</v>
      </c>
      <c r="D927">
        <v>1</v>
      </c>
      <c r="E927">
        <v>0</v>
      </c>
      <c r="F927" t="s">
        <v>42</v>
      </c>
      <c r="G927" t="s">
        <v>17</v>
      </c>
      <c r="H927" t="s">
        <v>13</v>
      </c>
      <c r="I927" t="s">
        <v>14</v>
      </c>
      <c r="J927">
        <v>1</v>
      </c>
    </row>
    <row r="928" spans="1:10" x14ac:dyDescent="0.25">
      <c r="A928" t="s">
        <v>10</v>
      </c>
      <c r="B928">
        <v>44</v>
      </c>
      <c r="C928">
        <v>1</v>
      </c>
      <c r="D928">
        <v>1</v>
      </c>
      <c r="E928">
        <v>1</v>
      </c>
      <c r="F928" t="s">
        <v>34</v>
      </c>
      <c r="G928" t="s">
        <v>12</v>
      </c>
      <c r="H928" t="s">
        <v>13</v>
      </c>
      <c r="I928" t="s">
        <v>14</v>
      </c>
      <c r="J928">
        <v>1</v>
      </c>
    </row>
    <row r="929" spans="1:10" x14ac:dyDescent="0.25">
      <c r="A929" t="s">
        <v>15</v>
      </c>
      <c r="B929">
        <v>37</v>
      </c>
      <c r="C929">
        <v>0</v>
      </c>
      <c r="D929">
        <v>0</v>
      </c>
      <c r="E929">
        <v>0</v>
      </c>
      <c r="F929" t="s">
        <v>34</v>
      </c>
      <c r="G929" t="s">
        <v>17</v>
      </c>
      <c r="H929" t="s">
        <v>24</v>
      </c>
      <c r="I929" t="s">
        <v>14</v>
      </c>
      <c r="J929">
        <v>0</v>
      </c>
    </row>
    <row r="930" spans="1:10" x14ac:dyDescent="0.25">
      <c r="A930" t="s">
        <v>10</v>
      </c>
      <c r="B930">
        <v>42</v>
      </c>
      <c r="C930">
        <v>0</v>
      </c>
      <c r="D930">
        <v>0</v>
      </c>
      <c r="E930">
        <v>1</v>
      </c>
      <c r="F930" t="s">
        <v>45</v>
      </c>
      <c r="G930" t="s">
        <v>12</v>
      </c>
      <c r="H930" t="s">
        <v>24</v>
      </c>
      <c r="I930" t="s">
        <v>14</v>
      </c>
      <c r="J930">
        <v>0</v>
      </c>
    </row>
    <row r="931" spans="1:10" x14ac:dyDescent="0.25">
      <c r="A931" t="s">
        <v>15</v>
      </c>
      <c r="B931">
        <v>8</v>
      </c>
      <c r="C931">
        <v>0</v>
      </c>
      <c r="D931">
        <v>0</v>
      </c>
      <c r="E931">
        <v>1</v>
      </c>
      <c r="F931" t="s">
        <v>23</v>
      </c>
      <c r="G931" t="s">
        <v>17</v>
      </c>
      <c r="H931" t="s">
        <v>13</v>
      </c>
      <c r="I931" t="s">
        <v>14</v>
      </c>
      <c r="J931">
        <v>0</v>
      </c>
    </row>
    <row r="932" spans="1:10" x14ac:dyDescent="0.25">
      <c r="A932" t="s">
        <v>15</v>
      </c>
      <c r="B932">
        <v>40</v>
      </c>
      <c r="C932">
        <v>0</v>
      </c>
      <c r="D932">
        <v>0</v>
      </c>
      <c r="E932">
        <v>0</v>
      </c>
      <c r="F932" t="s">
        <v>35</v>
      </c>
      <c r="G932" t="s">
        <v>12</v>
      </c>
      <c r="H932" t="s">
        <v>24</v>
      </c>
      <c r="I932" t="s">
        <v>14</v>
      </c>
      <c r="J932">
        <v>0</v>
      </c>
    </row>
    <row r="933" spans="1:10" x14ac:dyDescent="0.25">
      <c r="A933" t="s">
        <v>15</v>
      </c>
      <c r="B933">
        <v>56</v>
      </c>
      <c r="C933">
        <v>0</v>
      </c>
      <c r="D933">
        <v>0</v>
      </c>
      <c r="E933">
        <v>1</v>
      </c>
      <c r="F933" t="s">
        <v>22</v>
      </c>
      <c r="G933" t="s">
        <v>17</v>
      </c>
      <c r="H933" t="s">
        <v>24</v>
      </c>
      <c r="I933" t="s">
        <v>14</v>
      </c>
      <c r="J933">
        <v>0</v>
      </c>
    </row>
    <row r="934" spans="1:10" x14ac:dyDescent="0.25">
      <c r="A934" t="s">
        <v>15</v>
      </c>
      <c r="B934">
        <v>60</v>
      </c>
      <c r="C934">
        <v>0</v>
      </c>
      <c r="D934">
        <v>0</v>
      </c>
      <c r="E934">
        <v>1</v>
      </c>
      <c r="F934" t="s">
        <v>33</v>
      </c>
      <c r="G934" t="s">
        <v>12</v>
      </c>
      <c r="H934" t="s">
        <v>13</v>
      </c>
      <c r="I934" t="s">
        <v>14</v>
      </c>
      <c r="J934">
        <v>0</v>
      </c>
    </row>
    <row r="935" spans="1:10" x14ac:dyDescent="0.25">
      <c r="A935" t="s">
        <v>15</v>
      </c>
      <c r="B935">
        <v>26</v>
      </c>
      <c r="C935">
        <v>0</v>
      </c>
      <c r="D935">
        <v>0</v>
      </c>
      <c r="E935">
        <v>0</v>
      </c>
      <c r="F935" t="s">
        <v>20</v>
      </c>
      <c r="G935" t="s">
        <v>17</v>
      </c>
      <c r="H935" t="s">
        <v>24</v>
      </c>
      <c r="I935" t="s">
        <v>14</v>
      </c>
      <c r="J935">
        <v>0</v>
      </c>
    </row>
    <row r="936" spans="1:10" x14ac:dyDescent="0.25">
      <c r="A936" t="s">
        <v>10</v>
      </c>
      <c r="B936">
        <v>65</v>
      </c>
      <c r="C936">
        <v>1</v>
      </c>
      <c r="D936">
        <v>1</v>
      </c>
      <c r="E936">
        <v>0</v>
      </c>
      <c r="F936" t="s">
        <v>28</v>
      </c>
      <c r="G936" t="s">
        <v>12</v>
      </c>
      <c r="H936" t="s">
        <v>13</v>
      </c>
      <c r="I936" t="s">
        <v>14</v>
      </c>
      <c r="J936">
        <v>1</v>
      </c>
    </row>
    <row r="937" spans="1:10" x14ac:dyDescent="0.25">
      <c r="A937" t="s">
        <v>10</v>
      </c>
      <c r="B937">
        <v>33</v>
      </c>
      <c r="C937">
        <v>1</v>
      </c>
      <c r="D937">
        <v>1</v>
      </c>
      <c r="E937">
        <v>1</v>
      </c>
      <c r="F937" t="s">
        <v>48</v>
      </c>
      <c r="G937" t="s">
        <v>17</v>
      </c>
      <c r="H937" t="s">
        <v>13</v>
      </c>
      <c r="I937" t="s">
        <v>14</v>
      </c>
      <c r="J937">
        <v>1</v>
      </c>
    </row>
    <row r="938" spans="1:10" x14ac:dyDescent="0.25">
      <c r="A938" t="s">
        <v>10</v>
      </c>
      <c r="B938">
        <v>20</v>
      </c>
      <c r="C938">
        <v>0</v>
      </c>
      <c r="D938">
        <v>0</v>
      </c>
      <c r="E938">
        <v>0</v>
      </c>
      <c r="F938" t="s">
        <v>52</v>
      </c>
      <c r="G938" t="s">
        <v>12</v>
      </c>
      <c r="H938" t="s">
        <v>19</v>
      </c>
      <c r="I938" t="s">
        <v>14</v>
      </c>
      <c r="J938">
        <v>0</v>
      </c>
    </row>
    <row r="939" spans="1:10" x14ac:dyDescent="0.25">
      <c r="A939" t="s">
        <v>15</v>
      </c>
      <c r="B939">
        <v>20</v>
      </c>
      <c r="C939">
        <v>0</v>
      </c>
      <c r="D939">
        <v>0</v>
      </c>
      <c r="E939">
        <v>0</v>
      </c>
      <c r="F939" t="s">
        <v>46</v>
      </c>
      <c r="G939" t="s">
        <v>17</v>
      </c>
      <c r="H939" t="s">
        <v>19</v>
      </c>
      <c r="I939" t="s">
        <v>14</v>
      </c>
      <c r="J939">
        <v>0</v>
      </c>
    </row>
    <row r="940" spans="1:10" x14ac:dyDescent="0.25">
      <c r="A940" t="s">
        <v>10</v>
      </c>
      <c r="B940">
        <v>54</v>
      </c>
      <c r="C940">
        <v>1</v>
      </c>
      <c r="D940">
        <v>1</v>
      </c>
      <c r="E940">
        <v>0</v>
      </c>
      <c r="F940" t="s">
        <v>50</v>
      </c>
      <c r="G940" t="s">
        <v>12</v>
      </c>
      <c r="H940" t="s">
        <v>13</v>
      </c>
      <c r="I940" t="s">
        <v>14</v>
      </c>
      <c r="J940">
        <v>1</v>
      </c>
    </row>
    <row r="941" spans="1:10" x14ac:dyDescent="0.25">
      <c r="A941" t="s">
        <v>15</v>
      </c>
      <c r="B941">
        <v>22</v>
      </c>
      <c r="C941">
        <v>1</v>
      </c>
      <c r="D941">
        <v>1</v>
      </c>
      <c r="E941">
        <v>1</v>
      </c>
      <c r="F941" t="s">
        <v>45</v>
      </c>
      <c r="G941" t="s">
        <v>17</v>
      </c>
      <c r="H941" t="s">
        <v>24</v>
      </c>
      <c r="I941" t="s">
        <v>14</v>
      </c>
      <c r="J941">
        <v>1</v>
      </c>
    </row>
    <row r="942" spans="1:10" x14ac:dyDescent="0.25">
      <c r="A942" t="s">
        <v>10</v>
      </c>
      <c r="B942">
        <v>16</v>
      </c>
      <c r="C942">
        <v>0</v>
      </c>
      <c r="D942">
        <v>0</v>
      </c>
      <c r="E942">
        <v>0</v>
      </c>
      <c r="F942" t="s">
        <v>18</v>
      </c>
      <c r="G942" t="s">
        <v>12</v>
      </c>
      <c r="H942" t="s">
        <v>24</v>
      </c>
      <c r="I942" t="s">
        <v>14</v>
      </c>
      <c r="J942">
        <v>0</v>
      </c>
    </row>
    <row r="943" spans="1:10" x14ac:dyDescent="0.25">
      <c r="A943" t="s">
        <v>10</v>
      </c>
      <c r="B943">
        <v>37</v>
      </c>
      <c r="C943">
        <v>0</v>
      </c>
      <c r="D943">
        <v>0</v>
      </c>
      <c r="E943">
        <v>0</v>
      </c>
      <c r="F943" t="s">
        <v>52</v>
      </c>
      <c r="G943" t="s">
        <v>17</v>
      </c>
      <c r="H943" t="s">
        <v>13</v>
      </c>
      <c r="I943" t="s">
        <v>14</v>
      </c>
      <c r="J943">
        <v>0</v>
      </c>
    </row>
    <row r="944" spans="1:10" x14ac:dyDescent="0.25">
      <c r="A944" t="s">
        <v>10</v>
      </c>
      <c r="B944">
        <v>26</v>
      </c>
      <c r="C944">
        <v>0</v>
      </c>
      <c r="D944">
        <v>0</v>
      </c>
      <c r="E944">
        <v>1</v>
      </c>
      <c r="F944" t="s">
        <v>44</v>
      </c>
      <c r="G944" t="s">
        <v>12</v>
      </c>
      <c r="H944" t="s">
        <v>24</v>
      </c>
      <c r="I944" t="s">
        <v>14</v>
      </c>
      <c r="J944">
        <v>0</v>
      </c>
    </row>
    <row r="945" spans="1:10" x14ac:dyDescent="0.25">
      <c r="A945" t="s">
        <v>10</v>
      </c>
      <c r="B945">
        <v>27</v>
      </c>
      <c r="C945">
        <v>0</v>
      </c>
      <c r="D945">
        <v>0</v>
      </c>
      <c r="E945">
        <v>0</v>
      </c>
      <c r="F945" t="s">
        <v>41</v>
      </c>
      <c r="G945" t="s">
        <v>17</v>
      </c>
      <c r="H945" t="s">
        <v>24</v>
      </c>
      <c r="I945" t="s">
        <v>14</v>
      </c>
      <c r="J945">
        <v>0</v>
      </c>
    </row>
    <row r="946" spans="1:10" x14ac:dyDescent="0.25">
      <c r="A946" t="s">
        <v>10</v>
      </c>
      <c r="B946">
        <v>10</v>
      </c>
      <c r="C946">
        <v>0</v>
      </c>
      <c r="D946">
        <v>0</v>
      </c>
      <c r="E946">
        <v>0</v>
      </c>
      <c r="F946" t="s">
        <v>50</v>
      </c>
      <c r="G946" t="s">
        <v>12</v>
      </c>
      <c r="H946" t="s">
        <v>13</v>
      </c>
      <c r="I946" t="s">
        <v>14</v>
      </c>
      <c r="J946">
        <v>0</v>
      </c>
    </row>
    <row r="947" spans="1:10" x14ac:dyDescent="0.25">
      <c r="A947" t="s">
        <v>10</v>
      </c>
      <c r="B947">
        <v>15</v>
      </c>
      <c r="C947">
        <v>0</v>
      </c>
      <c r="D947">
        <v>0</v>
      </c>
      <c r="E947">
        <v>0</v>
      </c>
      <c r="F947" t="s">
        <v>37</v>
      </c>
      <c r="G947" t="s">
        <v>17</v>
      </c>
      <c r="H947" t="s">
        <v>13</v>
      </c>
      <c r="I947" t="s">
        <v>14</v>
      </c>
      <c r="J947">
        <v>0</v>
      </c>
    </row>
    <row r="948" spans="1:10" x14ac:dyDescent="0.25">
      <c r="A948" t="s">
        <v>10</v>
      </c>
      <c r="B948">
        <v>17</v>
      </c>
      <c r="C948">
        <v>0</v>
      </c>
      <c r="D948">
        <v>0</v>
      </c>
      <c r="E948">
        <v>0</v>
      </c>
      <c r="F948" t="s">
        <v>36</v>
      </c>
      <c r="G948" t="s">
        <v>12</v>
      </c>
      <c r="H948" t="s">
        <v>24</v>
      </c>
      <c r="I948" t="s">
        <v>14</v>
      </c>
      <c r="J948">
        <v>0</v>
      </c>
    </row>
    <row r="949" spans="1:10" x14ac:dyDescent="0.25">
      <c r="A949" t="s">
        <v>10</v>
      </c>
      <c r="B949">
        <v>61</v>
      </c>
      <c r="C949">
        <v>1</v>
      </c>
      <c r="D949">
        <v>1</v>
      </c>
      <c r="E949">
        <v>1</v>
      </c>
      <c r="F949" t="s">
        <v>11</v>
      </c>
      <c r="G949" t="s">
        <v>17</v>
      </c>
      <c r="H949" t="s">
        <v>13</v>
      </c>
      <c r="I949" t="s">
        <v>14</v>
      </c>
      <c r="J949">
        <v>1</v>
      </c>
    </row>
    <row r="950" spans="1:10" x14ac:dyDescent="0.25">
      <c r="A950" t="s">
        <v>15</v>
      </c>
      <c r="B950">
        <v>35</v>
      </c>
      <c r="C950">
        <v>1</v>
      </c>
      <c r="D950">
        <v>1</v>
      </c>
      <c r="E950">
        <v>1</v>
      </c>
      <c r="F950" t="s">
        <v>29</v>
      </c>
      <c r="G950" t="s">
        <v>12</v>
      </c>
      <c r="H950" t="s">
        <v>19</v>
      </c>
      <c r="I950" t="s">
        <v>14</v>
      </c>
      <c r="J950">
        <v>1</v>
      </c>
    </row>
    <row r="951" spans="1:10" x14ac:dyDescent="0.25">
      <c r="A951" t="s">
        <v>10</v>
      </c>
      <c r="B951">
        <v>55</v>
      </c>
      <c r="C951">
        <v>1</v>
      </c>
      <c r="D951">
        <v>1</v>
      </c>
      <c r="E951">
        <v>1</v>
      </c>
      <c r="F951" t="s">
        <v>52</v>
      </c>
      <c r="G951" t="s">
        <v>17</v>
      </c>
      <c r="H951" t="s">
        <v>19</v>
      </c>
      <c r="I951" t="s">
        <v>14</v>
      </c>
      <c r="J951">
        <v>1</v>
      </c>
    </row>
    <row r="952" spans="1:10" x14ac:dyDescent="0.25">
      <c r="A952" t="s">
        <v>10</v>
      </c>
      <c r="B952">
        <v>16</v>
      </c>
      <c r="C952">
        <v>1</v>
      </c>
      <c r="D952">
        <v>1</v>
      </c>
      <c r="E952">
        <v>1</v>
      </c>
      <c r="F952" t="s">
        <v>43</v>
      </c>
      <c r="G952" t="s">
        <v>12</v>
      </c>
      <c r="H952" t="s">
        <v>19</v>
      </c>
      <c r="I952" t="s">
        <v>14</v>
      </c>
      <c r="J952">
        <v>1</v>
      </c>
    </row>
    <row r="953" spans="1:10" x14ac:dyDescent="0.25">
      <c r="A953" t="s">
        <v>15</v>
      </c>
      <c r="B953">
        <v>52</v>
      </c>
      <c r="C953">
        <v>0</v>
      </c>
      <c r="D953">
        <v>0</v>
      </c>
      <c r="E953">
        <v>0</v>
      </c>
      <c r="F953" t="s">
        <v>50</v>
      </c>
      <c r="G953" t="s">
        <v>17</v>
      </c>
      <c r="H953" t="s">
        <v>13</v>
      </c>
      <c r="I953" t="s">
        <v>14</v>
      </c>
      <c r="J953">
        <v>0</v>
      </c>
    </row>
    <row r="954" spans="1:10" x14ac:dyDescent="0.25">
      <c r="A954" t="s">
        <v>10</v>
      </c>
      <c r="B954">
        <v>50</v>
      </c>
      <c r="C954">
        <v>0</v>
      </c>
      <c r="D954">
        <v>0</v>
      </c>
      <c r="E954">
        <v>0</v>
      </c>
      <c r="F954" t="s">
        <v>20</v>
      </c>
      <c r="G954" t="s">
        <v>12</v>
      </c>
      <c r="H954" t="s">
        <v>19</v>
      </c>
      <c r="I954" t="s">
        <v>14</v>
      </c>
      <c r="J954">
        <v>0</v>
      </c>
    </row>
    <row r="955" spans="1:10" x14ac:dyDescent="0.25">
      <c r="A955" t="s">
        <v>10</v>
      </c>
      <c r="B955">
        <v>23</v>
      </c>
      <c r="C955">
        <v>1</v>
      </c>
      <c r="D955">
        <v>1</v>
      </c>
      <c r="E955">
        <v>1</v>
      </c>
      <c r="F955" t="s">
        <v>26</v>
      </c>
      <c r="G955" t="s">
        <v>17</v>
      </c>
      <c r="H955" t="s">
        <v>24</v>
      </c>
      <c r="I955" t="s">
        <v>14</v>
      </c>
      <c r="J955">
        <v>1</v>
      </c>
    </row>
    <row r="956" spans="1:10" x14ac:dyDescent="0.25">
      <c r="A956" t="s">
        <v>15</v>
      </c>
      <c r="B956">
        <v>64</v>
      </c>
      <c r="C956">
        <v>1</v>
      </c>
      <c r="D956">
        <v>1</v>
      </c>
      <c r="E956">
        <v>0</v>
      </c>
      <c r="F956" t="s">
        <v>44</v>
      </c>
      <c r="G956" t="s">
        <v>12</v>
      </c>
      <c r="H956" t="s">
        <v>13</v>
      </c>
      <c r="I956" t="s">
        <v>14</v>
      </c>
      <c r="J956">
        <v>1</v>
      </c>
    </row>
    <row r="957" spans="1:10" x14ac:dyDescent="0.25">
      <c r="A957" t="s">
        <v>10</v>
      </c>
      <c r="B957">
        <v>50</v>
      </c>
      <c r="C957">
        <v>0</v>
      </c>
      <c r="D957">
        <v>0</v>
      </c>
      <c r="E957">
        <v>0</v>
      </c>
      <c r="F957" t="s">
        <v>52</v>
      </c>
      <c r="G957" t="s">
        <v>17</v>
      </c>
      <c r="H957" t="s">
        <v>24</v>
      </c>
      <c r="I957" t="s">
        <v>14</v>
      </c>
      <c r="J957">
        <v>0</v>
      </c>
    </row>
    <row r="958" spans="1:10" x14ac:dyDescent="0.25">
      <c r="A958" t="s">
        <v>10</v>
      </c>
      <c r="B958">
        <v>8</v>
      </c>
      <c r="C958">
        <v>0</v>
      </c>
      <c r="D958">
        <v>1</v>
      </c>
      <c r="E958">
        <v>0</v>
      </c>
      <c r="F958" t="s">
        <v>46</v>
      </c>
      <c r="G958" t="s">
        <v>17</v>
      </c>
      <c r="H958" t="s">
        <v>19</v>
      </c>
      <c r="I958" t="s">
        <v>14</v>
      </c>
      <c r="J958">
        <v>1</v>
      </c>
    </row>
    <row r="959" spans="1:10" x14ac:dyDescent="0.25">
      <c r="A959" t="s">
        <v>10</v>
      </c>
      <c r="B959">
        <v>37</v>
      </c>
      <c r="C959">
        <v>0</v>
      </c>
      <c r="D959">
        <v>0</v>
      </c>
      <c r="E959">
        <v>1</v>
      </c>
      <c r="F959" t="s">
        <v>30</v>
      </c>
      <c r="G959" t="s">
        <v>17</v>
      </c>
      <c r="H959" t="s">
        <v>24</v>
      </c>
      <c r="I959" t="s">
        <v>14</v>
      </c>
      <c r="J959">
        <v>0</v>
      </c>
    </row>
    <row r="960" spans="1:10" x14ac:dyDescent="0.25">
      <c r="A960" t="s">
        <v>10</v>
      </c>
      <c r="B960">
        <v>63</v>
      </c>
      <c r="C960">
        <v>0</v>
      </c>
      <c r="D960">
        <v>0</v>
      </c>
      <c r="E960">
        <v>0</v>
      </c>
      <c r="F960" t="s">
        <v>52</v>
      </c>
      <c r="G960" t="s">
        <v>12</v>
      </c>
      <c r="H960" t="s">
        <v>19</v>
      </c>
      <c r="I960" t="s">
        <v>14</v>
      </c>
      <c r="J960">
        <v>0</v>
      </c>
    </row>
    <row r="961" spans="1:10" x14ac:dyDescent="0.25">
      <c r="A961" t="s">
        <v>10</v>
      </c>
      <c r="B961">
        <v>45</v>
      </c>
      <c r="C961">
        <v>0</v>
      </c>
      <c r="D961">
        <v>0</v>
      </c>
      <c r="E961">
        <v>0</v>
      </c>
      <c r="F961" t="s">
        <v>36</v>
      </c>
      <c r="G961" t="s">
        <v>17</v>
      </c>
      <c r="H961" t="s">
        <v>19</v>
      </c>
      <c r="I961" t="s">
        <v>14</v>
      </c>
      <c r="J961">
        <v>0</v>
      </c>
    </row>
    <row r="962" spans="1:10" x14ac:dyDescent="0.25">
      <c r="A962" t="s">
        <v>10</v>
      </c>
      <c r="B962">
        <v>26</v>
      </c>
      <c r="C962">
        <v>0</v>
      </c>
      <c r="D962">
        <v>0</v>
      </c>
      <c r="E962">
        <v>0</v>
      </c>
      <c r="F962" t="s">
        <v>53</v>
      </c>
      <c r="G962" t="s">
        <v>12</v>
      </c>
      <c r="H962" t="s">
        <v>13</v>
      </c>
      <c r="I962" t="s">
        <v>14</v>
      </c>
      <c r="J962">
        <v>0</v>
      </c>
    </row>
    <row r="963" spans="1:10" x14ac:dyDescent="0.25">
      <c r="A963" t="s">
        <v>10</v>
      </c>
      <c r="B963">
        <v>24</v>
      </c>
      <c r="C963">
        <v>0</v>
      </c>
      <c r="D963">
        <v>0</v>
      </c>
      <c r="E963">
        <v>0</v>
      </c>
      <c r="F963" t="s">
        <v>45</v>
      </c>
      <c r="G963" t="s">
        <v>17</v>
      </c>
      <c r="H963" t="s">
        <v>19</v>
      </c>
      <c r="I963" t="s">
        <v>14</v>
      </c>
      <c r="J963">
        <v>0</v>
      </c>
    </row>
    <row r="964" spans="1:10" x14ac:dyDescent="0.25">
      <c r="A964" t="s">
        <v>15</v>
      </c>
      <c r="B964">
        <v>31</v>
      </c>
      <c r="C964">
        <v>1</v>
      </c>
      <c r="D964">
        <v>1</v>
      </c>
      <c r="E964">
        <v>0</v>
      </c>
      <c r="F964" t="s">
        <v>47</v>
      </c>
      <c r="G964" t="s">
        <v>12</v>
      </c>
      <c r="H964" t="s">
        <v>24</v>
      </c>
      <c r="I964" t="s">
        <v>14</v>
      </c>
      <c r="J964">
        <v>1</v>
      </c>
    </row>
    <row r="965" spans="1:10" x14ac:dyDescent="0.25">
      <c r="A965" t="s">
        <v>10</v>
      </c>
      <c r="B965">
        <v>54</v>
      </c>
      <c r="C965">
        <v>0</v>
      </c>
      <c r="D965">
        <v>0</v>
      </c>
      <c r="E965">
        <v>1</v>
      </c>
      <c r="F965" t="s">
        <v>25</v>
      </c>
      <c r="G965" t="s">
        <v>17</v>
      </c>
      <c r="H965" t="s">
        <v>24</v>
      </c>
      <c r="I965" t="s">
        <v>14</v>
      </c>
      <c r="J965">
        <v>0</v>
      </c>
    </row>
    <row r="966" spans="1:10" x14ac:dyDescent="0.25">
      <c r="A966" t="s">
        <v>15</v>
      </c>
      <c r="B966">
        <v>60</v>
      </c>
      <c r="C966">
        <v>1</v>
      </c>
      <c r="D966">
        <v>1</v>
      </c>
      <c r="E966">
        <v>1</v>
      </c>
      <c r="F966" t="s">
        <v>35</v>
      </c>
      <c r="G966" t="s">
        <v>12</v>
      </c>
      <c r="H966" t="s">
        <v>13</v>
      </c>
      <c r="I966" t="s">
        <v>14</v>
      </c>
      <c r="J966">
        <v>1</v>
      </c>
    </row>
    <row r="967" spans="1:10" x14ac:dyDescent="0.25">
      <c r="A967" t="s">
        <v>15</v>
      </c>
      <c r="B967">
        <v>61</v>
      </c>
      <c r="C967">
        <v>1</v>
      </c>
      <c r="D967">
        <v>1</v>
      </c>
      <c r="E967">
        <v>1</v>
      </c>
      <c r="F967" t="s">
        <v>21</v>
      </c>
      <c r="G967" t="s">
        <v>17</v>
      </c>
      <c r="H967" t="s">
        <v>13</v>
      </c>
      <c r="I967" t="s">
        <v>14</v>
      </c>
      <c r="J967">
        <v>1</v>
      </c>
    </row>
    <row r="968" spans="1:10" x14ac:dyDescent="0.25">
      <c r="A968" t="s">
        <v>15</v>
      </c>
      <c r="B968">
        <v>58</v>
      </c>
      <c r="C968">
        <v>0</v>
      </c>
      <c r="D968">
        <v>1</v>
      </c>
      <c r="E968">
        <v>0</v>
      </c>
      <c r="F968" t="s">
        <v>40</v>
      </c>
      <c r="G968" t="s">
        <v>12</v>
      </c>
      <c r="H968" t="s">
        <v>24</v>
      </c>
      <c r="I968" t="s">
        <v>14</v>
      </c>
      <c r="J968">
        <v>1</v>
      </c>
    </row>
    <row r="969" spans="1:10" x14ac:dyDescent="0.25">
      <c r="A969" t="s">
        <v>10</v>
      </c>
      <c r="B969">
        <v>39</v>
      </c>
      <c r="C969">
        <v>0</v>
      </c>
      <c r="D969">
        <v>0</v>
      </c>
      <c r="E969">
        <v>1</v>
      </c>
      <c r="F969" t="s">
        <v>42</v>
      </c>
      <c r="G969" t="s">
        <v>17</v>
      </c>
      <c r="H969" t="s">
        <v>24</v>
      </c>
      <c r="I969" t="s">
        <v>14</v>
      </c>
      <c r="J969">
        <v>0</v>
      </c>
    </row>
    <row r="970" spans="1:10" x14ac:dyDescent="0.25">
      <c r="A970" t="s">
        <v>10</v>
      </c>
      <c r="B970">
        <v>30</v>
      </c>
      <c r="C970">
        <v>0</v>
      </c>
      <c r="D970">
        <v>0</v>
      </c>
      <c r="E970">
        <v>1</v>
      </c>
      <c r="F970" t="s">
        <v>43</v>
      </c>
      <c r="G970" t="s">
        <v>12</v>
      </c>
      <c r="H970" t="s">
        <v>19</v>
      </c>
      <c r="I970" t="s">
        <v>14</v>
      </c>
      <c r="J970">
        <v>0</v>
      </c>
    </row>
    <row r="971" spans="1:10" x14ac:dyDescent="0.25">
      <c r="A971" t="s">
        <v>15</v>
      </c>
      <c r="B971">
        <v>57</v>
      </c>
      <c r="C971">
        <v>1</v>
      </c>
      <c r="D971">
        <v>1</v>
      </c>
      <c r="E971">
        <v>0</v>
      </c>
      <c r="F971" t="s">
        <v>38</v>
      </c>
      <c r="G971" t="s">
        <v>17</v>
      </c>
      <c r="H971" t="s">
        <v>19</v>
      </c>
      <c r="I971" t="s">
        <v>14</v>
      </c>
      <c r="J971">
        <v>1</v>
      </c>
    </row>
    <row r="972" spans="1:10" x14ac:dyDescent="0.25">
      <c r="A972" t="s">
        <v>10</v>
      </c>
      <c r="B972">
        <v>40</v>
      </c>
      <c r="C972">
        <v>1</v>
      </c>
      <c r="D972">
        <v>1</v>
      </c>
      <c r="E972">
        <v>0</v>
      </c>
      <c r="F972" t="s">
        <v>18</v>
      </c>
      <c r="G972" t="s">
        <v>12</v>
      </c>
      <c r="H972" t="s">
        <v>24</v>
      </c>
      <c r="I972" t="s">
        <v>14</v>
      </c>
      <c r="J972">
        <v>1</v>
      </c>
    </row>
    <row r="973" spans="1:10" x14ac:dyDescent="0.25">
      <c r="A973" t="s">
        <v>15</v>
      </c>
      <c r="B973">
        <v>39</v>
      </c>
      <c r="C973">
        <v>0</v>
      </c>
      <c r="D973">
        <v>0</v>
      </c>
      <c r="E973">
        <v>0</v>
      </c>
      <c r="F973" t="s">
        <v>51</v>
      </c>
      <c r="G973" t="s">
        <v>17</v>
      </c>
      <c r="H973" t="s">
        <v>13</v>
      </c>
      <c r="I973" t="s">
        <v>14</v>
      </c>
      <c r="J973">
        <v>0</v>
      </c>
    </row>
    <row r="974" spans="1:10" x14ac:dyDescent="0.25">
      <c r="A974" t="s">
        <v>10</v>
      </c>
      <c r="B974">
        <v>9</v>
      </c>
      <c r="C974">
        <v>1</v>
      </c>
      <c r="D974">
        <v>1</v>
      </c>
      <c r="E974">
        <v>1</v>
      </c>
      <c r="F974" t="s">
        <v>51</v>
      </c>
      <c r="G974" t="s">
        <v>12</v>
      </c>
      <c r="H974" t="s">
        <v>19</v>
      </c>
      <c r="I974" t="s">
        <v>14</v>
      </c>
      <c r="J974">
        <v>1</v>
      </c>
    </row>
    <row r="975" spans="1:10" x14ac:dyDescent="0.25">
      <c r="A975" t="s">
        <v>15</v>
      </c>
      <c r="B975">
        <v>26</v>
      </c>
      <c r="C975">
        <v>0</v>
      </c>
      <c r="D975">
        <v>1</v>
      </c>
      <c r="E975">
        <v>0</v>
      </c>
      <c r="F975" t="s">
        <v>35</v>
      </c>
      <c r="G975" t="s">
        <v>17</v>
      </c>
      <c r="H975" t="s">
        <v>19</v>
      </c>
      <c r="I975" t="s">
        <v>14</v>
      </c>
      <c r="J975">
        <v>1</v>
      </c>
    </row>
    <row r="976" spans="1:10" x14ac:dyDescent="0.25">
      <c r="A976" t="s">
        <v>10</v>
      </c>
      <c r="B976">
        <v>40</v>
      </c>
      <c r="C976">
        <v>1</v>
      </c>
      <c r="D976">
        <v>1</v>
      </c>
      <c r="E976">
        <v>0</v>
      </c>
      <c r="F976" t="s">
        <v>48</v>
      </c>
      <c r="G976" t="s">
        <v>12</v>
      </c>
      <c r="H976" t="s">
        <v>13</v>
      </c>
      <c r="I976" t="s">
        <v>14</v>
      </c>
      <c r="J976">
        <v>1</v>
      </c>
    </row>
    <row r="977" spans="1:10" x14ac:dyDescent="0.25">
      <c r="A977" t="s">
        <v>15</v>
      </c>
      <c r="B977">
        <v>49</v>
      </c>
      <c r="C977">
        <v>1</v>
      </c>
      <c r="D977">
        <v>1</v>
      </c>
      <c r="E977">
        <v>1</v>
      </c>
      <c r="F977" t="s">
        <v>23</v>
      </c>
      <c r="G977" t="s">
        <v>17</v>
      </c>
      <c r="H977" t="s">
        <v>19</v>
      </c>
      <c r="I977" t="s">
        <v>14</v>
      </c>
      <c r="J977">
        <v>1</v>
      </c>
    </row>
    <row r="978" spans="1:10" x14ac:dyDescent="0.25">
      <c r="A978" t="s">
        <v>10</v>
      </c>
      <c r="B978">
        <v>29</v>
      </c>
      <c r="C978">
        <v>0</v>
      </c>
      <c r="D978">
        <v>0</v>
      </c>
      <c r="E978">
        <v>1</v>
      </c>
      <c r="F978" t="s">
        <v>33</v>
      </c>
      <c r="G978" t="s">
        <v>12</v>
      </c>
      <c r="H978" t="s">
        <v>24</v>
      </c>
      <c r="I978" t="s">
        <v>14</v>
      </c>
      <c r="J978">
        <v>0</v>
      </c>
    </row>
    <row r="979" spans="1:10" x14ac:dyDescent="0.25">
      <c r="A979" t="s">
        <v>10</v>
      </c>
      <c r="B979">
        <v>38</v>
      </c>
      <c r="C979">
        <v>1</v>
      </c>
      <c r="D979">
        <v>1</v>
      </c>
      <c r="E979">
        <v>0</v>
      </c>
      <c r="F979" t="s">
        <v>45</v>
      </c>
      <c r="G979" t="s">
        <v>17</v>
      </c>
      <c r="H979" t="s">
        <v>19</v>
      </c>
      <c r="I979" t="s">
        <v>14</v>
      </c>
      <c r="J979">
        <v>1</v>
      </c>
    </row>
    <row r="980" spans="1:10" x14ac:dyDescent="0.25">
      <c r="A980" t="s">
        <v>15</v>
      </c>
      <c r="B980">
        <v>52</v>
      </c>
      <c r="C980">
        <v>0</v>
      </c>
      <c r="D980">
        <v>0</v>
      </c>
      <c r="E980">
        <v>1</v>
      </c>
      <c r="F980" t="s">
        <v>16</v>
      </c>
      <c r="G980" t="s">
        <v>12</v>
      </c>
      <c r="H980" t="s">
        <v>13</v>
      </c>
      <c r="I980" t="s">
        <v>14</v>
      </c>
      <c r="J980">
        <v>0</v>
      </c>
    </row>
    <row r="981" spans="1:10" x14ac:dyDescent="0.25">
      <c r="A981" t="s">
        <v>15</v>
      </c>
      <c r="B981">
        <v>64</v>
      </c>
      <c r="C981">
        <v>0</v>
      </c>
      <c r="D981">
        <v>0</v>
      </c>
      <c r="E981">
        <v>0</v>
      </c>
      <c r="F981" t="s">
        <v>41</v>
      </c>
      <c r="G981" t="s">
        <v>17</v>
      </c>
      <c r="H981" t="s">
        <v>13</v>
      </c>
      <c r="I981" t="s">
        <v>14</v>
      </c>
      <c r="J981">
        <v>0</v>
      </c>
    </row>
    <row r="982" spans="1:10" x14ac:dyDescent="0.25">
      <c r="A982" t="s">
        <v>15</v>
      </c>
      <c r="B982">
        <v>11</v>
      </c>
      <c r="C982">
        <v>0</v>
      </c>
      <c r="D982">
        <v>0</v>
      </c>
      <c r="E982">
        <v>0</v>
      </c>
      <c r="F982" t="s">
        <v>45</v>
      </c>
      <c r="G982" t="s">
        <v>12</v>
      </c>
      <c r="H982" t="s">
        <v>19</v>
      </c>
      <c r="I982" t="s">
        <v>14</v>
      </c>
      <c r="J982">
        <v>0</v>
      </c>
    </row>
    <row r="983" spans="1:10" x14ac:dyDescent="0.25">
      <c r="A983" t="s">
        <v>15</v>
      </c>
      <c r="B983">
        <v>39</v>
      </c>
      <c r="C983">
        <v>1</v>
      </c>
      <c r="D983">
        <v>1</v>
      </c>
      <c r="E983">
        <v>0</v>
      </c>
      <c r="F983" t="s">
        <v>33</v>
      </c>
      <c r="G983" t="s">
        <v>17</v>
      </c>
      <c r="H983" t="s">
        <v>19</v>
      </c>
      <c r="I983" t="s">
        <v>14</v>
      </c>
      <c r="J983">
        <v>1</v>
      </c>
    </row>
    <row r="984" spans="1:10" x14ac:dyDescent="0.25">
      <c r="A984" t="s">
        <v>15</v>
      </c>
      <c r="B984">
        <v>39</v>
      </c>
      <c r="C984">
        <v>1</v>
      </c>
      <c r="D984">
        <v>1</v>
      </c>
      <c r="E984">
        <v>0</v>
      </c>
      <c r="F984" t="s">
        <v>36</v>
      </c>
      <c r="G984" t="s">
        <v>12</v>
      </c>
      <c r="H984" t="s">
        <v>24</v>
      </c>
      <c r="I984" t="s">
        <v>14</v>
      </c>
      <c r="J984">
        <v>1</v>
      </c>
    </row>
    <row r="985" spans="1:10" x14ac:dyDescent="0.25">
      <c r="A985" t="s">
        <v>10</v>
      </c>
      <c r="B985">
        <v>25</v>
      </c>
      <c r="C985">
        <v>1</v>
      </c>
      <c r="D985">
        <v>1</v>
      </c>
      <c r="E985">
        <v>0</v>
      </c>
      <c r="F985" t="s">
        <v>52</v>
      </c>
      <c r="G985" t="s">
        <v>17</v>
      </c>
      <c r="H985" t="s">
        <v>24</v>
      </c>
      <c r="I985" t="s">
        <v>14</v>
      </c>
      <c r="J985">
        <v>1</v>
      </c>
    </row>
    <row r="986" spans="1:10" x14ac:dyDescent="0.25">
      <c r="A986" t="s">
        <v>15</v>
      </c>
      <c r="B986">
        <v>9</v>
      </c>
      <c r="C986">
        <v>0</v>
      </c>
      <c r="D986">
        <v>0</v>
      </c>
      <c r="E986">
        <v>1</v>
      </c>
      <c r="F986" t="s">
        <v>11</v>
      </c>
      <c r="G986" t="s">
        <v>12</v>
      </c>
      <c r="H986" t="s">
        <v>13</v>
      </c>
      <c r="I986" t="s">
        <v>14</v>
      </c>
      <c r="J986">
        <v>0</v>
      </c>
    </row>
    <row r="987" spans="1:10" x14ac:dyDescent="0.25">
      <c r="A987" t="s">
        <v>10</v>
      </c>
      <c r="B987">
        <v>61</v>
      </c>
      <c r="C987">
        <v>1</v>
      </c>
      <c r="D987">
        <v>1</v>
      </c>
      <c r="E987">
        <v>0</v>
      </c>
      <c r="F987" t="s">
        <v>21</v>
      </c>
      <c r="G987" t="s">
        <v>17</v>
      </c>
      <c r="H987" t="s">
        <v>13</v>
      </c>
      <c r="I987" t="s">
        <v>14</v>
      </c>
      <c r="J987">
        <v>1</v>
      </c>
    </row>
    <row r="988" spans="1:10" x14ac:dyDescent="0.25">
      <c r="A988" t="s">
        <v>10</v>
      </c>
      <c r="B988">
        <v>18</v>
      </c>
      <c r="C988">
        <v>0</v>
      </c>
      <c r="D988">
        <v>0</v>
      </c>
      <c r="E988">
        <v>1</v>
      </c>
      <c r="F988" t="s">
        <v>51</v>
      </c>
      <c r="G988" t="s">
        <v>12</v>
      </c>
      <c r="H988" t="s">
        <v>13</v>
      </c>
      <c r="I988" t="s">
        <v>14</v>
      </c>
      <c r="J988">
        <v>0</v>
      </c>
    </row>
    <row r="989" spans="1:10" x14ac:dyDescent="0.25">
      <c r="A989" t="s">
        <v>10</v>
      </c>
      <c r="B989">
        <v>55</v>
      </c>
      <c r="C989">
        <v>1</v>
      </c>
      <c r="D989">
        <v>1</v>
      </c>
      <c r="E989">
        <v>0</v>
      </c>
      <c r="F989" t="s">
        <v>46</v>
      </c>
      <c r="G989" t="s">
        <v>17</v>
      </c>
      <c r="H989" t="s">
        <v>24</v>
      </c>
      <c r="I989" t="s">
        <v>14</v>
      </c>
      <c r="J989">
        <v>1</v>
      </c>
    </row>
    <row r="990" spans="1:10" x14ac:dyDescent="0.25">
      <c r="A990" t="s">
        <v>15</v>
      </c>
      <c r="B990">
        <v>11</v>
      </c>
      <c r="C990">
        <v>0</v>
      </c>
      <c r="D990">
        <v>0</v>
      </c>
      <c r="E990">
        <v>0</v>
      </c>
      <c r="F990" t="s">
        <v>45</v>
      </c>
      <c r="G990" t="s">
        <v>12</v>
      </c>
      <c r="H990" t="s">
        <v>13</v>
      </c>
      <c r="I990" t="s">
        <v>14</v>
      </c>
      <c r="J990">
        <v>0</v>
      </c>
    </row>
    <row r="991" spans="1:10" x14ac:dyDescent="0.25">
      <c r="A991" t="s">
        <v>15</v>
      </c>
      <c r="B991">
        <v>23</v>
      </c>
      <c r="C991">
        <v>1</v>
      </c>
      <c r="D991">
        <v>1</v>
      </c>
      <c r="E991">
        <v>0</v>
      </c>
      <c r="F991" t="s">
        <v>43</v>
      </c>
      <c r="G991" t="s">
        <v>17</v>
      </c>
      <c r="H991" t="s">
        <v>13</v>
      </c>
      <c r="I991" t="s">
        <v>14</v>
      </c>
      <c r="J991">
        <v>1</v>
      </c>
    </row>
    <row r="992" spans="1:10" x14ac:dyDescent="0.25">
      <c r="A992" t="s">
        <v>10</v>
      </c>
      <c r="B992">
        <v>37</v>
      </c>
      <c r="C992">
        <v>1</v>
      </c>
      <c r="D992">
        <v>1</v>
      </c>
      <c r="E992">
        <v>1</v>
      </c>
      <c r="F992" t="s">
        <v>33</v>
      </c>
      <c r="G992" t="s">
        <v>12</v>
      </c>
      <c r="H992" t="s">
        <v>19</v>
      </c>
      <c r="I992" t="s">
        <v>14</v>
      </c>
      <c r="J992">
        <v>1</v>
      </c>
    </row>
    <row r="993" spans="1:10" x14ac:dyDescent="0.25">
      <c r="A993" t="s">
        <v>10</v>
      </c>
      <c r="B993">
        <v>33</v>
      </c>
      <c r="C993">
        <v>0</v>
      </c>
      <c r="D993">
        <v>0</v>
      </c>
      <c r="E993">
        <v>1</v>
      </c>
      <c r="F993" t="s">
        <v>41</v>
      </c>
      <c r="G993" t="s">
        <v>17</v>
      </c>
      <c r="H993" t="s">
        <v>19</v>
      </c>
      <c r="I993" t="s">
        <v>14</v>
      </c>
      <c r="J993">
        <v>0</v>
      </c>
    </row>
    <row r="994" spans="1:10" x14ac:dyDescent="0.25">
      <c r="A994" t="s">
        <v>15</v>
      </c>
      <c r="B994">
        <v>18</v>
      </c>
      <c r="C994">
        <v>1</v>
      </c>
      <c r="D994">
        <v>1</v>
      </c>
      <c r="E994">
        <v>0</v>
      </c>
      <c r="F994" t="s">
        <v>26</v>
      </c>
      <c r="G994" t="s">
        <v>12</v>
      </c>
      <c r="H994" t="s">
        <v>13</v>
      </c>
      <c r="I994" t="s">
        <v>14</v>
      </c>
      <c r="J994">
        <v>1</v>
      </c>
    </row>
    <row r="995" spans="1:10" x14ac:dyDescent="0.25">
      <c r="A995" t="s">
        <v>10</v>
      </c>
      <c r="B995">
        <v>15</v>
      </c>
      <c r="C995">
        <v>0</v>
      </c>
      <c r="D995">
        <v>0</v>
      </c>
      <c r="E995">
        <v>0</v>
      </c>
      <c r="F995" t="s">
        <v>50</v>
      </c>
      <c r="G995" t="s">
        <v>17</v>
      </c>
      <c r="H995" t="s">
        <v>19</v>
      </c>
      <c r="I995" t="s">
        <v>14</v>
      </c>
      <c r="J995">
        <v>0</v>
      </c>
    </row>
    <row r="996" spans="1:10" x14ac:dyDescent="0.25">
      <c r="A996" t="s">
        <v>15</v>
      </c>
      <c r="B996">
        <v>44</v>
      </c>
      <c r="C996">
        <v>0</v>
      </c>
      <c r="D996">
        <v>0</v>
      </c>
      <c r="E996">
        <v>1</v>
      </c>
      <c r="F996" t="s">
        <v>39</v>
      </c>
      <c r="G996" t="s">
        <v>12</v>
      </c>
      <c r="H996" t="s">
        <v>19</v>
      </c>
      <c r="I996" t="s">
        <v>14</v>
      </c>
      <c r="J996">
        <v>0</v>
      </c>
    </row>
    <row r="997" spans="1:10" x14ac:dyDescent="0.25">
      <c r="A997" t="s">
        <v>10</v>
      </c>
      <c r="B997">
        <v>16</v>
      </c>
      <c r="C997">
        <v>1</v>
      </c>
      <c r="D997">
        <v>1</v>
      </c>
      <c r="E997">
        <v>0</v>
      </c>
      <c r="F997" t="s">
        <v>23</v>
      </c>
      <c r="G997" t="s">
        <v>17</v>
      </c>
      <c r="H997" t="s">
        <v>13</v>
      </c>
      <c r="I997" t="s">
        <v>14</v>
      </c>
      <c r="J997">
        <v>1</v>
      </c>
    </row>
    <row r="998" spans="1:10" x14ac:dyDescent="0.25">
      <c r="A998" t="s">
        <v>15</v>
      </c>
      <c r="B998">
        <v>41</v>
      </c>
      <c r="C998">
        <v>1</v>
      </c>
      <c r="D998">
        <v>1</v>
      </c>
      <c r="E998">
        <v>0</v>
      </c>
      <c r="F998" t="s">
        <v>18</v>
      </c>
      <c r="G998" t="s">
        <v>12</v>
      </c>
      <c r="H998" t="s">
        <v>19</v>
      </c>
      <c r="I998" t="s">
        <v>14</v>
      </c>
      <c r="J998">
        <v>1</v>
      </c>
    </row>
    <row r="999" spans="1:10" x14ac:dyDescent="0.25">
      <c r="A999" t="s">
        <v>15</v>
      </c>
      <c r="B999">
        <v>45</v>
      </c>
      <c r="C999">
        <v>0</v>
      </c>
      <c r="D999">
        <v>0</v>
      </c>
      <c r="E999">
        <v>1</v>
      </c>
      <c r="F999" t="s">
        <v>20</v>
      </c>
      <c r="G999" t="s">
        <v>17</v>
      </c>
      <c r="H999" t="s">
        <v>13</v>
      </c>
      <c r="I999" t="s">
        <v>14</v>
      </c>
      <c r="J999">
        <v>0</v>
      </c>
    </row>
    <row r="1000" spans="1:10" x14ac:dyDescent="0.25">
      <c r="A1000" t="s">
        <v>10</v>
      </c>
      <c r="B1000">
        <v>19</v>
      </c>
      <c r="C1000">
        <v>1</v>
      </c>
      <c r="D1000">
        <v>1</v>
      </c>
      <c r="E1000">
        <v>1</v>
      </c>
      <c r="F1000" t="s">
        <v>18</v>
      </c>
      <c r="G1000" t="s">
        <v>12</v>
      </c>
      <c r="H1000" t="s">
        <v>13</v>
      </c>
      <c r="I1000" t="s">
        <v>14</v>
      </c>
      <c r="J1000">
        <v>1</v>
      </c>
    </row>
    <row r="1001" spans="1:10" x14ac:dyDescent="0.25">
      <c r="A1001" t="s">
        <v>10</v>
      </c>
      <c r="B1001">
        <v>28</v>
      </c>
      <c r="C1001">
        <v>0</v>
      </c>
      <c r="D1001">
        <v>0</v>
      </c>
      <c r="E1001">
        <v>1</v>
      </c>
      <c r="F1001" t="s">
        <v>34</v>
      </c>
      <c r="G1001" t="s">
        <v>17</v>
      </c>
      <c r="H1001" t="s">
        <v>13</v>
      </c>
      <c r="I1001" t="s">
        <v>14</v>
      </c>
      <c r="J1001">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CF577-C3F1-4229-B53E-F4B1F9B81673}">
  <sheetPr>
    <tabColor theme="3" tint="0.749992370372631"/>
  </sheetPr>
  <dimension ref="A1:Q1001"/>
  <sheetViews>
    <sheetView zoomScale="55" zoomScaleNormal="55" workbookViewId="0"/>
  </sheetViews>
  <sheetFormatPr defaultRowHeight="21" x14ac:dyDescent="0.35"/>
  <cols>
    <col min="1" max="1" width="20.28515625" style="5" customWidth="1"/>
    <col min="2" max="2" width="17.42578125" style="5" bestFit="1" customWidth="1"/>
    <col min="3" max="3" width="12.85546875" style="5" bestFit="1" customWidth="1"/>
    <col min="4" max="4" width="26" style="5" bestFit="1" customWidth="1"/>
    <col min="5" max="5" width="21.7109375" style="5" customWidth="1"/>
    <col min="6" max="6" width="14" style="11" customWidth="1"/>
    <col min="7" max="7" width="21.140625" style="5" bestFit="1" customWidth="1"/>
    <col min="8" max="8" width="13.28515625" style="5" customWidth="1"/>
    <col min="9" max="9" width="15.7109375" style="5" customWidth="1"/>
    <col min="10" max="10" width="12.7109375" style="5" customWidth="1"/>
    <col min="11" max="11" width="21.140625" style="5" bestFit="1" customWidth="1"/>
    <col min="12" max="12" width="27.7109375" style="5" bestFit="1" customWidth="1"/>
    <col min="13" max="13" width="20" style="5" bestFit="1" customWidth="1"/>
    <col min="14" max="14" width="22" style="5" bestFit="1" customWidth="1"/>
    <col min="15" max="15" width="16.85546875" style="5" bestFit="1" customWidth="1"/>
    <col min="16" max="16" width="17.28515625" style="5" customWidth="1"/>
    <col min="17" max="17" width="26.28515625" style="5" bestFit="1" customWidth="1"/>
    <col min="18" max="16384" width="9.140625" style="5"/>
  </cols>
  <sheetData>
    <row r="1" spans="1:17" s="4" customFormat="1" ht="49.5" customHeight="1" x14ac:dyDescent="0.25">
      <c r="A1" s="3" t="s">
        <v>56</v>
      </c>
      <c r="B1" s="3" t="s">
        <v>0</v>
      </c>
      <c r="C1" s="3" t="s">
        <v>1</v>
      </c>
      <c r="D1" s="3" t="s">
        <v>54</v>
      </c>
      <c r="E1" s="8" t="s">
        <v>60</v>
      </c>
      <c r="F1" s="8" t="s">
        <v>63</v>
      </c>
      <c r="G1" s="3" t="s">
        <v>57</v>
      </c>
      <c r="H1" s="8" t="s">
        <v>64</v>
      </c>
      <c r="I1" s="8" t="s">
        <v>58</v>
      </c>
      <c r="J1" s="8" t="s">
        <v>65</v>
      </c>
      <c r="K1" s="3" t="s">
        <v>59</v>
      </c>
      <c r="L1" s="3" t="s">
        <v>5</v>
      </c>
      <c r="M1" s="3" t="s">
        <v>6</v>
      </c>
      <c r="N1" s="3" t="s">
        <v>7</v>
      </c>
      <c r="O1" s="3" t="s">
        <v>8</v>
      </c>
      <c r="P1" s="8" t="s">
        <v>62</v>
      </c>
      <c r="Q1" s="3" t="s">
        <v>55</v>
      </c>
    </row>
    <row r="2" spans="1:17" x14ac:dyDescent="0.35">
      <c r="A2" s="5">
        <v>2</v>
      </c>
      <c r="B2" s="6" t="s">
        <v>15</v>
      </c>
      <c r="C2" s="6">
        <v>17</v>
      </c>
      <c r="D2" s="6" t="str">
        <f t="shared" ref="D2:D65" si="0">IF(C2&lt;=17,"Children (8–17)",
IF(C2&lt;=25,"Youth (18–25)",
IF(C2&lt;=35,"Adults (26–35)",
IF(C2&lt;=50,"Middle Age (36–50)",
"Seniors (51–65)"))))</f>
        <v>Children (8–17)</v>
      </c>
      <c r="E2" s="9">
        <f>IF(Table3[[#This Row],[Age Group]]="Children (8–17)",1,IF(Table3[[#This Row],[Age Group]]="Youth (18–25)",2,IF(Table3[[#This Row],[Age Group]]="Adults (26–35)",3,IF(Table3[[#This Row],[Age Group]]="Middle Age (36–50)",4,5))))</f>
        <v>1</v>
      </c>
      <c r="F2" s="9">
        <v>0</v>
      </c>
      <c r="G2" s="6" t="str">
        <f>IF(Table3[[#This Row],[NS1 Patients]]=0,"Ns1 (-)ve", "Ns1(+)ve")</f>
        <v>Ns1 (-)ve</v>
      </c>
      <c r="H2" s="9">
        <v>0</v>
      </c>
      <c r="I2" s="9" t="str">
        <f>IF(Table3[[#This Row],[IgG Patients]]=0,"IgG (-)ve","IgG (+)ve")</f>
        <v>IgG (-)ve</v>
      </c>
      <c r="J2" s="9">
        <v>1</v>
      </c>
      <c r="K2" s="6" t="str">
        <f>IF(Table3[[#This Row],[IgM Patients]]=0,"IgM (-)ve","IgG (+)ve")</f>
        <v>IgG (+)ve</v>
      </c>
      <c r="L2" s="6" t="s">
        <v>16</v>
      </c>
      <c r="M2" s="6" t="s">
        <v>17</v>
      </c>
      <c r="N2" s="6" t="s">
        <v>13</v>
      </c>
      <c r="O2" s="6" t="s">
        <v>14</v>
      </c>
      <c r="P2" s="6">
        <v>0</v>
      </c>
      <c r="Q2" s="6" t="str">
        <f t="shared" ref="Q2:Q65" si="1">IF(P2=0, "Negative","Positive")</f>
        <v>Negative</v>
      </c>
    </row>
    <row r="3" spans="1:17" x14ac:dyDescent="0.35">
      <c r="A3" s="5">
        <v>7</v>
      </c>
      <c r="B3" s="7" t="s">
        <v>10</v>
      </c>
      <c r="C3" s="7">
        <v>15</v>
      </c>
      <c r="D3" s="7" t="str">
        <f t="shared" si="0"/>
        <v>Children (8–17)</v>
      </c>
      <c r="E3" s="10">
        <f>IF(Table3[[#This Row],[Age Group]]="Children (8–17)",1,IF(Table3[[#This Row],[Age Group]]="Youth (18–25)",2,IF(Table3[[#This Row],[Age Group]]="Adults (26–35)",3,IF(Table3[[#This Row],[Age Group]]="Middle Age (36–50)",4,5))))</f>
        <v>1</v>
      </c>
      <c r="F3" s="10">
        <v>0</v>
      </c>
      <c r="G3" s="7" t="str">
        <f>IF(Table3[[#This Row],[NS1 Patients]]=0,"Ns1 (-)ve", "Ns1(+)ve")</f>
        <v>Ns1 (-)ve</v>
      </c>
      <c r="H3" s="10">
        <v>0</v>
      </c>
      <c r="I3" s="7" t="str">
        <f>IF(Table3[[#This Row],[IgG Patients]]=0,"IgG (-)ve","IgG (+)ve")</f>
        <v>IgG (-)ve</v>
      </c>
      <c r="J3" s="10">
        <v>1</v>
      </c>
      <c r="K3" s="7" t="str">
        <f>IF(Table3[[#This Row],[IgM Patients]]=0,"IgM (-)ve","IgG (+)ve")</f>
        <v>IgG (+)ve</v>
      </c>
      <c r="L3" s="7" t="s">
        <v>23</v>
      </c>
      <c r="M3" s="7" t="s">
        <v>12</v>
      </c>
      <c r="N3" s="7" t="s">
        <v>13</v>
      </c>
      <c r="O3" s="7" t="s">
        <v>14</v>
      </c>
      <c r="P3" s="7">
        <v>0</v>
      </c>
      <c r="Q3" s="7" t="str">
        <f t="shared" si="1"/>
        <v>Negative</v>
      </c>
    </row>
    <row r="4" spans="1:17" x14ac:dyDescent="0.35">
      <c r="A4" s="5">
        <v>10</v>
      </c>
      <c r="B4" s="6" t="s">
        <v>10</v>
      </c>
      <c r="C4" s="6">
        <v>10</v>
      </c>
      <c r="D4" s="6" t="str">
        <f t="shared" si="0"/>
        <v>Children (8–17)</v>
      </c>
      <c r="E4" s="9">
        <f>IF(Table3[[#This Row],[Age Group]]="Children (8–17)",1,IF(Table3[[#This Row],[Age Group]]="Youth (18–25)",2,IF(Table3[[#This Row],[Age Group]]="Adults (26–35)",3,IF(Table3[[#This Row],[Age Group]]="Middle Age (36–50)",4,5))))</f>
        <v>1</v>
      </c>
      <c r="F4" s="9">
        <v>0</v>
      </c>
      <c r="G4" s="6" t="str">
        <f>IF(Table3[[#This Row],[NS1 Patients]]=0,"Ns1 (-)ve", "Ns1(+)ve")</f>
        <v>Ns1 (-)ve</v>
      </c>
      <c r="H4" s="9">
        <v>0</v>
      </c>
      <c r="I4" s="6" t="str">
        <f>IF(Table3[[#This Row],[IgG Patients]]=0,"IgG (-)ve","IgG (+)ve")</f>
        <v>IgG (-)ve</v>
      </c>
      <c r="J4" s="9">
        <v>1</v>
      </c>
      <c r="K4" s="6" t="str">
        <f>IF(Table3[[#This Row],[IgM Patients]]=0,"IgM (-)ve","IgG (+)ve")</f>
        <v>IgG (+)ve</v>
      </c>
      <c r="L4" s="6" t="s">
        <v>77</v>
      </c>
      <c r="M4" s="6" t="s">
        <v>17</v>
      </c>
      <c r="N4" s="6" t="s">
        <v>24</v>
      </c>
      <c r="O4" s="6" t="s">
        <v>14</v>
      </c>
      <c r="P4" s="6">
        <v>0</v>
      </c>
      <c r="Q4" s="6" t="str">
        <f t="shared" si="1"/>
        <v>Negative</v>
      </c>
    </row>
    <row r="5" spans="1:17" x14ac:dyDescent="0.35">
      <c r="A5" s="5">
        <v>12</v>
      </c>
      <c r="B5" s="6" t="s">
        <v>15</v>
      </c>
      <c r="C5" s="6">
        <v>10</v>
      </c>
      <c r="D5" s="6" t="str">
        <f t="shared" si="0"/>
        <v>Children (8–17)</v>
      </c>
      <c r="E5" s="9">
        <f>IF(Table3[[#This Row],[Age Group]]="Children (8–17)",1,IF(Table3[[#This Row],[Age Group]]="Youth (18–25)",2,IF(Table3[[#This Row],[Age Group]]="Adults (26–35)",3,IF(Table3[[#This Row],[Age Group]]="Middle Age (36–50)",4,5))))</f>
        <v>1</v>
      </c>
      <c r="F5" s="9">
        <v>0</v>
      </c>
      <c r="G5" s="6" t="str">
        <f>IF(Table3[[#This Row],[NS1 Patients]]=0,"Ns1 (-)ve", "Ns1(+)ve")</f>
        <v>Ns1 (-)ve</v>
      </c>
      <c r="H5" s="9">
        <v>0</v>
      </c>
      <c r="I5" s="6" t="str">
        <f>IF(Table3[[#This Row],[IgG Patients]]=0,"IgG (-)ve","IgG (+)ve")</f>
        <v>IgG (-)ve</v>
      </c>
      <c r="J5" s="9">
        <v>0</v>
      </c>
      <c r="K5" s="6" t="str">
        <f>IF(Table3[[#This Row],[IgM Patients]]=0,"IgM (-)ve","IgG (+)ve")</f>
        <v>IgM (-)ve</v>
      </c>
      <c r="L5" s="6" t="s">
        <v>22</v>
      </c>
      <c r="M5" s="6" t="s">
        <v>17</v>
      </c>
      <c r="N5" s="6" t="s">
        <v>24</v>
      </c>
      <c r="O5" s="6" t="s">
        <v>14</v>
      </c>
      <c r="P5" s="6">
        <v>0</v>
      </c>
      <c r="Q5" s="6" t="str">
        <f t="shared" si="1"/>
        <v>Negative</v>
      </c>
    </row>
    <row r="6" spans="1:17" x14ac:dyDescent="0.35">
      <c r="A6" s="5">
        <v>13</v>
      </c>
      <c r="B6" s="7" t="s">
        <v>10</v>
      </c>
      <c r="C6" s="7">
        <v>13</v>
      </c>
      <c r="D6" s="7" t="str">
        <f t="shared" si="0"/>
        <v>Children (8–17)</v>
      </c>
      <c r="E6" s="10">
        <f>IF(Table3[[#This Row],[Age Group]]="Children (8–17)",1,IF(Table3[[#This Row],[Age Group]]="Youth (18–25)",2,IF(Table3[[#This Row],[Age Group]]="Adults (26–35)",3,IF(Table3[[#This Row],[Age Group]]="Middle Age (36–50)",4,5))))</f>
        <v>1</v>
      </c>
      <c r="F6" s="10">
        <v>1</v>
      </c>
      <c r="G6" s="7" t="str">
        <f>IF(Table3[[#This Row],[NS1 Patients]]=0,"Ns1 (-)ve", "Ns1(+)ve")</f>
        <v>Ns1(+)ve</v>
      </c>
      <c r="H6" s="10">
        <v>1</v>
      </c>
      <c r="I6" s="7" t="str">
        <f>IF(Table3[[#This Row],[IgG Patients]]=0,"IgG (-)ve","IgG (+)ve")</f>
        <v>IgG (+)ve</v>
      </c>
      <c r="J6" s="10">
        <v>0</v>
      </c>
      <c r="K6" s="7" t="str">
        <f>IF(Table3[[#This Row],[IgM Patients]]=0,"IgM (-)ve","IgG (+)ve")</f>
        <v>IgM (-)ve</v>
      </c>
      <c r="L6" s="7" t="s">
        <v>27</v>
      </c>
      <c r="M6" s="7" t="s">
        <v>12</v>
      </c>
      <c r="N6" s="7" t="s">
        <v>13</v>
      </c>
      <c r="O6" s="7" t="s">
        <v>14</v>
      </c>
      <c r="P6" s="7">
        <v>1</v>
      </c>
      <c r="Q6" s="7" t="str">
        <f t="shared" si="1"/>
        <v>Positive</v>
      </c>
    </row>
    <row r="7" spans="1:17" x14ac:dyDescent="0.35">
      <c r="A7" s="5">
        <v>16</v>
      </c>
      <c r="B7" s="6" t="s">
        <v>10</v>
      </c>
      <c r="C7" s="6">
        <v>12</v>
      </c>
      <c r="D7" s="6" t="str">
        <f t="shared" si="0"/>
        <v>Children (8–17)</v>
      </c>
      <c r="E7" s="9">
        <f>IF(Table3[[#This Row],[Age Group]]="Children (8–17)",1,IF(Table3[[#This Row],[Age Group]]="Youth (18–25)",2,IF(Table3[[#This Row],[Age Group]]="Adults (26–35)",3,IF(Table3[[#This Row],[Age Group]]="Middle Age (36–50)",4,5))))</f>
        <v>1</v>
      </c>
      <c r="F7" s="9">
        <v>1</v>
      </c>
      <c r="G7" s="6" t="str">
        <f>IF(Table3[[#This Row],[NS1 Patients]]=0,"Ns1 (-)ve", "Ns1(+)ve")</f>
        <v>Ns1(+)ve</v>
      </c>
      <c r="H7" s="9">
        <v>1</v>
      </c>
      <c r="I7" s="6" t="str">
        <f>IF(Table3[[#This Row],[IgG Patients]]=0,"IgG (-)ve","IgG (+)ve")</f>
        <v>IgG (+)ve</v>
      </c>
      <c r="J7" s="9">
        <v>1</v>
      </c>
      <c r="K7" s="6" t="str">
        <f>IF(Table3[[#This Row],[IgM Patients]]=0,"IgM (-)ve","IgG (+)ve")</f>
        <v>IgG (+)ve</v>
      </c>
      <c r="L7" s="6" t="s">
        <v>30</v>
      </c>
      <c r="M7" s="6" t="s">
        <v>17</v>
      </c>
      <c r="N7" s="6" t="s">
        <v>24</v>
      </c>
      <c r="O7" s="6" t="s">
        <v>14</v>
      </c>
      <c r="P7" s="6">
        <v>1</v>
      </c>
      <c r="Q7" s="6" t="str">
        <f t="shared" si="1"/>
        <v>Positive</v>
      </c>
    </row>
    <row r="8" spans="1:17" x14ac:dyDescent="0.35">
      <c r="A8" s="5">
        <v>19</v>
      </c>
      <c r="B8" s="7" t="s">
        <v>15</v>
      </c>
      <c r="C8" s="7">
        <v>9</v>
      </c>
      <c r="D8" s="7" t="str">
        <f t="shared" si="0"/>
        <v>Children (8–17)</v>
      </c>
      <c r="E8" s="10">
        <f>IF(Table3[[#This Row],[Age Group]]="Children (8–17)",1,IF(Table3[[#This Row],[Age Group]]="Youth (18–25)",2,IF(Table3[[#This Row],[Age Group]]="Adults (26–35)",3,IF(Table3[[#This Row],[Age Group]]="Middle Age (36–50)",4,5))))</f>
        <v>1</v>
      </c>
      <c r="F8" s="10">
        <v>1</v>
      </c>
      <c r="G8" s="7" t="str">
        <f>IF(Table3[[#This Row],[NS1 Patients]]=0,"Ns1 (-)ve", "Ns1(+)ve")</f>
        <v>Ns1(+)ve</v>
      </c>
      <c r="H8" s="10">
        <v>1</v>
      </c>
      <c r="I8" s="7" t="str">
        <f>IF(Table3[[#This Row],[IgG Patients]]=0,"IgG (-)ve","IgG (+)ve")</f>
        <v>IgG (+)ve</v>
      </c>
      <c r="J8" s="10">
        <v>1</v>
      </c>
      <c r="K8" s="7" t="str">
        <f>IF(Table3[[#This Row],[IgM Patients]]=0,"IgM (-)ve","IgG (+)ve")</f>
        <v>IgG (+)ve</v>
      </c>
      <c r="L8" s="7" t="s">
        <v>11</v>
      </c>
      <c r="M8" s="7" t="s">
        <v>12</v>
      </c>
      <c r="N8" s="7" t="s">
        <v>24</v>
      </c>
      <c r="O8" s="7" t="s">
        <v>14</v>
      </c>
      <c r="P8" s="7">
        <v>1</v>
      </c>
      <c r="Q8" s="10" t="str">
        <f t="shared" si="1"/>
        <v>Positive</v>
      </c>
    </row>
    <row r="9" spans="1:17" x14ac:dyDescent="0.35">
      <c r="A9" s="5">
        <v>25</v>
      </c>
      <c r="B9" s="7" t="s">
        <v>10</v>
      </c>
      <c r="C9" s="7">
        <v>17</v>
      </c>
      <c r="D9" s="7" t="str">
        <f t="shared" si="0"/>
        <v>Children (8–17)</v>
      </c>
      <c r="E9" s="10">
        <f>IF(Table3[[#This Row],[Age Group]]="Children (8–17)",1,IF(Table3[[#This Row],[Age Group]]="Youth (18–25)",2,IF(Table3[[#This Row],[Age Group]]="Adults (26–35)",3,IF(Table3[[#This Row],[Age Group]]="Middle Age (36–50)",4,5))))</f>
        <v>1</v>
      </c>
      <c r="F9" s="10">
        <v>1</v>
      </c>
      <c r="G9" s="7" t="str">
        <f>IF(Table3[[#This Row],[NS1 Patients]]=0,"Ns1 (-)ve", "Ns1(+)ve")</f>
        <v>Ns1(+)ve</v>
      </c>
      <c r="H9" s="10">
        <v>1</v>
      </c>
      <c r="I9" s="7" t="str">
        <f>IF(Table3[[#This Row],[IgG Patients]]=0,"IgG (-)ve","IgG (+)ve")</f>
        <v>IgG (+)ve</v>
      </c>
      <c r="J9" s="10">
        <v>0</v>
      </c>
      <c r="K9" s="7" t="str">
        <f>IF(Table3[[#This Row],[IgM Patients]]=0,"IgM (-)ve","IgG (+)ve")</f>
        <v>IgM (-)ve</v>
      </c>
      <c r="L9" s="7" t="s">
        <v>27</v>
      </c>
      <c r="M9" s="7" t="s">
        <v>12</v>
      </c>
      <c r="N9" s="7" t="s">
        <v>13</v>
      </c>
      <c r="O9" s="7" t="s">
        <v>14</v>
      </c>
      <c r="P9" s="7">
        <v>1</v>
      </c>
      <c r="Q9" s="7" t="str">
        <f t="shared" si="1"/>
        <v>Positive</v>
      </c>
    </row>
    <row r="10" spans="1:17" x14ac:dyDescent="0.35">
      <c r="A10" s="5">
        <v>30</v>
      </c>
      <c r="B10" s="6" t="s">
        <v>10</v>
      </c>
      <c r="C10" s="6">
        <v>13</v>
      </c>
      <c r="D10" s="6" t="str">
        <f t="shared" si="0"/>
        <v>Children (8–17)</v>
      </c>
      <c r="E10" s="9">
        <f>IF(Table3[[#This Row],[Age Group]]="Children (8–17)",1,IF(Table3[[#This Row],[Age Group]]="Youth (18–25)",2,IF(Table3[[#This Row],[Age Group]]="Adults (26–35)",3,IF(Table3[[#This Row],[Age Group]]="Middle Age (36–50)",4,5))))</f>
        <v>1</v>
      </c>
      <c r="F10" s="9">
        <v>0</v>
      </c>
      <c r="G10" s="6" t="str">
        <f>IF(Table3[[#This Row],[NS1 Patients]]=0,"Ns1 (-)ve", "Ns1(+)ve")</f>
        <v>Ns1 (-)ve</v>
      </c>
      <c r="H10" s="9">
        <v>1</v>
      </c>
      <c r="I10" s="6" t="str">
        <f>IF(Table3[[#This Row],[IgG Patients]]=0,"IgG (-)ve","IgG (+)ve")</f>
        <v>IgG (+)ve</v>
      </c>
      <c r="J10" s="9">
        <v>0</v>
      </c>
      <c r="K10" s="6" t="str">
        <f>IF(Table3[[#This Row],[IgM Patients]]=0,"IgM (-)ve","IgG (+)ve")</f>
        <v>IgM (-)ve</v>
      </c>
      <c r="L10" s="6" t="s">
        <v>28</v>
      </c>
      <c r="M10" s="6" t="s">
        <v>17</v>
      </c>
      <c r="N10" s="6" t="s">
        <v>13</v>
      </c>
      <c r="O10" s="6" t="s">
        <v>14</v>
      </c>
      <c r="P10" s="6">
        <v>1</v>
      </c>
      <c r="Q10" s="6" t="str">
        <f t="shared" si="1"/>
        <v>Positive</v>
      </c>
    </row>
    <row r="11" spans="1:17" x14ac:dyDescent="0.35">
      <c r="A11" s="5">
        <v>32</v>
      </c>
      <c r="B11" s="6" t="s">
        <v>15</v>
      </c>
      <c r="C11" s="6">
        <v>13</v>
      </c>
      <c r="D11" s="6" t="str">
        <f t="shared" si="0"/>
        <v>Children (8–17)</v>
      </c>
      <c r="E11" s="9">
        <f>IF(Table3[[#This Row],[Age Group]]="Children (8–17)",1,IF(Table3[[#This Row],[Age Group]]="Youth (18–25)",2,IF(Table3[[#This Row],[Age Group]]="Adults (26–35)",3,IF(Table3[[#This Row],[Age Group]]="Middle Age (36–50)",4,5))))</f>
        <v>1</v>
      </c>
      <c r="F11" s="9">
        <v>1</v>
      </c>
      <c r="G11" s="6" t="str">
        <f>IF(Table3[[#This Row],[NS1 Patients]]=0,"Ns1 (-)ve", "Ns1(+)ve")</f>
        <v>Ns1(+)ve</v>
      </c>
      <c r="H11" s="9">
        <v>1</v>
      </c>
      <c r="I11" s="6" t="str">
        <f>IF(Table3[[#This Row],[IgG Patients]]=0,"IgG (-)ve","IgG (+)ve")</f>
        <v>IgG (+)ve</v>
      </c>
      <c r="J11" s="9">
        <v>1</v>
      </c>
      <c r="K11" s="6" t="str">
        <f>IF(Table3[[#This Row],[IgM Patients]]=0,"IgM (-)ve","IgG (+)ve")</f>
        <v>IgG (+)ve</v>
      </c>
      <c r="L11" s="6" t="s">
        <v>33</v>
      </c>
      <c r="M11" s="6" t="s">
        <v>17</v>
      </c>
      <c r="N11" s="6" t="s">
        <v>24</v>
      </c>
      <c r="O11" s="6" t="s">
        <v>14</v>
      </c>
      <c r="P11" s="6">
        <v>1</v>
      </c>
      <c r="Q11" s="6" t="str">
        <f t="shared" si="1"/>
        <v>Positive</v>
      </c>
    </row>
    <row r="12" spans="1:17" x14ac:dyDescent="0.35">
      <c r="A12" s="5">
        <v>35</v>
      </c>
      <c r="B12" s="7" t="s">
        <v>15</v>
      </c>
      <c r="C12" s="7">
        <v>11</v>
      </c>
      <c r="D12" s="7" t="str">
        <f t="shared" si="0"/>
        <v>Children (8–17)</v>
      </c>
      <c r="E12" s="10">
        <f>IF(Table3[[#This Row],[Age Group]]="Children (8–17)",1,IF(Table3[[#This Row],[Age Group]]="Youth (18–25)",2,IF(Table3[[#This Row],[Age Group]]="Adults (26–35)",3,IF(Table3[[#This Row],[Age Group]]="Middle Age (36–50)",4,5))))</f>
        <v>1</v>
      </c>
      <c r="F12" s="10">
        <v>1</v>
      </c>
      <c r="G12" s="7" t="str">
        <f>IF(Table3[[#This Row],[NS1 Patients]]=0,"Ns1 (-)ve", "Ns1(+)ve")</f>
        <v>Ns1(+)ve</v>
      </c>
      <c r="H12" s="10">
        <v>1</v>
      </c>
      <c r="I12" s="7" t="str">
        <f>IF(Table3[[#This Row],[IgG Patients]]=0,"IgG (-)ve","IgG (+)ve")</f>
        <v>IgG (+)ve</v>
      </c>
      <c r="J12" s="10">
        <v>1</v>
      </c>
      <c r="K12" s="7" t="str">
        <f>IF(Table3[[#This Row],[IgM Patients]]=0,"IgM (-)ve","IgG (+)ve")</f>
        <v>IgG (+)ve</v>
      </c>
      <c r="L12" s="7" t="s">
        <v>40</v>
      </c>
      <c r="M12" s="7" t="s">
        <v>12</v>
      </c>
      <c r="N12" s="7" t="s">
        <v>24</v>
      </c>
      <c r="O12" s="7" t="s">
        <v>14</v>
      </c>
      <c r="P12" s="7">
        <v>1</v>
      </c>
      <c r="Q12" s="7" t="str">
        <f t="shared" si="1"/>
        <v>Positive</v>
      </c>
    </row>
    <row r="13" spans="1:17" x14ac:dyDescent="0.35">
      <c r="A13" s="5">
        <v>37</v>
      </c>
      <c r="B13" s="7" t="s">
        <v>15</v>
      </c>
      <c r="C13" s="7">
        <v>10</v>
      </c>
      <c r="D13" s="7" t="str">
        <f t="shared" si="0"/>
        <v>Children (8–17)</v>
      </c>
      <c r="E13" s="10">
        <f>IF(Table3[[#This Row],[Age Group]]="Children (8–17)",1,IF(Table3[[#This Row],[Age Group]]="Youth (18–25)",2,IF(Table3[[#This Row],[Age Group]]="Adults (26–35)",3,IF(Table3[[#This Row],[Age Group]]="Middle Age (36–50)",4,5))))</f>
        <v>1</v>
      </c>
      <c r="F13" s="10">
        <v>1</v>
      </c>
      <c r="G13" s="7" t="str">
        <f>IF(Table3[[#This Row],[NS1 Patients]]=0,"Ns1 (-)ve", "Ns1(+)ve")</f>
        <v>Ns1(+)ve</v>
      </c>
      <c r="H13" s="10">
        <v>1</v>
      </c>
      <c r="I13" s="7" t="str">
        <f>IF(Table3[[#This Row],[IgG Patients]]=0,"IgG (-)ve","IgG (+)ve")</f>
        <v>IgG (+)ve</v>
      </c>
      <c r="J13" s="10">
        <v>0</v>
      </c>
      <c r="K13" s="7" t="str">
        <f>IF(Table3[[#This Row],[IgM Patients]]=0,"IgM (-)ve","IgG (+)ve")</f>
        <v>IgM (-)ve</v>
      </c>
      <c r="L13" s="7" t="s">
        <v>41</v>
      </c>
      <c r="M13" s="7" t="s">
        <v>12</v>
      </c>
      <c r="N13" s="7" t="s">
        <v>24</v>
      </c>
      <c r="O13" s="7" t="s">
        <v>14</v>
      </c>
      <c r="P13" s="7">
        <v>1</v>
      </c>
      <c r="Q13" s="7" t="str">
        <f t="shared" si="1"/>
        <v>Positive</v>
      </c>
    </row>
    <row r="14" spans="1:17" x14ac:dyDescent="0.35">
      <c r="A14" s="5">
        <v>38</v>
      </c>
      <c r="B14" s="6" t="s">
        <v>10</v>
      </c>
      <c r="C14" s="6">
        <v>13</v>
      </c>
      <c r="D14" s="6" t="str">
        <f t="shared" si="0"/>
        <v>Children (8–17)</v>
      </c>
      <c r="E14" s="9">
        <f>IF(Table3[[#This Row],[Age Group]]="Children (8–17)",1,IF(Table3[[#This Row],[Age Group]]="Youth (18–25)",2,IF(Table3[[#This Row],[Age Group]]="Adults (26–35)",3,IF(Table3[[#This Row],[Age Group]]="Middle Age (36–50)",4,5))))</f>
        <v>1</v>
      </c>
      <c r="F14" s="9">
        <v>0</v>
      </c>
      <c r="G14" s="6" t="str">
        <f>IF(Table3[[#This Row],[NS1 Patients]]=0,"Ns1 (-)ve", "Ns1(+)ve")</f>
        <v>Ns1 (-)ve</v>
      </c>
      <c r="H14" s="9">
        <v>0</v>
      </c>
      <c r="I14" s="6" t="str">
        <f>IF(Table3[[#This Row],[IgG Patients]]=0,"IgG (-)ve","IgG (+)ve")</f>
        <v>IgG (-)ve</v>
      </c>
      <c r="J14" s="9">
        <v>1</v>
      </c>
      <c r="K14" s="6" t="str">
        <f>IF(Table3[[#This Row],[IgM Patients]]=0,"IgM (-)ve","IgG (+)ve")</f>
        <v>IgG (+)ve</v>
      </c>
      <c r="L14" s="6" t="s">
        <v>42</v>
      </c>
      <c r="M14" s="6" t="s">
        <v>17</v>
      </c>
      <c r="N14" s="6" t="s">
        <v>13</v>
      </c>
      <c r="O14" s="6" t="s">
        <v>14</v>
      </c>
      <c r="P14" s="6">
        <v>0</v>
      </c>
      <c r="Q14" s="6" t="str">
        <f t="shared" si="1"/>
        <v>Negative</v>
      </c>
    </row>
    <row r="15" spans="1:17" x14ac:dyDescent="0.35">
      <c r="A15" s="5">
        <v>42</v>
      </c>
      <c r="B15" s="6" t="s">
        <v>10</v>
      </c>
      <c r="C15" s="6">
        <v>16</v>
      </c>
      <c r="D15" s="6" t="str">
        <f t="shared" si="0"/>
        <v>Children (8–17)</v>
      </c>
      <c r="E15" s="9">
        <f>IF(Table3[[#This Row],[Age Group]]="Children (8–17)",1,IF(Table3[[#This Row],[Age Group]]="Youth (18–25)",2,IF(Table3[[#This Row],[Age Group]]="Adults (26–35)",3,IF(Table3[[#This Row],[Age Group]]="Middle Age (36–50)",4,5))))</f>
        <v>1</v>
      </c>
      <c r="F15" s="9">
        <v>0</v>
      </c>
      <c r="G15" s="6" t="str">
        <f>IF(Table3[[#This Row],[NS1 Patients]]=0,"Ns1 (-)ve", "Ns1(+)ve")</f>
        <v>Ns1 (-)ve</v>
      </c>
      <c r="H15" s="9">
        <v>0</v>
      </c>
      <c r="I15" s="6" t="str">
        <f>IF(Table3[[#This Row],[IgG Patients]]=0,"IgG (-)ve","IgG (+)ve")</f>
        <v>IgG (-)ve</v>
      </c>
      <c r="J15" s="9">
        <v>1</v>
      </c>
      <c r="K15" s="6" t="str">
        <f>IF(Table3[[#This Row],[IgM Patients]]=0,"IgM (-)ve","IgG (+)ve")</f>
        <v>IgG (+)ve</v>
      </c>
      <c r="L15" s="6" t="s">
        <v>37</v>
      </c>
      <c r="M15" s="6" t="s">
        <v>17</v>
      </c>
      <c r="N15" s="6" t="s">
        <v>19</v>
      </c>
      <c r="O15" s="6" t="s">
        <v>14</v>
      </c>
      <c r="P15" s="6">
        <v>0</v>
      </c>
      <c r="Q15" s="6" t="str">
        <f t="shared" si="1"/>
        <v>Negative</v>
      </c>
    </row>
    <row r="16" spans="1:17" x14ac:dyDescent="0.35">
      <c r="A16" s="5">
        <v>44</v>
      </c>
      <c r="B16" s="6" t="s">
        <v>10</v>
      </c>
      <c r="C16" s="6">
        <v>9</v>
      </c>
      <c r="D16" s="6" t="str">
        <f t="shared" si="0"/>
        <v>Children (8–17)</v>
      </c>
      <c r="E16" s="9">
        <f>IF(Table3[[#This Row],[Age Group]]="Children (8–17)",1,IF(Table3[[#This Row],[Age Group]]="Youth (18–25)",2,IF(Table3[[#This Row],[Age Group]]="Adults (26–35)",3,IF(Table3[[#This Row],[Age Group]]="Middle Age (36–50)",4,5))))</f>
        <v>1</v>
      </c>
      <c r="F16" s="9">
        <v>1</v>
      </c>
      <c r="G16" s="6" t="str">
        <f>IF(Table3[[#This Row],[NS1 Patients]]=0,"Ns1 (-)ve", "Ns1(+)ve")</f>
        <v>Ns1(+)ve</v>
      </c>
      <c r="H16" s="9">
        <v>1</v>
      </c>
      <c r="I16" s="6" t="str">
        <f>IF(Table3[[#This Row],[IgG Patients]]=0,"IgG (-)ve","IgG (+)ve")</f>
        <v>IgG (+)ve</v>
      </c>
      <c r="J16" s="9">
        <v>1</v>
      </c>
      <c r="K16" s="6" t="str">
        <f>IF(Table3[[#This Row],[IgM Patients]]=0,"IgM (-)ve","IgG (+)ve")</f>
        <v>IgG (+)ve</v>
      </c>
      <c r="L16" s="6" t="s">
        <v>43</v>
      </c>
      <c r="M16" s="6" t="s">
        <v>17</v>
      </c>
      <c r="N16" s="6" t="s">
        <v>24</v>
      </c>
      <c r="O16" s="6" t="s">
        <v>14</v>
      </c>
      <c r="P16" s="6">
        <v>1</v>
      </c>
      <c r="Q16" s="6" t="str">
        <f t="shared" si="1"/>
        <v>Positive</v>
      </c>
    </row>
    <row r="17" spans="1:17" x14ac:dyDescent="0.35">
      <c r="A17" s="5">
        <v>46</v>
      </c>
      <c r="B17" s="6" t="s">
        <v>10</v>
      </c>
      <c r="C17" s="6">
        <v>13</v>
      </c>
      <c r="D17" s="6" t="str">
        <f t="shared" si="0"/>
        <v>Children (8–17)</v>
      </c>
      <c r="E17" s="9">
        <f>IF(Table3[[#This Row],[Age Group]]="Children (8–17)",1,IF(Table3[[#This Row],[Age Group]]="Youth (18–25)",2,IF(Table3[[#This Row],[Age Group]]="Adults (26–35)",3,IF(Table3[[#This Row],[Age Group]]="Middle Age (36–50)",4,5))))</f>
        <v>1</v>
      </c>
      <c r="F17" s="9">
        <v>0</v>
      </c>
      <c r="G17" s="6" t="str">
        <f>IF(Table3[[#This Row],[NS1 Patients]]=0,"Ns1 (-)ve", "Ns1(+)ve")</f>
        <v>Ns1 (-)ve</v>
      </c>
      <c r="H17" s="9">
        <v>0</v>
      </c>
      <c r="I17" s="6" t="str">
        <f>IF(Table3[[#This Row],[IgG Patients]]=0,"IgG (-)ve","IgG (+)ve")</f>
        <v>IgG (-)ve</v>
      </c>
      <c r="J17" s="9">
        <v>0</v>
      </c>
      <c r="K17" s="6" t="str">
        <f>IF(Table3[[#This Row],[IgM Patients]]=0,"IgM (-)ve","IgG (+)ve")</f>
        <v>IgM (-)ve</v>
      </c>
      <c r="L17" s="6" t="s">
        <v>45</v>
      </c>
      <c r="M17" s="6" t="s">
        <v>17</v>
      </c>
      <c r="N17" s="6" t="s">
        <v>24</v>
      </c>
      <c r="O17" s="6" t="s">
        <v>14</v>
      </c>
      <c r="P17" s="6">
        <v>0</v>
      </c>
      <c r="Q17" s="6" t="str">
        <f t="shared" si="1"/>
        <v>Negative</v>
      </c>
    </row>
    <row r="18" spans="1:17" x14ac:dyDescent="0.35">
      <c r="A18" s="5">
        <v>48</v>
      </c>
      <c r="B18" s="6" t="s">
        <v>15</v>
      </c>
      <c r="C18" s="6">
        <v>17</v>
      </c>
      <c r="D18" s="6" t="str">
        <f t="shared" si="0"/>
        <v>Children (8–17)</v>
      </c>
      <c r="E18" s="9">
        <f>IF(Table3[[#This Row],[Age Group]]="Children (8–17)",1,IF(Table3[[#This Row],[Age Group]]="Youth (18–25)",2,IF(Table3[[#This Row],[Age Group]]="Adults (26–35)",3,IF(Table3[[#This Row],[Age Group]]="Middle Age (36–50)",4,5))))</f>
        <v>1</v>
      </c>
      <c r="F18" s="9">
        <v>0</v>
      </c>
      <c r="G18" s="6" t="str">
        <f>IF(Table3[[#This Row],[NS1 Patients]]=0,"Ns1 (-)ve", "Ns1(+)ve")</f>
        <v>Ns1 (-)ve</v>
      </c>
      <c r="H18" s="9">
        <v>0</v>
      </c>
      <c r="I18" s="6" t="str">
        <f>IF(Table3[[#This Row],[IgG Patients]]=0,"IgG (-)ve","IgG (+)ve")</f>
        <v>IgG (-)ve</v>
      </c>
      <c r="J18" s="9">
        <v>1</v>
      </c>
      <c r="K18" s="6" t="str">
        <f>IF(Table3[[#This Row],[IgM Patients]]=0,"IgM (-)ve","IgG (+)ve")</f>
        <v>IgG (+)ve</v>
      </c>
      <c r="L18" s="6" t="s">
        <v>37</v>
      </c>
      <c r="M18" s="6" t="s">
        <v>17</v>
      </c>
      <c r="N18" s="6" t="s">
        <v>13</v>
      </c>
      <c r="O18" s="6" t="s">
        <v>14</v>
      </c>
      <c r="P18" s="6">
        <v>0</v>
      </c>
      <c r="Q18" s="6" t="str">
        <f t="shared" si="1"/>
        <v>Negative</v>
      </c>
    </row>
    <row r="19" spans="1:17" x14ac:dyDescent="0.35">
      <c r="A19" s="5">
        <v>50</v>
      </c>
      <c r="B19" s="6" t="s">
        <v>15</v>
      </c>
      <c r="C19" s="6">
        <v>9</v>
      </c>
      <c r="D19" s="6" t="str">
        <f t="shared" si="0"/>
        <v>Children (8–17)</v>
      </c>
      <c r="E19" s="9">
        <f>IF(Table3[[#This Row],[Age Group]]="Children (8–17)",1,IF(Table3[[#This Row],[Age Group]]="Youth (18–25)",2,IF(Table3[[#This Row],[Age Group]]="Adults (26–35)",3,IF(Table3[[#This Row],[Age Group]]="Middle Age (36–50)",4,5))))</f>
        <v>1</v>
      </c>
      <c r="F19" s="9">
        <v>1</v>
      </c>
      <c r="G19" s="6" t="str">
        <f>IF(Table3[[#This Row],[NS1 Patients]]=0,"Ns1 (-)ve", "Ns1(+)ve")</f>
        <v>Ns1(+)ve</v>
      </c>
      <c r="H19" s="9">
        <v>1</v>
      </c>
      <c r="I19" s="6" t="str">
        <f>IF(Table3[[#This Row],[IgG Patients]]=0,"IgG (-)ve","IgG (+)ve")</f>
        <v>IgG (+)ve</v>
      </c>
      <c r="J19" s="9">
        <v>0</v>
      </c>
      <c r="K19" s="6" t="str">
        <f>IF(Table3[[#This Row],[IgM Patients]]=0,"IgM (-)ve","IgG (+)ve")</f>
        <v>IgM (-)ve</v>
      </c>
      <c r="L19" s="6" t="s">
        <v>46</v>
      </c>
      <c r="M19" s="6" t="s">
        <v>17</v>
      </c>
      <c r="N19" s="6" t="s">
        <v>24</v>
      </c>
      <c r="O19" s="6" t="s">
        <v>14</v>
      </c>
      <c r="P19" s="6">
        <v>1</v>
      </c>
      <c r="Q19" s="6" t="str">
        <f t="shared" si="1"/>
        <v>Positive</v>
      </c>
    </row>
    <row r="20" spans="1:17" x14ac:dyDescent="0.35">
      <c r="A20" s="5">
        <v>51</v>
      </c>
      <c r="B20" s="7" t="s">
        <v>15</v>
      </c>
      <c r="C20" s="7">
        <v>14</v>
      </c>
      <c r="D20" s="7" t="str">
        <f t="shared" si="0"/>
        <v>Children (8–17)</v>
      </c>
      <c r="E20" s="10">
        <f>IF(Table3[[#This Row],[Age Group]]="Children (8–17)",1,IF(Table3[[#This Row],[Age Group]]="Youth (18–25)",2,IF(Table3[[#This Row],[Age Group]]="Adults (26–35)",3,IF(Table3[[#This Row],[Age Group]]="Middle Age (36–50)",4,5))))</f>
        <v>1</v>
      </c>
      <c r="F20" s="10">
        <v>1</v>
      </c>
      <c r="G20" s="7" t="str">
        <f>IF(Table3[[#This Row],[NS1 Patients]]=0,"Ns1 (-)ve", "Ns1(+)ve")</f>
        <v>Ns1(+)ve</v>
      </c>
      <c r="H20" s="10">
        <v>1</v>
      </c>
      <c r="I20" s="7" t="str">
        <f>IF(Table3[[#This Row],[IgG Patients]]=0,"IgG (-)ve","IgG (+)ve")</f>
        <v>IgG (+)ve</v>
      </c>
      <c r="J20" s="10">
        <v>0</v>
      </c>
      <c r="K20" s="7" t="str">
        <f>IF(Table3[[#This Row],[IgM Patients]]=0,"IgM (-)ve","IgG (+)ve")</f>
        <v>IgM (-)ve</v>
      </c>
      <c r="L20" s="7" t="s">
        <v>33</v>
      </c>
      <c r="M20" s="7" t="s">
        <v>12</v>
      </c>
      <c r="N20" s="7" t="s">
        <v>24</v>
      </c>
      <c r="O20" s="7" t="s">
        <v>14</v>
      </c>
      <c r="P20" s="7">
        <v>1</v>
      </c>
      <c r="Q20" s="7" t="str">
        <f t="shared" si="1"/>
        <v>Positive</v>
      </c>
    </row>
    <row r="21" spans="1:17" x14ac:dyDescent="0.35">
      <c r="A21" s="5">
        <v>53</v>
      </c>
      <c r="B21" s="7" t="s">
        <v>15</v>
      </c>
      <c r="C21" s="7">
        <v>13</v>
      </c>
      <c r="D21" s="7" t="str">
        <f t="shared" si="0"/>
        <v>Children (8–17)</v>
      </c>
      <c r="E21" s="10">
        <f>IF(Table3[[#This Row],[Age Group]]="Children (8–17)",1,IF(Table3[[#This Row],[Age Group]]="Youth (18–25)",2,IF(Table3[[#This Row],[Age Group]]="Adults (26–35)",3,IF(Table3[[#This Row],[Age Group]]="Middle Age (36–50)",4,5))))</f>
        <v>1</v>
      </c>
      <c r="F21" s="10">
        <v>0</v>
      </c>
      <c r="G21" s="7" t="str">
        <f>IF(Table3[[#This Row],[NS1 Patients]]=0,"Ns1 (-)ve", "Ns1(+)ve")</f>
        <v>Ns1 (-)ve</v>
      </c>
      <c r="H21" s="10">
        <v>0</v>
      </c>
      <c r="I21" s="7" t="str">
        <f>IF(Table3[[#This Row],[IgG Patients]]=0,"IgG (-)ve","IgG (+)ve")</f>
        <v>IgG (-)ve</v>
      </c>
      <c r="J21" s="10">
        <v>0</v>
      </c>
      <c r="K21" s="7" t="str">
        <f>IF(Table3[[#This Row],[IgM Patients]]=0,"IgM (-)ve","IgG (+)ve")</f>
        <v>IgM (-)ve</v>
      </c>
      <c r="L21" s="7" t="s">
        <v>47</v>
      </c>
      <c r="M21" s="7" t="s">
        <v>12</v>
      </c>
      <c r="N21" s="7" t="s">
        <v>19</v>
      </c>
      <c r="O21" s="7" t="s">
        <v>14</v>
      </c>
      <c r="P21" s="7">
        <v>0</v>
      </c>
      <c r="Q21" s="7" t="str">
        <f t="shared" si="1"/>
        <v>Negative</v>
      </c>
    </row>
    <row r="22" spans="1:17" x14ac:dyDescent="0.35">
      <c r="A22" s="5">
        <v>60</v>
      </c>
      <c r="B22" s="6" t="s">
        <v>15</v>
      </c>
      <c r="C22" s="6">
        <v>10</v>
      </c>
      <c r="D22" s="6" t="str">
        <f t="shared" si="0"/>
        <v>Children (8–17)</v>
      </c>
      <c r="E22" s="9">
        <f>IF(Table3[[#This Row],[Age Group]]="Children (8–17)",1,IF(Table3[[#This Row],[Age Group]]="Youth (18–25)",2,IF(Table3[[#This Row],[Age Group]]="Adults (26–35)",3,IF(Table3[[#This Row],[Age Group]]="Middle Age (36–50)",4,5))))</f>
        <v>1</v>
      </c>
      <c r="F22" s="9">
        <v>1</v>
      </c>
      <c r="G22" s="6" t="str">
        <f>IF(Table3[[#This Row],[NS1 Patients]]=0,"Ns1 (-)ve", "Ns1(+)ve")</f>
        <v>Ns1(+)ve</v>
      </c>
      <c r="H22" s="9">
        <v>1</v>
      </c>
      <c r="I22" s="6" t="str">
        <f>IF(Table3[[#This Row],[IgG Patients]]=0,"IgG (-)ve","IgG (+)ve")</f>
        <v>IgG (+)ve</v>
      </c>
      <c r="J22" s="9">
        <v>1</v>
      </c>
      <c r="K22" s="6" t="str">
        <f>IF(Table3[[#This Row],[IgM Patients]]=0,"IgM (-)ve","IgG (+)ve")</f>
        <v>IgG (+)ve</v>
      </c>
      <c r="L22" s="6" t="s">
        <v>39</v>
      </c>
      <c r="M22" s="6" t="s">
        <v>17</v>
      </c>
      <c r="N22" s="6" t="s">
        <v>24</v>
      </c>
      <c r="O22" s="6" t="s">
        <v>14</v>
      </c>
      <c r="P22" s="6">
        <v>1</v>
      </c>
      <c r="Q22" s="6" t="str">
        <f t="shared" si="1"/>
        <v>Positive</v>
      </c>
    </row>
    <row r="23" spans="1:17" x14ac:dyDescent="0.35">
      <c r="A23" s="5">
        <v>61</v>
      </c>
      <c r="B23" s="7" t="s">
        <v>10</v>
      </c>
      <c r="C23" s="7">
        <v>13</v>
      </c>
      <c r="D23" s="7" t="str">
        <f t="shared" si="0"/>
        <v>Children (8–17)</v>
      </c>
      <c r="E23" s="10">
        <f>IF(Table3[[#This Row],[Age Group]]="Children (8–17)",1,IF(Table3[[#This Row],[Age Group]]="Youth (18–25)",2,IF(Table3[[#This Row],[Age Group]]="Adults (26–35)",3,IF(Table3[[#This Row],[Age Group]]="Middle Age (36–50)",4,5))))</f>
        <v>1</v>
      </c>
      <c r="F23" s="10">
        <v>1</v>
      </c>
      <c r="G23" s="7" t="str">
        <f>IF(Table3[[#This Row],[NS1 Patients]]=0,"Ns1 (-)ve", "Ns1(+)ve")</f>
        <v>Ns1(+)ve</v>
      </c>
      <c r="H23" s="10">
        <v>1</v>
      </c>
      <c r="I23" s="7" t="str">
        <f>IF(Table3[[#This Row],[IgG Patients]]=0,"IgG (-)ve","IgG (+)ve")</f>
        <v>IgG (+)ve</v>
      </c>
      <c r="J23" s="10">
        <v>1</v>
      </c>
      <c r="K23" s="7" t="str">
        <f>IF(Table3[[#This Row],[IgM Patients]]=0,"IgM (-)ve","IgG (+)ve")</f>
        <v>IgG (+)ve</v>
      </c>
      <c r="L23" s="7" t="s">
        <v>22</v>
      </c>
      <c r="M23" s="7" t="s">
        <v>12</v>
      </c>
      <c r="N23" s="7" t="s">
        <v>19</v>
      </c>
      <c r="O23" s="7" t="s">
        <v>14</v>
      </c>
      <c r="P23" s="7">
        <v>1</v>
      </c>
      <c r="Q23" s="7" t="str">
        <f t="shared" si="1"/>
        <v>Positive</v>
      </c>
    </row>
    <row r="24" spans="1:17" x14ac:dyDescent="0.35">
      <c r="A24" s="5">
        <v>69</v>
      </c>
      <c r="B24" s="7" t="s">
        <v>10</v>
      </c>
      <c r="C24" s="7">
        <v>11</v>
      </c>
      <c r="D24" s="7" t="str">
        <f t="shared" si="0"/>
        <v>Children (8–17)</v>
      </c>
      <c r="E24" s="10">
        <f>IF(Table3[[#This Row],[Age Group]]="Children (8–17)",1,IF(Table3[[#This Row],[Age Group]]="Youth (18–25)",2,IF(Table3[[#This Row],[Age Group]]="Adults (26–35)",3,IF(Table3[[#This Row],[Age Group]]="Middle Age (36–50)",4,5))))</f>
        <v>1</v>
      </c>
      <c r="F24" s="10">
        <v>1</v>
      </c>
      <c r="G24" s="7" t="str">
        <f>IF(Table3[[#This Row],[NS1 Patients]]=0,"Ns1 (-)ve", "Ns1(+)ve")</f>
        <v>Ns1(+)ve</v>
      </c>
      <c r="H24" s="10">
        <v>1</v>
      </c>
      <c r="I24" s="7" t="str">
        <f>IF(Table3[[#This Row],[IgG Patients]]=0,"IgG (-)ve","IgG (+)ve")</f>
        <v>IgG (+)ve</v>
      </c>
      <c r="J24" s="10">
        <v>0</v>
      </c>
      <c r="K24" s="7" t="str">
        <f>IF(Table3[[#This Row],[IgM Patients]]=0,"IgM (-)ve","IgG (+)ve")</f>
        <v>IgM (-)ve</v>
      </c>
      <c r="L24" s="7" t="s">
        <v>26</v>
      </c>
      <c r="M24" s="7" t="s">
        <v>12</v>
      </c>
      <c r="N24" s="7" t="s">
        <v>24</v>
      </c>
      <c r="O24" s="7" t="s">
        <v>14</v>
      </c>
      <c r="P24" s="7">
        <v>1</v>
      </c>
      <c r="Q24" s="7" t="str">
        <f t="shared" si="1"/>
        <v>Positive</v>
      </c>
    </row>
    <row r="25" spans="1:17" x14ac:dyDescent="0.35">
      <c r="A25" s="5">
        <v>71</v>
      </c>
      <c r="B25" s="7" t="s">
        <v>15</v>
      </c>
      <c r="C25" s="7">
        <v>17</v>
      </c>
      <c r="D25" s="7" t="str">
        <f t="shared" si="0"/>
        <v>Children (8–17)</v>
      </c>
      <c r="E25" s="10">
        <f>IF(Table3[[#This Row],[Age Group]]="Children (8–17)",1,IF(Table3[[#This Row],[Age Group]]="Youth (18–25)",2,IF(Table3[[#This Row],[Age Group]]="Adults (26–35)",3,IF(Table3[[#This Row],[Age Group]]="Middle Age (36–50)",4,5))))</f>
        <v>1</v>
      </c>
      <c r="F25" s="10">
        <v>1</v>
      </c>
      <c r="G25" s="7" t="str">
        <f>IF(Table3[[#This Row],[NS1 Patients]]=0,"Ns1 (-)ve", "Ns1(+)ve")</f>
        <v>Ns1(+)ve</v>
      </c>
      <c r="H25" s="10">
        <v>1</v>
      </c>
      <c r="I25" s="7" t="str">
        <f>IF(Table3[[#This Row],[IgG Patients]]=0,"IgG (-)ve","IgG (+)ve")</f>
        <v>IgG (+)ve</v>
      </c>
      <c r="J25" s="10">
        <v>0</v>
      </c>
      <c r="K25" s="7" t="str">
        <f>IF(Table3[[#This Row],[IgM Patients]]=0,"IgM (-)ve","IgG (+)ve")</f>
        <v>IgM (-)ve</v>
      </c>
      <c r="L25" s="7" t="s">
        <v>20</v>
      </c>
      <c r="M25" s="7" t="s">
        <v>12</v>
      </c>
      <c r="N25" s="7" t="s">
        <v>19</v>
      </c>
      <c r="O25" s="7" t="s">
        <v>14</v>
      </c>
      <c r="P25" s="7">
        <v>1</v>
      </c>
      <c r="Q25" s="7" t="str">
        <f t="shared" si="1"/>
        <v>Positive</v>
      </c>
    </row>
    <row r="26" spans="1:17" x14ac:dyDescent="0.35">
      <c r="A26" s="5">
        <v>74</v>
      </c>
      <c r="B26" s="6" t="s">
        <v>10</v>
      </c>
      <c r="C26" s="6">
        <v>10</v>
      </c>
      <c r="D26" s="6" t="str">
        <f t="shared" si="0"/>
        <v>Children (8–17)</v>
      </c>
      <c r="E26" s="9">
        <f>IF(Table3[[#This Row],[Age Group]]="Children (8–17)",1,IF(Table3[[#This Row],[Age Group]]="Youth (18–25)",2,IF(Table3[[#This Row],[Age Group]]="Adults (26–35)",3,IF(Table3[[#This Row],[Age Group]]="Middle Age (36–50)",4,5))))</f>
        <v>1</v>
      </c>
      <c r="F26" s="9">
        <v>1</v>
      </c>
      <c r="G26" s="6" t="str">
        <f>IF(Table3[[#This Row],[NS1 Patients]]=0,"Ns1 (-)ve", "Ns1(+)ve")</f>
        <v>Ns1(+)ve</v>
      </c>
      <c r="H26" s="9">
        <v>1</v>
      </c>
      <c r="I26" s="6" t="str">
        <f>IF(Table3[[#This Row],[IgG Patients]]=0,"IgG (-)ve","IgG (+)ve")</f>
        <v>IgG (+)ve</v>
      </c>
      <c r="J26" s="9">
        <v>0</v>
      </c>
      <c r="K26" s="6" t="str">
        <f>IF(Table3[[#This Row],[IgM Patients]]=0,"IgM (-)ve","IgG (+)ve")</f>
        <v>IgM (-)ve</v>
      </c>
      <c r="L26" s="6" t="s">
        <v>49</v>
      </c>
      <c r="M26" s="6" t="s">
        <v>17</v>
      </c>
      <c r="N26" s="6" t="s">
        <v>13</v>
      </c>
      <c r="O26" s="6" t="s">
        <v>14</v>
      </c>
      <c r="P26" s="6">
        <v>1</v>
      </c>
      <c r="Q26" s="6" t="str">
        <f t="shared" si="1"/>
        <v>Positive</v>
      </c>
    </row>
    <row r="27" spans="1:17" x14ac:dyDescent="0.35">
      <c r="A27" s="5">
        <v>84</v>
      </c>
      <c r="B27" s="6" t="s">
        <v>10</v>
      </c>
      <c r="C27" s="6">
        <v>12</v>
      </c>
      <c r="D27" s="6" t="str">
        <f t="shared" si="0"/>
        <v>Children (8–17)</v>
      </c>
      <c r="E27" s="9">
        <f>IF(Table3[[#This Row],[Age Group]]="Children (8–17)",1,IF(Table3[[#This Row],[Age Group]]="Youth (18–25)",2,IF(Table3[[#This Row],[Age Group]]="Adults (26–35)",3,IF(Table3[[#This Row],[Age Group]]="Middle Age (36–50)",4,5))))</f>
        <v>1</v>
      </c>
      <c r="F27" s="9">
        <v>1</v>
      </c>
      <c r="G27" s="6" t="str">
        <f>IF(Table3[[#This Row],[NS1 Patients]]=0,"Ns1 (-)ve", "Ns1(+)ve")</f>
        <v>Ns1(+)ve</v>
      </c>
      <c r="H27" s="9">
        <v>1</v>
      </c>
      <c r="I27" s="6" t="str">
        <f>IF(Table3[[#This Row],[IgG Patients]]=0,"IgG (-)ve","IgG (+)ve")</f>
        <v>IgG (+)ve</v>
      </c>
      <c r="J27" s="9">
        <v>0</v>
      </c>
      <c r="K27" s="6" t="str">
        <f>IF(Table3[[#This Row],[IgM Patients]]=0,"IgM (-)ve","IgG (+)ve")</f>
        <v>IgM (-)ve</v>
      </c>
      <c r="L27" s="6" t="s">
        <v>48</v>
      </c>
      <c r="M27" s="6" t="s">
        <v>17</v>
      </c>
      <c r="N27" s="6" t="s">
        <v>19</v>
      </c>
      <c r="O27" s="6" t="s">
        <v>14</v>
      </c>
      <c r="P27" s="6">
        <v>1</v>
      </c>
      <c r="Q27" s="6" t="str">
        <f t="shared" si="1"/>
        <v>Positive</v>
      </c>
    </row>
    <row r="28" spans="1:17" x14ac:dyDescent="0.35">
      <c r="A28" s="5">
        <v>105</v>
      </c>
      <c r="B28" s="7" t="s">
        <v>10</v>
      </c>
      <c r="C28" s="7">
        <v>9</v>
      </c>
      <c r="D28" s="7" t="str">
        <f t="shared" si="0"/>
        <v>Children (8–17)</v>
      </c>
      <c r="E28" s="10">
        <f>IF(Table3[[#This Row],[Age Group]]="Children (8–17)",1,IF(Table3[[#This Row],[Age Group]]="Youth (18–25)",2,IF(Table3[[#This Row],[Age Group]]="Adults (26–35)",3,IF(Table3[[#This Row],[Age Group]]="Middle Age (36–50)",4,5))))</f>
        <v>1</v>
      </c>
      <c r="F28" s="10">
        <v>0</v>
      </c>
      <c r="G28" s="7" t="str">
        <f>IF(Table3[[#This Row],[NS1 Patients]]=0,"Ns1 (-)ve", "Ns1(+)ve")</f>
        <v>Ns1 (-)ve</v>
      </c>
      <c r="H28" s="10">
        <v>0</v>
      </c>
      <c r="I28" s="7" t="str">
        <f>IF(Table3[[#This Row],[IgG Patients]]=0,"IgG (-)ve","IgG (+)ve")</f>
        <v>IgG (-)ve</v>
      </c>
      <c r="J28" s="10">
        <v>0</v>
      </c>
      <c r="K28" s="7" t="str">
        <f>IF(Table3[[#This Row],[IgM Patients]]=0,"IgM (-)ve","IgG (+)ve")</f>
        <v>IgM (-)ve</v>
      </c>
      <c r="L28" s="7" t="s">
        <v>16</v>
      </c>
      <c r="M28" s="7" t="s">
        <v>12</v>
      </c>
      <c r="N28" s="7" t="s">
        <v>24</v>
      </c>
      <c r="O28" s="7" t="s">
        <v>14</v>
      </c>
      <c r="P28" s="7">
        <v>0</v>
      </c>
      <c r="Q28" s="7" t="str">
        <f t="shared" si="1"/>
        <v>Negative</v>
      </c>
    </row>
    <row r="29" spans="1:17" x14ac:dyDescent="0.35">
      <c r="A29" s="5">
        <v>106</v>
      </c>
      <c r="B29" s="6" t="s">
        <v>10</v>
      </c>
      <c r="C29" s="6">
        <v>8</v>
      </c>
      <c r="D29" s="6" t="str">
        <f t="shared" si="0"/>
        <v>Children (8–17)</v>
      </c>
      <c r="E29" s="9">
        <f>IF(Table3[[#This Row],[Age Group]]="Children (8–17)",1,IF(Table3[[#This Row],[Age Group]]="Youth (18–25)",2,IF(Table3[[#This Row],[Age Group]]="Adults (26–35)",3,IF(Table3[[#This Row],[Age Group]]="Middle Age (36–50)",4,5))))</f>
        <v>1</v>
      </c>
      <c r="F29" s="9">
        <v>0</v>
      </c>
      <c r="G29" s="6" t="str">
        <f>IF(Table3[[#This Row],[NS1 Patients]]=0,"Ns1 (-)ve", "Ns1(+)ve")</f>
        <v>Ns1 (-)ve</v>
      </c>
      <c r="H29" s="9">
        <v>0</v>
      </c>
      <c r="I29" s="6" t="str">
        <f>IF(Table3[[#This Row],[IgG Patients]]=0,"IgG (-)ve","IgG (+)ve")</f>
        <v>IgG (-)ve</v>
      </c>
      <c r="J29" s="9">
        <v>1</v>
      </c>
      <c r="K29" s="6" t="str">
        <f>IF(Table3[[#This Row],[IgM Patients]]=0,"IgM (-)ve","IgG (+)ve")</f>
        <v>IgG (+)ve</v>
      </c>
      <c r="L29" s="6" t="s">
        <v>49</v>
      </c>
      <c r="M29" s="6" t="s">
        <v>17</v>
      </c>
      <c r="N29" s="6" t="s">
        <v>19</v>
      </c>
      <c r="O29" s="6" t="s">
        <v>14</v>
      </c>
      <c r="P29" s="6">
        <v>0</v>
      </c>
      <c r="Q29" s="6" t="str">
        <f t="shared" si="1"/>
        <v>Negative</v>
      </c>
    </row>
    <row r="30" spans="1:17" x14ac:dyDescent="0.35">
      <c r="A30" s="5">
        <v>112</v>
      </c>
      <c r="B30" s="6" t="s">
        <v>10</v>
      </c>
      <c r="C30" s="6">
        <v>9</v>
      </c>
      <c r="D30" s="6" t="str">
        <f t="shared" si="0"/>
        <v>Children (8–17)</v>
      </c>
      <c r="E30" s="9">
        <f>IF(Table3[[#This Row],[Age Group]]="Children (8–17)",1,IF(Table3[[#This Row],[Age Group]]="Youth (18–25)",2,IF(Table3[[#This Row],[Age Group]]="Adults (26–35)",3,IF(Table3[[#This Row],[Age Group]]="Middle Age (36–50)",4,5))))</f>
        <v>1</v>
      </c>
      <c r="F30" s="9">
        <v>1</v>
      </c>
      <c r="G30" s="6" t="str">
        <f>IF(Table3[[#This Row],[NS1 Patients]]=0,"Ns1 (-)ve", "Ns1(+)ve")</f>
        <v>Ns1(+)ve</v>
      </c>
      <c r="H30" s="9">
        <v>1</v>
      </c>
      <c r="I30" s="6" t="str">
        <f>IF(Table3[[#This Row],[IgG Patients]]=0,"IgG (-)ve","IgG (+)ve")</f>
        <v>IgG (+)ve</v>
      </c>
      <c r="J30" s="9">
        <v>0</v>
      </c>
      <c r="K30" s="6" t="str">
        <f>IF(Table3[[#This Row],[IgM Patients]]=0,"IgM (-)ve","IgG (+)ve")</f>
        <v>IgM (-)ve</v>
      </c>
      <c r="L30" s="6" t="s">
        <v>53</v>
      </c>
      <c r="M30" s="6" t="s">
        <v>17</v>
      </c>
      <c r="N30" s="6" t="s">
        <v>24</v>
      </c>
      <c r="O30" s="6" t="s">
        <v>14</v>
      </c>
      <c r="P30" s="6">
        <v>1</v>
      </c>
      <c r="Q30" s="6" t="str">
        <f t="shared" si="1"/>
        <v>Positive</v>
      </c>
    </row>
    <row r="31" spans="1:17" x14ac:dyDescent="0.35">
      <c r="A31" s="5">
        <v>117</v>
      </c>
      <c r="B31" s="7" t="s">
        <v>10</v>
      </c>
      <c r="C31" s="7">
        <v>14</v>
      </c>
      <c r="D31" s="7" t="str">
        <f t="shared" si="0"/>
        <v>Children (8–17)</v>
      </c>
      <c r="E31" s="10">
        <f>IF(Table3[[#This Row],[Age Group]]="Children (8–17)",1,IF(Table3[[#This Row],[Age Group]]="Youth (18–25)",2,IF(Table3[[#This Row],[Age Group]]="Adults (26–35)",3,IF(Table3[[#This Row],[Age Group]]="Middle Age (36–50)",4,5))))</f>
        <v>1</v>
      </c>
      <c r="F31" s="10">
        <v>1</v>
      </c>
      <c r="G31" s="7" t="str">
        <f>IF(Table3[[#This Row],[NS1 Patients]]=0,"Ns1 (-)ve", "Ns1(+)ve")</f>
        <v>Ns1(+)ve</v>
      </c>
      <c r="H31" s="10">
        <v>1</v>
      </c>
      <c r="I31" s="7" t="str">
        <f>IF(Table3[[#This Row],[IgG Patients]]=0,"IgG (-)ve","IgG (+)ve")</f>
        <v>IgG (+)ve</v>
      </c>
      <c r="J31" s="10">
        <v>0</v>
      </c>
      <c r="K31" s="7" t="str">
        <f>IF(Table3[[#This Row],[IgM Patients]]=0,"IgM (-)ve","IgG (+)ve")</f>
        <v>IgM (-)ve</v>
      </c>
      <c r="L31" s="7" t="s">
        <v>35</v>
      </c>
      <c r="M31" s="7" t="s">
        <v>12</v>
      </c>
      <c r="N31" s="7" t="s">
        <v>13</v>
      </c>
      <c r="O31" s="7" t="s">
        <v>14</v>
      </c>
      <c r="P31" s="7">
        <v>1</v>
      </c>
      <c r="Q31" s="7" t="str">
        <f t="shared" si="1"/>
        <v>Positive</v>
      </c>
    </row>
    <row r="32" spans="1:17" x14ac:dyDescent="0.35">
      <c r="A32" s="5">
        <v>124</v>
      </c>
      <c r="B32" s="6" t="s">
        <v>15</v>
      </c>
      <c r="C32" s="6">
        <v>17</v>
      </c>
      <c r="D32" s="6" t="str">
        <f t="shared" si="0"/>
        <v>Children (8–17)</v>
      </c>
      <c r="E32" s="9">
        <f>IF(Table3[[#This Row],[Age Group]]="Children (8–17)",1,IF(Table3[[#This Row],[Age Group]]="Youth (18–25)",2,IF(Table3[[#This Row],[Age Group]]="Adults (26–35)",3,IF(Table3[[#This Row],[Age Group]]="Middle Age (36–50)",4,5))))</f>
        <v>1</v>
      </c>
      <c r="F32" s="9">
        <v>0</v>
      </c>
      <c r="G32" s="6" t="str">
        <f>IF(Table3[[#This Row],[NS1 Patients]]=0,"Ns1 (-)ve", "Ns1(+)ve")</f>
        <v>Ns1 (-)ve</v>
      </c>
      <c r="H32" s="9">
        <v>0</v>
      </c>
      <c r="I32" s="6" t="str">
        <f>IF(Table3[[#This Row],[IgG Patients]]=0,"IgG (-)ve","IgG (+)ve")</f>
        <v>IgG (-)ve</v>
      </c>
      <c r="J32" s="9">
        <v>0</v>
      </c>
      <c r="K32" s="6" t="str">
        <f>IF(Table3[[#This Row],[IgM Patients]]=0,"IgM (-)ve","IgG (+)ve")</f>
        <v>IgM (-)ve</v>
      </c>
      <c r="L32" s="6" t="s">
        <v>28</v>
      </c>
      <c r="M32" s="6" t="s">
        <v>17</v>
      </c>
      <c r="N32" s="6" t="s">
        <v>19</v>
      </c>
      <c r="O32" s="6" t="s">
        <v>14</v>
      </c>
      <c r="P32" s="6">
        <v>0</v>
      </c>
      <c r="Q32" s="6" t="str">
        <f t="shared" si="1"/>
        <v>Negative</v>
      </c>
    </row>
    <row r="33" spans="1:17" x14ac:dyDescent="0.35">
      <c r="A33" s="5">
        <v>140</v>
      </c>
      <c r="B33" s="6" t="s">
        <v>10</v>
      </c>
      <c r="C33" s="6">
        <v>8</v>
      </c>
      <c r="D33" s="6" t="str">
        <f t="shared" si="0"/>
        <v>Children (8–17)</v>
      </c>
      <c r="E33" s="9">
        <f>IF(Table3[[#This Row],[Age Group]]="Children (8–17)",1,IF(Table3[[#This Row],[Age Group]]="Youth (18–25)",2,IF(Table3[[#This Row],[Age Group]]="Adults (26–35)",3,IF(Table3[[#This Row],[Age Group]]="Middle Age (36–50)",4,5))))</f>
        <v>1</v>
      </c>
      <c r="F33" s="9">
        <v>1</v>
      </c>
      <c r="G33" s="6" t="str">
        <f>IF(Table3[[#This Row],[NS1 Patients]]=0,"Ns1 (-)ve", "Ns1(+)ve")</f>
        <v>Ns1(+)ve</v>
      </c>
      <c r="H33" s="9">
        <v>1</v>
      </c>
      <c r="I33" s="6" t="str">
        <f>IF(Table3[[#This Row],[IgG Patients]]=0,"IgG (-)ve","IgG (+)ve")</f>
        <v>IgG (+)ve</v>
      </c>
      <c r="J33" s="9">
        <v>0</v>
      </c>
      <c r="K33" s="6" t="str">
        <f>IF(Table3[[#This Row],[IgM Patients]]=0,"IgM (-)ve","IgG (+)ve")</f>
        <v>IgM (-)ve</v>
      </c>
      <c r="L33" s="6" t="s">
        <v>44</v>
      </c>
      <c r="M33" s="6" t="s">
        <v>17</v>
      </c>
      <c r="N33" s="6" t="s">
        <v>24</v>
      </c>
      <c r="O33" s="6" t="s">
        <v>14</v>
      </c>
      <c r="P33" s="6">
        <v>1</v>
      </c>
      <c r="Q33" s="6" t="str">
        <f t="shared" si="1"/>
        <v>Positive</v>
      </c>
    </row>
    <row r="34" spans="1:17" x14ac:dyDescent="0.35">
      <c r="A34" s="5">
        <v>141</v>
      </c>
      <c r="B34" s="7" t="s">
        <v>10</v>
      </c>
      <c r="C34" s="7">
        <v>14</v>
      </c>
      <c r="D34" s="7" t="str">
        <f t="shared" si="0"/>
        <v>Children (8–17)</v>
      </c>
      <c r="E34" s="10">
        <f>IF(Table3[[#This Row],[Age Group]]="Children (8–17)",1,IF(Table3[[#This Row],[Age Group]]="Youth (18–25)",2,IF(Table3[[#This Row],[Age Group]]="Adults (26–35)",3,IF(Table3[[#This Row],[Age Group]]="Middle Age (36–50)",4,5))))</f>
        <v>1</v>
      </c>
      <c r="F34" s="10">
        <v>0</v>
      </c>
      <c r="G34" s="7" t="str">
        <f>IF(Table3[[#This Row],[NS1 Patients]]=0,"Ns1 (-)ve", "Ns1(+)ve")</f>
        <v>Ns1 (-)ve</v>
      </c>
      <c r="H34" s="10">
        <v>0</v>
      </c>
      <c r="I34" s="7" t="str">
        <f>IF(Table3[[#This Row],[IgG Patients]]=0,"IgG (-)ve","IgG (+)ve")</f>
        <v>IgG (-)ve</v>
      </c>
      <c r="J34" s="10">
        <v>0</v>
      </c>
      <c r="K34" s="7" t="str">
        <f>IF(Table3[[#This Row],[IgM Patients]]=0,"IgM (-)ve","IgG (+)ve")</f>
        <v>IgM (-)ve</v>
      </c>
      <c r="L34" s="7" t="s">
        <v>47</v>
      </c>
      <c r="M34" s="7" t="s">
        <v>12</v>
      </c>
      <c r="N34" s="7" t="s">
        <v>24</v>
      </c>
      <c r="O34" s="7" t="s">
        <v>14</v>
      </c>
      <c r="P34" s="7">
        <v>0</v>
      </c>
      <c r="Q34" s="7" t="str">
        <f t="shared" si="1"/>
        <v>Negative</v>
      </c>
    </row>
    <row r="35" spans="1:17" x14ac:dyDescent="0.35">
      <c r="A35" s="5">
        <v>143</v>
      </c>
      <c r="B35" s="7" t="s">
        <v>10</v>
      </c>
      <c r="C35" s="7">
        <v>11</v>
      </c>
      <c r="D35" s="7" t="str">
        <f t="shared" si="0"/>
        <v>Children (8–17)</v>
      </c>
      <c r="E35" s="10">
        <f>IF(Table3[[#This Row],[Age Group]]="Children (8–17)",1,IF(Table3[[#This Row],[Age Group]]="Youth (18–25)",2,IF(Table3[[#This Row],[Age Group]]="Adults (26–35)",3,IF(Table3[[#This Row],[Age Group]]="Middle Age (36–50)",4,5))))</f>
        <v>1</v>
      </c>
      <c r="F35" s="10">
        <v>1</v>
      </c>
      <c r="G35" s="7" t="str">
        <f>IF(Table3[[#This Row],[NS1 Patients]]=0,"Ns1 (-)ve", "Ns1(+)ve")</f>
        <v>Ns1(+)ve</v>
      </c>
      <c r="H35" s="10">
        <v>1</v>
      </c>
      <c r="I35" s="7" t="str">
        <f>IF(Table3[[#This Row],[IgG Patients]]=0,"IgG (-)ve","IgG (+)ve")</f>
        <v>IgG (+)ve</v>
      </c>
      <c r="J35" s="10">
        <v>1</v>
      </c>
      <c r="K35" s="7" t="str">
        <f>IF(Table3[[#This Row],[IgM Patients]]=0,"IgM (-)ve","IgG (+)ve")</f>
        <v>IgG (+)ve</v>
      </c>
      <c r="L35" s="7" t="s">
        <v>38</v>
      </c>
      <c r="M35" s="7" t="s">
        <v>12</v>
      </c>
      <c r="N35" s="7" t="s">
        <v>19</v>
      </c>
      <c r="O35" s="7" t="s">
        <v>14</v>
      </c>
      <c r="P35" s="7">
        <v>1</v>
      </c>
      <c r="Q35" s="7" t="str">
        <f t="shared" si="1"/>
        <v>Positive</v>
      </c>
    </row>
    <row r="36" spans="1:17" x14ac:dyDescent="0.35">
      <c r="A36" s="5">
        <v>150</v>
      </c>
      <c r="B36" s="6" t="s">
        <v>15</v>
      </c>
      <c r="C36" s="6">
        <v>17</v>
      </c>
      <c r="D36" s="6" t="str">
        <f t="shared" si="0"/>
        <v>Children (8–17)</v>
      </c>
      <c r="E36" s="9">
        <f>IF(Table3[[#This Row],[Age Group]]="Children (8–17)",1,IF(Table3[[#This Row],[Age Group]]="Youth (18–25)",2,IF(Table3[[#This Row],[Age Group]]="Adults (26–35)",3,IF(Table3[[#This Row],[Age Group]]="Middle Age (36–50)",4,5))))</f>
        <v>1</v>
      </c>
      <c r="F36" s="9">
        <v>0</v>
      </c>
      <c r="G36" s="6" t="str">
        <f>IF(Table3[[#This Row],[NS1 Patients]]=0,"Ns1 (-)ve", "Ns1(+)ve")</f>
        <v>Ns1 (-)ve</v>
      </c>
      <c r="H36" s="9">
        <v>0</v>
      </c>
      <c r="I36" s="6" t="str">
        <f>IF(Table3[[#This Row],[IgG Patients]]=0,"IgG (-)ve","IgG (+)ve")</f>
        <v>IgG (-)ve</v>
      </c>
      <c r="J36" s="9">
        <v>0</v>
      </c>
      <c r="K36" s="6" t="str">
        <f>IF(Table3[[#This Row],[IgM Patients]]=0,"IgM (-)ve","IgG (+)ve")</f>
        <v>IgM (-)ve</v>
      </c>
      <c r="L36" s="6" t="s">
        <v>49</v>
      </c>
      <c r="M36" s="6" t="s">
        <v>17</v>
      </c>
      <c r="N36" s="6" t="s">
        <v>13</v>
      </c>
      <c r="O36" s="6" t="s">
        <v>14</v>
      </c>
      <c r="P36" s="6">
        <v>0</v>
      </c>
      <c r="Q36" s="6" t="str">
        <f t="shared" si="1"/>
        <v>Negative</v>
      </c>
    </row>
    <row r="37" spans="1:17" x14ac:dyDescent="0.35">
      <c r="A37" s="5">
        <v>152</v>
      </c>
      <c r="B37" s="6" t="s">
        <v>10</v>
      </c>
      <c r="C37" s="6">
        <v>8</v>
      </c>
      <c r="D37" s="6" t="str">
        <f t="shared" si="0"/>
        <v>Children (8–17)</v>
      </c>
      <c r="E37" s="9">
        <f>IF(Table3[[#This Row],[Age Group]]="Children (8–17)",1,IF(Table3[[#This Row],[Age Group]]="Youth (18–25)",2,IF(Table3[[#This Row],[Age Group]]="Adults (26–35)",3,IF(Table3[[#This Row],[Age Group]]="Middle Age (36–50)",4,5))))</f>
        <v>1</v>
      </c>
      <c r="F37" s="9">
        <v>1</v>
      </c>
      <c r="G37" s="6" t="str">
        <f>IF(Table3[[#This Row],[NS1 Patients]]=0,"Ns1 (-)ve", "Ns1(+)ve")</f>
        <v>Ns1(+)ve</v>
      </c>
      <c r="H37" s="9">
        <v>1</v>
      </c>
      <c r="I37" s="6" t="str">
        <f>IF(Table3[[#This Row],[IgG Patients]]=0,"IgG (-)ve","IgG (+)ve")</f>
        <v>IgG (+)ve</v>
      </c>
      <c r="J37" s="9">
        <v>1</v>
      </c>
      <c r="K37" s="6" t="str">
        <f>IF(Table3[[#This Row],[IgM Patients]]=0,"IgM (-)ve","IgG (+)ve")</f>
        <v>IgG (+)ve</v>
      </c>
      <c r="L37" s="6" t="s">
        <v>47</v>
      </c>
      <c r="M37" s="6" t="s">
        <v>17</v>
      </c>
      <c r="N37" s="6" t="s">
        <v>13</v>
      </c>
      <c r="O37" s="6" t="s">
        <v>14</v>
      </c>
      <c r="P37" s="6">
        <v>1</v>
      </c>
      <c r="Q37" s="6" t="str">
        <f t="shared" si="1"/>
        <v>Positive</v>
      </c>
    </row>
    <row r="38" spans="1:17" x14ac:dyDescent="0.35">
      <c r="A38" s="5">
        <v>156</v>
      </c>
      <c r="B38" s="6" t="s">
        <v>15</v>
      </c>
      <c r="C38" s="6">
        <v>16</v>
      </c>
      <c r="D38" s="6" t="str">
        <f t="shared" si="0"/>
        <v>Children (8–17)</v>
      </c>
      <c r="E38" s="9">
        <f>IF(Table3[[#This Row],[Age Group]]="Children (8–17)",1,IF(Table3[[#This Row],[Age Group]]="Youth (18–25)",2,IF(Table3[[#This Row],[Age Group]]="Adults (26–35)",3,IF(Table3[[#This Row],[Age Group]]="Middle Age (36–50)",4,5))))</f>
        <v>1</v>
      </c>
      <c r="F38" s="9">
        <v>1</v>
      </c>
      <c r="G38" s="6" t="str">
        <f>IF(Table3[[#This Row],[NS1 Patients]]=0,"Ns1 (-)ve", "Ns1(+)ve")</f>
        <v>Ns1(+)ve</v>
      </c>
      <c r="H38" s="9">
        <v>1</v>
      </c>
      <c r="I38" s="6" t="str">
        <f>IF(Table3[[#This Row],[IgG Patients]]=0,"IgG (-)ve","IgG (+)ve")</f>
        <v>IgG (+)ve</v>
      </c>
      <c r="J38" s="9">
        <v>1</v>
      </c>
      <c r="K38" s="6" t="str">
        <f>IF(Table3[[#This Row],[IgM Patients]]=0,"IgM (-)ve","IgG (+)ve")</f>
        <v>IgG (+)ve</v>
      </c>
      <c r="L38" s="6" t="s">
        <v>45</v>
      </c>
      <c r="M38" s="6" t="s">
        <v>17</v>
      </c>
      <c r="N38" s="6" t="s">
        <v>13</v>
      </c>
      <c r="O38" s="6" t="s">
        <v>14</v>
      </c>
      <c r="P38" s="6">
        <v>1</v>
      </c>
      <c r="Q38" s="6" t="str">
        <f t="shared" si="1"/>
        <v>Positive</v>
      </c>
    </row>
    <row r="39" spans="1:17" x14ac:dyDescent="0.35">
      <c r="A39" s="5">
        <v>162</v>
      </c>
      <c r="B39" s="6" t="s">
        <v>15</v>
      </c>
      <c r="C39" s="6">
        <v>13</v>
      </c>
      <c r="D39" s="6" t="str">
        <f t="shared" si="0"/>
        <v>Children (8–17)</v>
      </c>
      <c r="E39" s="9">
        <f>IF(Table3[[#This Row],[Age Group]]="Children (8–17)",1,IF(Table3[[#This Row],[Age Group]]="Youth (18–25)",2,IF(Table3[[#This Row],[Age Group]]="Adults (26–35)",3,IF(Table3[[#This Row],[Age Group]]="Middle Age (36–50)",4,5))))</f>
        <v>1</v>
      </c>
      <c r="F39" s="9">
        <v>1</v>
      </c>
      <c r="G39" s="6" t="str">
        <f>IF(Table3[[#This Row],[NS1 Patients]]=0,"Ns1 (-)ve", "Ns1(+)ve")</f>
        <v>Ns1(+)ve</v>
      </c>
      <c r="H39" s="9">
        <v>1</v>
      </c>
      <c r="I39" s="6" t="str">
        <f>IF(Table3[[#This Row],[IgG Patients]]=0,"IgG (-)ve","IgG (+)ve")</f>
        <v>IgG (+)ve</v>
      </c>
      <c r="J39" s="9">
        <v>1</v>
      </c>
      <c r="K39" s="6" t="str">
        <f>IF(Table3[[#This Row],[IgM Patients]]=0,"IgM (-)ve","IgG (+)ve")</f>
        <v>IgG (+)ve</v>
      </c>
      <c r="L39" s="6" t="s">
        <v>50</v>
      </c>
      <c r="M39" s="6" t="s">
        <v>17</v>
      </c>
      <c r="N39" s="6" t="s">
        <v>19</v>
      </c>
      <c r="O39" s="6" t="s">
        <v>14</v>
      </c>
      <c r="P39" s="6">
        <v>1</v>
      </c>
      <c r="Q39" s="6" t="str">
        <f t="shared" si="1"/>
        <v>Positive</v>
      </c>
    </row>
    <row r="40" spans="1:17" x14ac:dyDescent="0.35">
      <c r="A40" s="5">
        <v>163</v>
      </c>
      <c r="B40" s="7" t="s">
        <v>10</v>
      </c>
      <c r="C40" s="7">
        <v>10</v>
      </c>
      <c r="D40" s="7" t="str">
        <f t="shared" si="0"/>
        <v>Children (8–17)</v>
      </c>
      <c r="E40" s="10">
        <f>IF(Table3[[#This Row],[Age Group]]="Children (8–17)",1,IF(Table3[[#This Row],[Age Group]]="Youth (18–25)",2,IF(Table3[[#This Row],[Age Group]]="Adults (26–35)",3,IF(Table3[[#This Row],[Age Group]]="Middle Age (36–50)",4,5))))</f>
        <v>1</v>
      </c>
      <c r="F40" s="10">
        <v>1</v>
      </c>
      <c r="G40" s="7" t="str">
        <f>IF(Table3[[#This Row],[NS1 Patients]]=0,"Ns1 (-)ve", "Ns1(+)ve")</f>
        <v>Ns1(+)ve</v>
      </c>
      <c r="H40" s="10">
        <v>1</v>
      </c>
      <c r="I40" s="7" t="str">
        <f>IF(Table3[[#This Row],[IgG Patients]]=0,"IgG (-)ve","IgG (+)ve")</f>
        <v>IgG (+)ve</v>
      </c>
      <c r="J40" s="10">
        <v>0</v>
      </c>
      <c r="K40" s="7" t="str">
        <f>IF(Table3[[#This Row],[IgM Patients]]=0,"IgM (-)ve","IgG (+)ve")</f>
        <v>IgM (-)ve</v>
      </c>
      <c r="L40" s="7" t="s">
        <v>45</v>
      </c>
      <c r="M40" s="7" t="s">
        <v>12</v>
      </c>
      <c r="N40" s="7" t="s">
        <v>13</v>
      </c>
      <c r="O40" s="7" t="s">
        <v>14</v>
      </c>
      <c r="P40" s="7">
        <v>1</v>
      </c>
      <c r="Q40" s="7" t="str">
        <f t="shared" si="1"/>
        <v>Positive</v>
      </c>
    </row>
    <row r="41" spans="1:17" x14ac:dyDescent="0.35">
      <c r="A41" s="5">
        <v>165</v>
      </c>
      <c r="B41" s="7" t="s">
        <v>10</v>
      </c>
      <c r="C41" s="7">
        <v>9</v>
      </c>
      <c r="D41" s="7" t="str">
        <f t="shared" si="0"/>
        <v>Children (8–17)</v>
      </c>
      <c r="E41" s="10">
        <f>IF(Table3[[#This Row],[Age Group]]="Children (8–17)",1,IF(Table3[[#This Row],[Age Group]]="Youth (18–25)",2,IF(Table3[[#This Row],[Age Group]]="Adults (26–35)",3,IF(Table3[[#This Row],[Age Group]]="Middle Age (36–50)",4,5))))</f>
        <v>1</v>
      </c>
      <c r="F41" s="10">
        <v>1</v>
      </c>
      <c r="G41" s="7" t="str">
        <f>IF(Table3[[#This Row],[NS1 Patients]]=0,"Ns1 (-)ve", "Ns1(+)ve")</f>
        <v>Ns1(+)ve</v>
      </c>
      <c r="H41" s="10">
        <v>1</v>
      </c>
      <c r="I41" s="7" t="str">
        <f>IF(Table3[[#This Row],[IgG Patients]]=0,"IgG (-)ve","IgG (+)ve")</f>
        <v>IgG (+)ve</v>
      </c>
      <c r="J41" s="10">
        <v>0</v>
      </c>
      <c r="K41" s="7" t="str">
        <f>IF(Table3[[#This Row],[IgM Patients]]=0,"IgM (-)ve","IgG (+)ve")</f>
        <v>IgM (-)ve</v>
      </c>
      <c r="L41" s="7" t="s">
        <v>32</v>
      </c>
      <c r="M41" s="7" t="s">
        <v>12</v>
      </c>
      <c r="N41" s="7" t="s">
        <v>24</v>
      </c>
      <c r="O41" s="7" t="s">
        <v>14</v>
      </c>
      <c r="P41" s="7">
        <v>1</v>
      </c>
      <c r="Q41" s="7" t="str">
        <f t="shared" si="1"/>
        <v>Positive</v>
      </c>
    </row>
    <row r="42" spans="1:17" x14ac:dyDescent="0.35">
      <c r="A42" s="5">
        <v>168</v>
      </c>
      <c r="B42" s="6" t="s">
        <v>15</v>
      </c>
      <c r="C42" s="6">
        <v>15</v>
      </c>
      <c r="D42" s="6" t="str">
        <f t="shared" si="0"/>
        <v>Children (8–17)</v>
      </c>
      <c r="E42" s="9">
        <f>IF(Table3[[#This Row],[Age Group]]="Children (8–17)",1,IF(Table3[[#This Row],[Age Group]]="Youth (18–25)",2,IF(Table3[[#This Row],[Age Group]]="Adults (26–35)",3,IF(Table3[[#This Row],[Age Group]]="Middle Age (36–50)",4,5))))</f>
        <v>1</v>
      </c>
      <c r="F42" s="9">
        <v>0</v>
      </c>
      <c r="G42" s="6" t="str">
        <f>IF(Table3[[#This Row],[NS1 Patients]]=0,"Ns1 (-)ve", "Ns1(+)ve")</f>
        <v>Ns1 (-)ve</v>
      </c>
      <c r="H42" s="9">
        <v>0</v>
      </c>
      <c r="I42" s="6" t="str">
        <f>IF(Table3[[#This Row],[IgG Patients]]=0,"IgG (-)ve","IgG (+)ve")</f>
        <v>IgG (-)ve</v>
      </c>
      <c r="J42" s="9">
        <v>1</v>
      </c>
      <c r="K42" s="6" t="str">
        <f>IF(Table3[[#This Row],[IgM Patients]]=0,"IgM (-)ve","IgG (+)ve")</f>
        <v>IgG (+)ve</v>
      </c>
      <c r="L42" s="6" t="s">
        <v>32</v>
      </c>
      <c r="M42" s="6" t="s">
        <v>17</v>
      </c>
      <c r="N42" s="6" t="s">
        <v>13</v>
      </c>
      <c r="O42" s="6" t="s">
        <v>14</v>
      </c>
      <c r="P42" s="6">
        <v>0</v>
      </c>
      <c r="Q42" s="6" t="str">
        <f t="shared" si="1"/>
        <v>Negative</v>
      </c>
    </row>
    <row r="43" spans="1:17" x14ac:dyDescent="0.35">
      <c r="A43" s="5">
        <v>172</v>
      </c>
      <c r="B43" s="6" t="s">
        <v>10</v>
      </c>
      <c r="C43" s="6">
        <v>14</v>
      </c>
      <c r="D43" s="6" t="str">
        <f t="shared" si="0"/>
        <v>Children (8–17)</v>
      </c>
      <c r="E43" s="9">
        <f>IF(Table3[[#This Row],[Age Group]]="Children (8–17)",1,IF(Table3[[#This Row],[Age Group]]="Youth (18–25)",2,IF(Table3[[#This Row],[Age Group]]="Adults (26–35)",3,IF(Table3[[#This Row],[Age Group]]="Middle Age (36–50)",4,5))))</f>
        <v>1</v>
      </c>
      <c r="F43" s="9">
        <v>0</v>
      </c>
      <c r="G43" s="6" t="str">
        <f>IF(Table3[[#This Row],[NS1 Patients]]=0,"Ns1 (-)ve", "Ns1(+)ve")</f>
        <v>Ns1 (-)ve</v>
      </c>
      <c r="H43" s="9">
        <v>0</v>
      </c>
      <c r="I43" s="6" t="str">
        <f>IF(Table3[[#This Row],[IgG Patients]]=0,"IgG (-)ve","IgG (+)ve")</f>
        <v>IgG (-)ve</v>
      </c>
      <c r="J43" s="9">
        <v>1</v>
      </c>
      <c r="K43" s="6" t="str">
        <f>IF(Table3[[#This Row],[IgM Patients]]=0,"IgM (-)ve","IgG (+)ve")</f>
        <v>IgG (+)ve</v>
      </c>
      <c r="L43" s="6" t="s">
        <v>31</v>
      </c>
      <c r="M43" s="6" t="s">
        <v>17</v>
      </c>
      <c r="N43" s="6" t="s">
        <v>19</v>
      </c>
      <c r="O43" s="6" t="s">
        <v>14</v>
      </c>
      <c r="P43" s="6">
        <v>0</v>
      </c>
      <c r="Q43" s="6" t="str">
        <f t="shared" si="1"/>
        <v>Negative</v>
      </c>
    </row>
    <row r="44" spans="1:17" x14ac:dyDescent="0.35">
      <c r="A44" s="5">
        <v>173</v>
      </c>
      <c r="B44" s="7" t="s">
        <v>10</v>
      </c>
      <c r="C44" s="7">
        <v>9</v>
      </c>
      <c r="D44" s="7" t="str">
        <f t="shared" si="0"/>
        <v>Children (8–17)</v>
      </c>
      <c r="E44" s="10">
        <f>IF(Table3[[#This Row],[Age Group]]="Children (8–17)",1,IF(Table3[[#This Row],[Age Group]]="Youth (18–25)",2,IF(Table3[[#This Row],[Age Group]]="Adults (26–35)",3,IF(Table3[[#This Row],[Age Group]]="Middle Age (36–50)",4,5))))</f>
        <v>1</v>
      </c>
      <c r="F44" s="10">
        <v>1</v>
      </c>
      <c r="G44" s="7" t="str">
        <f>IF(Table3[[#This Row],[NS1 Patients]]=0,"Ns1 (-)ve", "Ns1(+)ve")</f>
        <v>Ns1(+)ve</v>
      </c>
      <c r="H44" s="10">
        <v>1</v>
      </c>
      <c r="I44" s="7" t="str">
        <f>IF(Table3[[#This Row],[IgG Patients]]=0,"IgG (-)ve","IgG (+)ve")</f>
        <v>IgG (+)ve</v>
      </c>
      <c r="J44" s="10">
        <v>0</v>
      </c>
      <c r="K44" s="7" t="str">
        <f>IF(Table3[[#This Row],[IgM Patients]]=0,"IgM (-)ve","IgG (+)ve")</f>
        <v>IgM (-)ve</v>
      </c>
      <c r="L44" s="7" t="s">
        <v>22</v>
      </c>
      <c r="M44" s="7" t="s">
        <v>12</v>
      </c>
      <c r="N44" s="7" t="s">
        <v>24</v>
      </c>
      <c r="O44" s="7" t="s">
        <v>14</v>
      </c>
      <c r="P44" s="7">
        <v>1</v>
      </c>
      <c r="Q44" s="7" t="str">
        <f t="shared" si="1"/>
        <v>Positive</v>
      </c>
    </row>
    <row r="45" spans="1:17" x14ac:dyDescent="0.35">
      <c r="A45" s="5">
        <v>175</v>
      </c>
      <c r="B45" s="7" t="s">
        <v>10</v>
      </c>
      <c r="C45" s="7">
        <v>17</v>
      </c>
      <c r="D45" s="7" t="str">
        <f t="shared" si="0"/>
        <v>Children (8–17)</v>
      </c>
      <c r="E45" s="10">
        <f>IF(Table3[[#This Row],[Age Group]]="Children (8–17)",1,IF(Table3[[#This Row],[Age Group]]="Youth (18–25)",2,IF(Table3[[#This Row],[Age Group]]="Adults (26–35)",3,IF(Table3[[#This Row],[Age Group]]="Middle Age (36–50)",4,5))))</f>
        <v>1</v>
      </c>
      <c r="F45" s="10">
        <v>0</v>
      </c>
      <c r="G45" s="7" t="str">
        <f>IF(Table3[[#This Row],[NS1 Patients]]=0,"Ns1 (-)ve", "Ns1(+)ve")</f>
        <v>Ns1 (-)ve</v>
      </c>
      <c r="H45" s="10">
        <v>0</v>
      </c>
      <c r="I45" s="7" t="str">
        <f>IF(Table3[[#This Row],[IgG Patients]]=0,"IgG (-)ve","IgG (+)ve")</f>
        <v>IgG (-)ve</v>
      </c>
      <c r="J45" s="10">
        <v>0</v>
      </c>
      <c r="K45" s="7" t="str">
        <f>IF(Table3[[#This Row],[IgM Patients]]=0,"IgM (-)ve","IgG (+)ve")</f>
        <v>IgM (-)ve</v>
      </c>
      <c r="L45" s="7" t="s">
        <v>77</v>
      </c>
      <c r="M45" s="7" t="s">
        <v>12</v>
      </c>
      <c r="N45" s="7" t="s">
        <v>13</v>
      </c>
      <c r="O45" s="7" t="s">
        <v>14</v>
      </c>
      <c r="P45" s="7">
        <v>0</v>
      </c>
      <c r="Q45" s="7" t="str">
        <f t="shared" si="1"/>
        <v>Negative</v>
      </c>
    </row>
    <row r="46" spans="1:17" x14ac:dyDescent="0.35">
      <c r="A46" s="5">
        <v>177</v>
      </c>
      <c r="B46" s="7" t="s">
        <v>15</v>
      </c>
      <c r="C46" s="7">
        <v>14</v>
      </c>
      <c r="D46" s="7" t="str">
        <f t="shared" si="0"/>
        <v>Children (8–17)</v>
      </c>
      <c r="E46" s="10">
        <f>IF(Table3[[#This Row],[Age Group]]="Children (8–17)",1,IF(Table3[[#This Row],[Age Group]]="Youth (18–25)",2,IF(Table3[[#This Row],[Age Group]]="Adults (26–35)",3,IF(Table3[[#This Row],[Age Group]]="Middle Age (36–50)",4,5))))</f>
        <v>1</v>
      </c>
      <c r="F46" s="10">
        <v>0</v>
      </c>
      <c r="G46" s="7" t="str">
        <f>IF(Table3[[#This Row],[NS1 Patients]]=0,"Ns1 (-)ve", "Ns1(+)ve")</f>
        <v>Ns1 (-)ve</v>
      </c>
      <c r="H46" s="10">
        <v>0</v>
      </c>
      <c r="I46" s="7" t="str">
        <f>IF(Table3[[#This Row],[IgG Patients]]=0,"IgG (-)ve","IgG (+)ve")</f>
        <v>IgG (-)ve</v>
      </c>
      <c r="J46" s="10">
        <v>0</v>
      </c>
      <c r="K46" s="7" t="str">
        <f>IF(Table3[[#This Row],[IgM Patients]]=0,"IgM (-)ve","IgG (+)ve")</f>
        <v>IgM (-)ve</v>
      </c>
      <c r="L46" s="7" t="s">
        <v>50</v>
      </c>
      <c r="M46" s="7" t="s">
        <v>12</v>
      </c>
      <c r="N46" s="7" t="s">
        <v>19</v>
      </c>
      <c r="O46" s="7" t="s">
        <v>14</v>
      </c>
      <c r="P46" s="7">
        <v>0</v>
      </c>
      <c r="Q46" s="7" t="str">
        <f t="shared" si="1"/>
        <v>Negative</v>
      </c>
    </row>
    <row r="47" spans="1:17" x14ac:dyDescent="0.35">
      <c r="A47" s="5">
        <v>181</v>
      </c>
      <c r="B47" s="7" t="s">
        <v>10</v>
      </c>
      <c r="C47" s="7">
        <v>14</v>
      </c>
      <c r="D47" s="7" t="str">
        <f t="shared" si="0"/>
        <v>Children (8–17)</v>
      </c>
      <c r="E47" s="10">
        <f>IF(Table3[[#This Row],[Age Group]]="Children (8–17)",1,IF(Table3[[#This Row],[Age Group]]="Youth (18–25)",2,IF(Table3[[#This Row],[Age Group]]="Adults (26–35)",3,IF(Table3[[#This Row],[Age Group]]="Middle Age (36–50)",4,5))))</f>
        <v>1</v>
      </c>
      <c r="F47" s="10">
        <v>1</v>
      </c>
      <c r="G47" s="7" t="str">
        <f>IF(Table3[[#This Row],[NS1 Patients]]=0,"Ns1 (-)ve", "Ns1(+)ve")</f>
        <v>Ns1(+)ve</v>
      </c>
      <c r="H47" s="10">
        <v>1</v>
      </c>
      <c r="I47" s="7" t="str">
        <f>IF(Table3[[#This Row],[IgG Patients]]=0,"IgG (-)ve","IgG (+)ve")</f>
        <v>IgG (+)ve</v>
      </c>
      <c r="J47" s="10">
        <v>0</v>
      </c>
      <c r="K47" s="7" t="str">
        <f>IF(Table3[[#This Row],[IgM Patients]]=0,"IgM (-)ve","IgG (+)ve")</f>
        <v>IgM (-)ve</v>
      </c>
      <c r="L47" s="7" t="s">
        <v>52</v>
      </c>
      <c r="M47" s="7" t="s">
        <v>12</v>
      </c>
      <c r="N47" s="7" t="s">
        <v>19</v>
      </c>
      <c r="O47" s="7" t="s">
        <v>14</v>
      </c>
      <c r="P47" s="7">
        <v>1</v>
      </c>
      <c r="Q47" s="7" t="str">
        <f t="shared" si="1"/>
        <v>Positive</v>
      </c>
    </row>
    <row r="48" spans="1:17" x14ac:dyDescent="0.35">
      <c r="A48" s="5">
        <v>190</v>
      </c>
      <c r="B48" s="6" t="s">
        <v>15</v>
      </c>
      <c r="C48" s="6">
        <v>15</v>
      </c>
      <c r="D48" s="6" t="str">
        <f t="shared" si="0"/>
        <v>Children (8–17)</v>
      </c>
      <c r="E48" s="9">
        <f>IF(Table3[[#This Row],[Age Group]]="Children (8–17)",1,IF(Table3[[#This Row],[Age Group]]="Youth (18–25)",2,IF(Table3[[#This Row],[Age Group]]="Adults (26–35)",3,IF(Table3[[#This Row],[Age Group]]="Middle Age (36–50)",4,5))))</f>
        <v>1</v>
      </c>
      <c r="F48" s="9">
        <v>1</v>
      </c>
      <c r="G48" s="6" t="str">
        <f>IF(Table3[[#This Row],[NS1 Patients]]=0,"Ns1 (-)ve", "Ns1(+)ve")</f>
        <v>Ns1(+)ve</v>
      </c>
      <c r="H48" s="9">
        <v>1</v>
      </c>
      <c r="I48" s="6" t="str">
        <f>IF(Table3[[#This Row],[IgG Patients]]=0,"IgG (-)ve","IgG (+)ve")</f>
        <v>IgG (+)ve</v>
      </c>
      <c r="J48" s="9">
        <v>1</v>
      </c>
      <c r="K48" s="6" t="str">
        <f>IF(Table3[[#This Row],[IgM Patients]]=0,"IgM (-)ve","IgG (+)ve")</f>
        <v>IgG (+)ve</v>
      </c>
      <c r="L48" s="6" t="s">
        <v>27</v>
      </c>
      <c r="M48" s="6" t="s">
        <v>17</v>
      </c>
      <c r="N48" s="6" t="s">
        <v>24</v>
      </c>
      <c r="O48" s="6" t="s">
        <v>14</v>
      </c>
      <c r="P48" s="6">
        <v>1</v>
      </c>
      <c r="Q48" s="6" t="str">
        <f t="shared" si="1"/>
        <v>Positive</v>
      </c>
    </row>
    <row r="49" spans="1:17" x14ac:dyDescent="0.35">
      <c r="A49" s="5">
        <v>192</v>
      </c>
      <c r="B49" s="6" t="s">
        <v>10</v>
      </c>
      <c r="C49" s="6">
        <v>13</v>
      </c>
      <c r="D49" s="6" t="str">
        <f t="shared" si="0"/>
        <v>Children (8–17)</v>
      </c>
      <c r="E49" s="9">
        <f>IF(Table3[[#This Row],[Age Group]]="Children (8–17)",1,IF(Table3[[#This Row],[Age Group]]="Youth (18–25)",2,IF(Table3[[#This Row],[Age Group]]="Adults (26–35)",3,IF(Table3[[#This Row],[Age Group]]="Middle Age (36–50)",4,5))))</f>
        <v>1</v>
      </c>
      <c r="F49" s="9">
        <v>0</v>
      </c>
      <c r="G49" s="6" t="str">
        <f>IF(Table3[[#This Row],[NS1 Patients]]=0,"Ns1 (-)ve", "Ns1(+)ve")</f>
        <v>Ns1 (-)ve</v>
      </c>
      <c r="H49" s="9">
        <v>0</v>
      </c>
      <c r="I49" s="6" t="str">
        <f>IF(Table3[[#This Row],[IgG Patients]]=0,"IgG (-)ve","IgG (+)ve")</f>
        <v>IgG (-)ve</v>
      </c>
      <c r="J49" s="9">
        <v>1</v>
      </c>
      <c r="K49" s="6" t="str">
        <f>IF(Table3[[#This Row],[IgM Patients]]=0,"IgM (-)ve","IgG (+)ve")</f>
        <v>IgG (+)ve</v>
      </c>
      <c r="L49" s="6" t="s">
        <v>44</v>
      </c>
      <c r="M49" s="6" t="s">
        <v>17</v>
      </c>
      <c r="N49" s="6" t="s">
        <v>24</v>
      </c>
      <c r="O49" s="6" t="s">
        <v>14</v>
      </c>
      <c r="P49" s="6">
        <v>0</v>
      </c>
      <c r="Q49" s="6" t="str">
        <f t="shared" si="1"/>
        <v>Negative</v>
      </c>
    </row>
    <row r="50" spans="1:17" x14ac:dyDescent="0.35">
      <c r="A50" s="5">
        <v>228</v>
      </c>
      <c r="B50" s="6" t="s">
        <v>10</v>
      </c>
      <c r="C50" s="6">
        <v>16</v>
      </c>
      <c r="D50" s="6" t="str">
        <f t="shared" si="0"/>
        <v>Children (8–17)</v>
      </c>
      <c r="E50" s="9">
        <f>IF(Table3[[#This Row],[Age Group]]="Children (8–17)",1,IF(Table3[[#This Row],[Age Group]]="Youth (18–25)",2,IF(Table3[[#This Row],[Age Group]]="Adults (26–35)",3,IF(Table3[[#This Row],[Age Group]]="Middle Age (36–50)",4,5))))</f>
        <v>1</v>
      </c>
      <c r="F50" s="9">
        <v>1</v>
      </c>
      <c r="G50" s="6" t="str">
        <f>IF(Table3[[#This Row],[NS1 Patients]]=0,"Ns1 (-)ve", "Ns1(+)ve")</f>
        <v>Ns1(+)ve</v>
      </c>
      <c r="H50" s="9">
        <v>1</v>
      </c>
      <c r="I50" s="6" t="str">
        <f>IF(Table3[[#This Row],[IgG Patients]]=0,"IgG (-)ve","IgG (+)ve")</f>
        <v>IgG (+)ve</v>
      </c>
      <c r="J50" s="9">
        <v>0</v>
      </c>
      <c r="K50" s="6" t="str">
        <f>IF(Table3[[#This Row],[IgM Patients]]=0,"IgM (-)ve","IgG (+)ve")</f>
        <v>IgM (-)ve</v>
      </c>
      <c r="L50" s="6" t="s">
        <v>53</v>
      </c>
      <c r="M50" s="6" t="s">
        <v>17</v>
      </c>
      <c r="N50" s="6" t="s">
        <v>13</v>
      </c>
      <c r="O50" s="6" t="s">
        <v>14</v>
      </c>
      <c r="P50" s="6">
        <v>1</v>
      </c>
      <c r="Q50" s="6" t="str">
        <f t="shared" si="1"/>
        <v>Positive</v>
      </c>
    </row>
    <row r="51" spans="1:17" x14ac:dyDescent="0.35">
      <c r="A51" s="5">
        <v>243</v>
      </c>
      <c r="B51" s="7" t="s">
        <v>10</v>
      </c>
      <c r="C51" s="7">
        <v>12</v>
      </c>
      <c r="D51" s="7" t="str">
        <f t="shared" si="0"/>
        <v>Children (8–17)</v>
      </c>
      <c r="E51" s="10">
        <f>IF(Table3[[#This Row],[Age Group]]="Children (8–17)",1,IF(Table3[[#This Row],[Age Group]]="Youth (18–25)",2,IF(Table3[[#This Row],[Age Group]]="Adults (26–35)",3,IF(Table3[[#This Row],[Age Group]]="Middle Age (36–50)",4,5))))</f>
        <v>1</v>
      </c>
      <c r="F51" s="10">
        <v>1</v>
      </c>
      <c r="G51" s="7" t="str">
        <f>IF(Table3[[#This Row],[NS1 Patients]]=0,"Ns1 (-)ve", "Ns1(+)ve")</f>
        <v>Ns1(+)ve</v>
      </c>
      <c r="H51" s="10">
        <v>1</v>
      </c>
      <c r="I51" s="7" t="str">
        <f>IF(Table3[[#This Row],[IgG Patients]]=0,"IgG (-)ve","IgG (+)ve")</f>
        <v>IgG (+)ve</v>
      </c>
      <c r="J51" s="10">
        <v>0</v>
      </c>
      <c r="K51" s="7" t="str">
        <f>IF(Table3[[#This Row],[IgM Patients]]=0,"IgM (-)ve","IgG (+)ve")</f>
        <v>IgM (-)ve</v>
      </c>
      <c r="L51" s="7" t="s">
        <v>38</v>
      </c>
      <c r="M51" s="7" t="s">
        <v>12</v>
      </c>
      <c r="N51" s="7" t="s">
        <v>24</v>
      </c>
      <c r="O51" s="7" t="s">
        <v>14</v>
      </c>
      <c r="P51" s="7">
        <v>1</v>
      </c>
      <c r="Q51" s="7" t="str">
        <f t="shared" si="1"/>
        <v>Positive</v>
      </c>
    </row>
    <row r="52" spans="1:17" x14ac:dyDescent="0.35">
      <c r="A52" s="5">
        <v>252</v>
      </c>
      <c r="B52" s="6" t="s">
        <v>10</v>
      </c>
      <c r="C52" s="6">
        <v>10</v>
      </c>
      <c r="D52" s="6" t="str">
        <f t="shared" si="0"/>
        <v>Children (8–17)</v>
      </c>
      <c r="E52" s="9">
        <f>IF(Table3[[#This Row],[Age Group]]="Children (8–17)",1,IF(Table3[[#This Row],[Age Group]]="Youth (18–25)",2,IF(Table3[[#This Row],[Age Group]]="Adults (26–35)",3,IF(Table3[[#This Row],[Age Group]]="Middle Age (36–50)",4,5))))</f>
        <v>1</v>
      </c>
      <c r="F52" s="9">
        <v>0</v>
      </c>
      <c r="G52" s="6" t="str">
        <f>IF(Table3[[#This Row],[NS1 Patients]]=0,"Ns1 (-)ve", "Ns1(+)ve")</f>
        <v>Ns1 (-)ve</v>
      </c>
      <c r="H52" s="9">
        <v>0</v>
      </c>
      <c r="I52" s="6" t="str">
        <f>IF(Table3[[#This Row],[IgG Patients]]=0,"IgG (-)ve","IgG (+)ve")</f>
        <v>IgG (-)ve</v>
      </c>
      <c r="J52" s="9">
        <v>1</v>
      </c>
      <c r="K52" s="6" t="str">
        <f>IF(Table3[[#This Row],[IgM Patients]]=0,"IgM (-)ve","IgG (+)ve")</f>
        <v>IgG (+)ve</v>
      </c>
      <c r="L52" s="6" t="s">
        <v>28</v>
      </c>
      <c r="M52" s="6" t="s">
        <v>17</v>
      </c>
      <c r="N52" s="6" t="s">
        <v>24</v>
      </c>
      <c r="O52" s="6" t="s">
        <v>14</v>
      </c>
      <c r="P52" s="6">
        <v>0</v>
      </c>
      <c r="Q52" s="6" t="str">
        <f t="shared" si="1"/>
        <v>Negative</v>
      </c>
    </row>
    <row r="53" spans="1:17" x14ac:dyDescent="0.35">
      <c r="A53" s="5">
        <v>259</v>
      </c>
      <c r="B53" s="7" t="s">
        <v>15</v>
      </c>
      <c r="C53" s="7">
        <v>14</v>
      </c>
      <c r="D53" s="7" t="str">
        <f t="shared" si="0"/>
        <v>Children (8–17)</v>
      </c>
      <c r="E53" s="10">
        <f>IF(Table3[[#This Row],[Age Group]]="Children (8–17)",1,IF(Table3[[#This Row],[Age Group]]="Youth (18–25)",2,IF(Table3[[#This Row],[Age Group]]="Adults (26–35)",3,IF(Table3[[#This Row],[Age Group]]="Middle Age (36–50)",4,5))))</f>
        <v>1</v>
      </c>
      <c r="F53" s="10">
        <v>0</v>
      </c>
      <c r="G53" s="7" t="str">
        <f>IF(Table3[[#This Row],[NS1 Patients]]=0,"Ns1 (-)ve", "Ns1(+)ve")</f>
        <v>Ns1 (-)ve</v>
      </c>
      <c r="H53" s="10">
        <v>0</v>
      </c>
      <c r="I53" s="7" t="str">
        <f>IF(Table3[[#This Row],[IgG Patients]]=0,"IgG (-)ve","IgG (+)ve")</f>
        <v>IgG (-)ve</v>
      </c>
      <c r="J53" s="10">
        <v>0</v>
      </c>
      <c r="K53" s="7" t="str">
        <f>IF(Table3[[#This Row],[IgM Patients]]=0,"IgM (-)ve","IgG (+)ve")</f>
        <v>IgM (-)ve</v>
      </c>
      <c r="L53" s="7" t="s">
        <v>49</v>
      </c>
      <c r="M53" s="7" t="s">
        <v>12</v>
      </c>
      <c r="N53" s="7" t="s">
        <v>24</v>
      </c>
      <c r="O53" s="7" t="s">
        <v>14</v>
      </c>
      <c r="P53" s="7">
        <v>0</v>
      </c>
      <c r="Q53" s="7" t="str">
        <f t="shared" si="1"/>
        <v>Negative</v>
      </c>
    </row>
    <row r="54" spans="1:17" x14ac:dyDescent="0.35">
      <c r="A54" s="5">
        <v>265</v>
      </c>
      <c r="B54" s="7" t="s">
        <v>10</v>
      </c>
      <c r="C54" s="7">
        <v>11</v>
      </c>
      <c r="D54" s="7" t="str">
        <f t="shared" si="0"/>
        <v>Children (8–17)</v>
      </c>
      <c r="E54" s="10">
        <f>IF(Table3[[#This Row],[Age Group]]="Children (8–17)",1,IF(Table3[[#This Row],[Age Group]]="Youth (18–25)",2,IF(Table3[[#This Row],[Age Group]]="Adults (26–35)",3,IF(Table3[[#This Row],[Age Group]]="Middle Age (36–50)",4,5))))</f>
        <v>1</v>
      </c>
      <c r="F54" s="10">
        <v>0</v>
      </c>
      <c r="G54" s="7" t="str">
        <f>IF(Table3[[#This Row],[NS1 Patients]]=0,"Ns1 (-)ve", "Ns1(+)ve")</f>
        <v>Ns1 (-)ve</v>
      </c>
      <c r="H54" s="10">
        <v>0</v>
      </c>
      <c r="I54" s="7" t="str">
        <f>IF(Table3[[#This Row],[IgG Patients]]=0,"IgG (-)ve","IgG (+)ve")</f>
        <v>IgG (-)ve</v>
      </c>
      <c r="J54" s="10">
        <v>1</v>
      </c>
      <c r="K54" s="7" t="str">
        <f>IF(Table3[[#This Row],[IgM Patients]]=0,"IgM (-)ve","IgG (+)ve")</f>
        <v>IgG (+)ve</v>
      </c>
      <c r="L54" s="7" t="s">
        <v>11</v>
      </c>
      <c r="M54" s="7" t="s">
        <v>12</v>
      </c>
      <c r="N54" s="7" t="s">
        <v>13</v>
      </c>
      <c r="O54" s="7" t="s">
        <v>14</v>
      </c>
      <c r="P54" s="7">
        <v>0</v>
      </c>
      <c r="Q54" s="7" t="str">
        <f t="shared" si="1"/>
        <v>Negative</v>
      </c>
    </row>
    <row r="55" spans="1:17" x14ac:dyDescent="0.35">
      <c r="A55" s="5">
        <v>267</v>
      </c>
      <c r="B55" s="7" t="s">
        <v>15</v>
      </c>
      <c r="C55" s="7">
        <v>8</v>
      </c>
      <c r="D55" s="7" t="str">
        <f t="shared" si="0"/>
        <v>Children (8–17)</v>
      </c>
      <c r="E55" s="10">
        <f>IF(Table3[[#This Row],[Age Group]]="Children (8–17)",1,IF(Table3[[#This Row],[Age Group]]="Youth (18–25)",2,IF(Table3[[#This Row],[Age Group]]="Adults (26–35)",3,IF(Table3[[#This Row],[Age Group]]="Middle Age (36–50)",4,5))))</f>
        <v>1</v>
      </c>
      <c r="F55" s="10">
        <v>0</v>
      </c>
      <c r="G55" s="7" t="str">
        <f>IF(Table3[[#This Row],[NS1 Patients]]=0,"Ns1 (-)ve", "Ns1(+)ve")</f>
        <v>Ns1 (-)ve</v>
      </c>
      <c r="H55" s="10">
        <v>0</v>
      </c>
      <c r="I55" s="7" t="str">
        <f>IF(Table3[[#This Row],[IgG Patients]]=0,"IgG (-)ve","IgG (+)ve")</f>
        <v>IgG (-)ve</v>
      </c>
      <c r="J55" s="10">
        <v>0</v>
      </c>
      <c r="K55" s="7" t="str">
        <f>IF(Table3[[#This Row],[IgM Patients]]=0,"IgM (-)ve","IgG (+)ve")</f>
        <v>IgM (-)ve</v>
      </c>
      <c r="L55" s="7" t="s">
        <v>47</v>
      </c>
      <c r="M55" s="7" t="s">
        <v>12</v>
      </c>
      <c r="N55" s="7" t="s">
        <v>24</v>
      </c>
      <c r="O55" s="7" t="s">
        <v>14</v>
      </c>
      <c r="P55" s="7">
        <v>0</v>
      </c>
      <c r="Q55" s="7" t="str">
        <f t="shared" si="1"/>
        <v>Negative</v>
      </c>
    </row>
    <row r="56" spans="1:17" x14ac:dyDescent="0.35">
      <c r="A56" s="5">
        <v>277</v>
      </c>
      <c r="B56" s="7" t="s">
        <v>15</v>
      </c>
      <c r="C56" s="7">
        <v>10</v>
      </c>
      <c r="D56" s="7" t="str">
        <f t="shared" si="0"/>
        <v>Children (8–17)</v>
      </c>
      <c r="E56" s="10">
        <f>IF(Table3[[#This Row],[Age Group]]="Children (8–17)",1,IF(Table3[[#This Row],[Age Group]]="Youth (18–25)",2,IF(Table3[[#This Row],[Age Group]]="Adults (26–35)",3,IF(Table3[[#This Row],[Age Group]]="Middle Age (36–50)",4,5))))</f>
        <v>1</v>
      </c>
      <c r="F56" s="10">
        <v>1</v>
      </c>
      <c r="G56" s="7" t="str">
        <f>IF(Table3[[#This Row],[NS1 Patients]]=0,"Ns1 (-)ve", "Ns1(+)ve")</f>
        <v>Ns1(+)ve</v>
      </c>
      <c r="H56" s="10">
        <v>1</v>
      </c>
      <c r="I56" s="7" t="str">
        <f>IF(Table3[[#This Row],[IgG Patients]]=0,"IgG (-)ve","IgG (+)ve")</f>
        <v>IgG (+)ve</v>
      </c>
      <c r="J56" s="10">
        <v>1</v>
      </c>
      <c r="K56" s="7" t="str">
        <f>IF(Table3[[#This Row],[IgM Patients]]=0,"IgM (-)ve","IgG (+)ve")</f>
        <v>IgG (+)ve</v>
      </c>
      <c r="L56" s="7" t="s">
        <v>48</v>
      </c>
      <c r="M56" s="7" t="s">
        <v>12</v>
      </c>
      <c r="N56" s="7" t="s">
        <v>13</v>
      </c>
      <c r="O56" s="7" t="s">
        <v>14</v>
      </c>
      <c r="P56" s="7">
        <v>1</v>
      </c>
      <c r="Q56" s="7" t="str">
        <f t="shared" si="1"/>
        <v>Positive</v>
      </c>
    </row>
    <row r="57" spans="1:17" x14ac:dyDescent="0.35">
      <c r="A57" s="5">
        <v>290</v>
      </c>
      <c r="B57" s="6" t="s">
        <v>10</v>
      </c>
      <c r="C57" s="6">
        <v>17</v>
      </c>
      <c r="D57" s="6" t="str">
        <f t="shared" si="0"/>
        <v>Children (8–17)</v>
      </c>
      <c r="E57" s="9">
        <f>IF(Table3[[#This Row],[Age Group]]="Children (8–17)",1,IF(Table3[[#This Row],[Age Group]]="Youth (18–25)",2,IF(Table3[[#This Row],[Age Group]]="Adults (26–35)",3,IF(Table3[[#This Row],[Age Group]]="Middle Age (36–50)",4,5))))</f>
        <v>1</v>
      </c>
      <c r="F57" s="9">
        <v>0</v>
      </c>
      <c r="G57" s="6" t="str">
        <f>IF(Table3[[#This Row],[NS1 Patients]]=0,"Ns1 (-)ve", "Ns1(+)ve")</f>
        <v>Ns1 (-)ve</v>
      </c>
      <c r="H57" s="9">
        <v>0</v>
      </c>
      <c r="I57" s="6" t="str">
        <f>IF(Table3[[#This Row],[IgG Patients]]=0,"IgG (-)ve","IgG (+)ve")</f>
        <v>IgG (-)ve</v>
      </c>
      <c r="J57" s="9">
        <v>0</v>
      </c>
      <c r="K57" s="6" t="str">
        <f>IF(Table3[[#This Row],[IgM Patients]]=0,"IgM (-)ve","IgG (+)ve")</f>
        <v>IgM (-)ve</v>
      </c>
      <c r="L57" s="6" t="s">
        <v>50</v>
      </c>
      <c r="M57" s="6" t="s">
        <v>17</v>
      </c>
      <c r="N57" s="6" t="s">
        <v>13</v>
      </c>
      <c r="O57" s="6" t="s">
        <v>14</v>
      </c>
      <c r="P57" s="6">
        <v>0</v>
      </c>
      <c r="Q57" s="6" t="str">
        <f t="shared" si="1"/>
        <v>Negative</v>
      </c>
    </row>
    <row r="58" spans="1:17" x14ac:dyDescent="0.35">
      <c r="A58" s="5">
        <v>293</v>
      </c>
      <c r="B58" s="7" t="s">
        <v>10</v>
      </c>
      <c r="C58" s="7">
        <v>8</v>
      </c>
      <c r="D58" s="7" t="str">
        <f t="shared" si="0"/>
        <v>Children (8–17)</v>
      </c>
      <c r="E58" s="10">
        <f>IF(Table3[[#This Row],[Age Group]]="Children (8–17)",1,IF(Table3[[#This Row],[Age Group]]="Youth (18–25)",2,IF(Table3[[#This Row],[Age Group]]="Adults (26–35)",3,IF(Table3[[#This Row],[Age Group]]="Middle Age (36–50)",4,5))))</f>
        <v>1</v>
      </c>
      <c r="F58" s="10">
        <v>1</v>
      </c>
      <c r="G58" s="7" t="str">
        <f>IF(Table3[[#This Row],[NS1 Patients]]=0,"Ns1 (-)ve", "Ns1(+)ve")</f>
        <v>Ns1(+)ve</v>
      </c>
      <c r="H58" s="10">
        <v>1</v>
      </c>
      <c r="I58" s="7" t="str">
        <f>IF(Table3[[#This Row],[IgG Patients]]=0,"IgG (-)ve","IgG (+)ve")</f>
        <v>IgG (+)ve</v>
      </c>
      <c r="J58" s="10">
        <v>0</v>
      </c>
      <c r="K58" s="7" t="str">
        <f>IF(Table3[[#This Row],[IgM Patients]]=0,"IgM (-)ve","IgG (+)ve")</f>
        <v>IgM (-)ve</v>
      </c>
      <c r="L58" s="7" t="s">
        <v>18</v>
      </c>
      <c r="M58" s="7" t="s">
        <v>12</v>
      </c>
      <c r="N58" s="7" t="s">
        <v>24</v>
      </c>
      <c r="O58" s="7" t="s">
        <v>14</v>
      </c>
      <c r="P58" s="7">
        <v>1</v>
      </c>
      <c r="Q58" s="7" t="str">
        <f t="shared" si="1"/>
        <v>Positive</v>
      </c>
    </row>
    <row r="59" spans="1:17" x14ac:dyDescent="0.35">
      <c r="A59" s="5">
        <v>298</v>
      </c>
      <c r="B59" s="6" t="s">
        <v>15</v>
      </c>
      <c r="C59" s="6">
        <v>15</v>
      </c>
      <c r="D59" s="6" t="str">
        <f t="shared" si="0"/>
        <v>Children (8–17)</v>
      </c>
      <c r="E59" s="9">
        <f>IF(Table3[[#This Row],[Age Group]]="Children (8–17)",1,IF(Table3[[#This Row],[Age Group]]="Youth (18–25)",2,IF(Table3[[#This Row],[Age Group]]="Adults (26–35)",3,IF(Table3[[#This Row],[Age Group]]="Middle Age (36–50)",4,5))))</f>
        <v>1</v>
      </c>
      <c r="F59" s="9">
        <v>0</v>
      </c>
      <c r="G59" s="6" t="str">
        <f>IF(Table3[[#This Row],[NS1 Patients]]=0,"Ns1 (-)ve", "Ns1(+)ve")</f>
        <v>Ns1 (-)ve</v>
      </c>
      <c r="H59" s="9">
        <v>0</v>
      </c>
      <c r="I59" s="6" t="str">
        <f>IF(Table3[[#This Row],[IgG Patients]]=0,"IgG (-)ve","IgG (+)ve")</f>
        <v>IgG (-)ve</v>
      </c>
      <c r="J59" s="9">
        <v>0</v>
      </c>
      <c r="K59" s="6" t="str">
        <f>IF(Table3[[#This Row],[IgM Patients]]=0,"IgM (-)ve","IgG (+)ve")</f>
        <v>IgM (-)ve</v>
      </c>
      <c r="L59" s="6" t="s">
        <v>44</v>
      </c>
      <c r="M59" s="6" t="s">
        <v>17</v>
      </c>
      <c r="N59" s="6" t="s">
        <v>13</v>
      </c>
      <c r="O59" s="6" t="s">
        <v>14</v>
      </c>
      <c r="P59" s="6">
        <v>0</v>
      </c>
      <c r="Q59" s="6" t="str">
        <f t="shared" si="1"/>
        <v>Negative</v>
      </c>
    </row>
    <row r="60" spans="1:17" x14ac:dyDescent="0.35">
      <c r="A60" s="5">
        <v>299</v>
      </c>
      <c r="B60" s="7" t="s">
        <v>15</v>
      </c>
      <c r="C60" s="7">
        <v>11</v>
      </c>
      <c r="D60" s="7" t="str">
        <f t="shared" si="0"/>
        <v>Children (8–17)</v>
      </c>
      <c r="E60" s="10">
        <f>IF(Table3[[#This Row],[Age Group]]="Children (8–17)",1,IF(Table3[[#This Row],[Age Group]]="Youth (18–25)",2,IF(Table3[[#This Row],[Age Group]]="Adults (26–35)",3,IF(Table3[[#This Row],[Age Group]]="Middle Age (36–50)",4,5))))</f>
        <v>1</v>
      </c>
      <c r="F60" s="10">
        <v>1</v>
      </c>
      <c r="G60" s="7" t="str">
        <f>IF(Table3[[#This Row],[NS1 Patients]]=0,"Ns1 (-)ve", "Ns1(+)ve")</f>
        <v>Ns1(+)ve</v>
      </c>
      <c r="H60" s="10">
        <v>1</v>
      </c>
      <c r="I60" s="7" t="str">
        <f>IF(Table3[[#This Row],[IgG Patients]]=0,"IgG (-)ve","IgG (+)ve")</f>
        <v>IgG (+)ve</v>
      </c>
      <c r="J60" s="10">
        <v>0</v>
      </c>
      <c r="K60" s="7" t="str">
        <f>IF(Table3[[#This Row],[IgM Patients]]=0,"IgM (-)ve","IgG (+)ve")</f>
        <v>IgM (-)ve</v>
      </c>
      <c r="L60" s="7" t="s">
        <v>50</v>
      </c>
      <c r="M60" s="7" t="s">
        <v>12</v>
      </c>
      <c r="N60" s="7" t="s">
        <v>24</v>
      </c>
      <c r="O60" s="7" t="s">
        <v>14</v>
      </c>
      <c r="P60" s="7">
        <v>1</v>
      </c>
      <c r="Q60" s="7" t="str">
        <f t="shared" si="1"/>
        <v>Positive</v>
      </c>
    </row>
    <row r="61" spans="1:17" x14ac:dyDescent="0.35">
      <c r="A61" s="5">
        <v>303</v>
      </c>
      <c r="B61" s="7" t="s">
        <v>15</v>
      </c>
      <c r="C61" s="7">
        <v>12</v>
      </c>
      <c r="D61" s="7" t="str">
        <f t="shared" si="0"/>
        <v>Children (8–17)</v>
      </c>
      <c r="E61" s="10">
        <f>IF(Table3[[#This Row],[Age Group]]="Children (8–17)",1,IF(Table3[[#This Row],[Age Group]]="Youth (18–25)",2,IF(Table3[[#This Row],[Age Group]]="Adults (26–35)",3,IF(Table3[[#This Row],[Age Group]]="Middle Age (36–50)",4,5))))</f>
        <v>1</v>
      </c>
      <c r="F61" s="10">
        <v>0</v>
      </c>
      <c r="G61" s="7" t="str">
        <f>IF(Table3[[#This Row],[NS1 Patients]]=0,"Ns1 (-)ve", "Ns1(+)ve")</f>
        <v>Ns1 (-)ve</v>
      </c>
      <c r="H61" s="10">
        <v>0</v>
      </c>
      <c r="I61" s="7" t="str">
        <f>IF(Table3[[#This Row],[IgG Patients]]=0,"IgG (-)ve","IgG (+)ve")</f>
        <v>IgG (-)ve</v>
      </c>
      <c r="J61" s="10">
        <v>1</v>
      </c>
      <c r="K61" s="7" t="str">
        <f>IF(Table3[[#This Row],[IgM Patients]]=0,"IgM (-)ve","IgG (+)ve")</f>
        <v>IgG (+)ve</v>
      </c>
      <c r="L61" s="7" t="s">
        <v>39</v>
      </c>
      <c r="M61" s="7" t="s">
        <v>12</v>
      </c>
      <c r="N61" s="7" t="s">
        <v>19</v>
      </c>
      <c r="O61" s="7" t="s">
        <v>14</v>
      </c>
      <c r="P61" s="7">
        <v>0</v>
      </c>
      <c r="Q61" s="7" t="str">
        <f t="shared" si="1"/>
        <v>Negative</v>
      </c>
    </row>
    <row r="62" spans="1:17" x14ac:dyDescent="0.35">
      <c r="A62" s="5">
        <v>314</v>
      </c>
      <c r="B62" s="6" t="s">
        <v>15</v>
      </c>
      <c r="C62" s="6">
        <v>15</v>
      </c>
      <c r="D62" s="6" t="str">
        <f t="shared" si="0"/>
        <v>Children (8–17)</v>
      </c>
      <c r="E62" s="9">
        <f>IF(Table3[[#This Row],[Age Group]]="Children (8–17)",1,IF(Table3[[#This Row],[Age Group]]="Youth (18–25)",2,IF(Table3[[#This Row],[Age Group]]="Adults (26–35)",3,IF(Table3[[#This Row],[Age Group]]="Middle Age (36–50)",4,5))))</f>
        <v>1</v>
      </c>
      <c r="F62" s="9">
        <v>0</v>
      </c>
      <c r="G62" s="6" t="str">
        <f>IF(Table3[[#This Row],[NS1 Patients]]=0,"Ns1 (-)ve", "Ns1(+)ve")</f>
        <v>Ns1 (-)ve</v>
      </c>
      <c r="H62" s="9">
        <v>0</v>
      </c>
      <c r="I62" s="6" t="str">
        <f>IF(Table3[[#This Row],[IgG Patients]]=0,"IgG (-)ve","IgG (+)ve")</f>
        <v>IgG (-)ve</v>
      </c>
      <c r="J62" s="9">
        <v>0</v>
      </c>
      <c r="K62" s="6" t="str">
        <f>IF(Table3[[#This Row],[IgM Patients]]=0,"IgM (-)ve","IgG (+)ve")</f>
        <v>IgM (-)ve</v>
      </c>
      <c r="L62" s="6" t="s">
        <v>45</v>
      </c>
      <c r="M62" s="6" t="s">
        <v>17</v>
      </c>
      <c r="N62" s="6" t="s">
        <v>24</v>
      </c>
      <c r="O62" s="6" t="s">
        <v>14</v>
      </c>
      <c r="P62" s="6">
        <v>0</v>
      </c>
      <c r="Q62" s="6" t="str">
        <f t="shared" si="1"/>
        <v>Negative</v>
      </c>
    </row>
    <row r="63" spans="1:17" x14ac:dyDescent="0.35">
      <c r="A63" s="5">
        <v>315</v>
      </c>
      <c r="B63" s="7" t="s">
        <v>15</v>
      </c>
      <c r="C63" s="7">
        <v>15</v>
      </c>
      <c r="D63" s="7" t="str">
        <f t="shared" si="0"/>
        <v>Children (8–17)</v>
      </c>
      <c r="E63" s="10">
        <f>IF(Table3[[#This Row],[Age Group]]="Children (8–17)",1,IF(Table3[[#This Row],[Age Group]]="Youth (18–25)",2,IF(Table3[[#This Row],[Age Group]]="Adults (26–35)",3,IF(Table3[[#This Row],[Age Group]]="Middle Age (36–50)",4,5))))</f>
        <v>1</v>
      </c>
      <c r="F63" s="10">
        <v>1</v>
      </c>
      <c r="G63" s="7" t="str">
        <f>IF(Table3[[#This Row],[NS1 Patients]]=0,"Ns1 (-)ve", "Ns1(+)ve")</f>
        <v>Ns1(+)ve</v>
      </c>
      <c r="H63" s="10">
        <v>1</v>
      </c>
      <c r="I63" s="7" t="str">
        <f>IF(Table3[[#This Row],[IgG Patients]]=0,"IgG (-)ve","IgG (+)ve")</f>
        <v>IgG (+)ve</v>
      </c>
      <c r="J63" s="10">
        <v>1</v>
      </c>
      <c r="K63" s="7" t="str">
        <f>IF(Table3[[#This Row],[IgM Patients]]=0,"IgM (-)ve","IgG (+)ve")</f>
        <v>IgG (+)ve</v>
      </c>
      <c r="L63" s="7" t="s">
        <v>32</v>
      </c>
      <c r="M63" s="7" t="s">
        <v>12</v>
      </c>
      <c r="N63" s="7" t="s">
        <v>19</v>
      </c>
      <c r="O63" s="7" t="s">
        <v>14</v>
      </c>
      <c r="P63" s="7">
        <v>1</v>
      </c>
      <c r="Q63" s="7" t="str">
        <f t="shared" si="1"/>
        <v>Positive</v>
      </c>
    </row>
    <row r="64" spans="1:17" x14ac:dyDescent="0.35">
      <c r="A64" s="5">
        <v>317</v>
      </c>
      <c r="B64" s="7" t="s">
        <v>15</v>
      </c>
      <c r="C64" s="7">
        <v>16</v>
      </c>
      <c r="D64" s="7" t="str">
        <f t="shared" si="0"/>
        <v>Children (8–17)</v>
      </c>
      <c r="E64" s="10">
        <f>IF(Table3[[#This Row],[Age Group]]="Children (8–17)",1,IF(Table3[[#This Row],[Age Group]]="Youth (18–25)",2,IF(Table3[[#This Row],[Age Group]]="Adults (26–35)",3,IF(Table3[[#This Row],[Age Group]]="Middle Age (36–50)",4,5))))</f>
        <v>1</v>
      </c>
      <c r="F64" s="10">
        <v>1</v>
      </c>
      <c r="G64" s="7" t="str">
        <f>IF(Table3[[#This Row],[NS1 Patients]]=0,"Ns1 (-)ve", "Ns1(+)ve")</f>
        <v>Ns1(+)ve</v>
      </c>
      <c r="H64" s="10">
        <v>1</v>
      </c>
      <c r="I64" s="7" t="str">
        <f>IF(Table3[[#This Row],[IgG Patients]]=0,"IgG (-)ve","IgG (+)ve")</f>
        <v>IgG (+)ve</v>
      </c>
      <c r="J64" s="10">
        <v>0</v>
      </c>
      <c r="K64" s="7" t="str">
        <f>IF(Table3[[#This Row],[IgM Patients]]=0,"IgM (-)ve","IgG (+)ve")</f>
        <v>IgM (-)ve</v>
      </c>
      <c r="L64" s="7" t="s">
        <v>51</v>
      </c>
      <c r="M64" s="7" t="s">
        <v>12</v>
      </c>
      <c r="N64" s="7" t="s">
        <v>13</v>
      </c>
      <c r="O64" s="7" t="s">
        <v>14</v>
      </c>
      <c r="P64" s="7">
        <v>1</v>
      </c>
      <c r="Q64" s="7" t="str">
        <f t="shared" si="1"/>
        <v>Positive</v>
      </c>
    </row>
    <row r="65" spans="1:17" x14ac:dyDescent="0.35">
      <c r="A65" s="5">
        <v>332</v>
      </c>
      <c r="B65" s="6" t="s">
        <v>10</v>
      </c>
      <c r="C65" s="6">
        <v>13</v>
      </c>
      <c r="D65" s="6" t="str">
        <f t="shared" si="0"/>
        <v>Children (8–17)</v>
      </c>
      <c r="E65" s="9">
        <f>IF(Table3[[#This Row],[Age Group]]="Children (8–17)",1,IF(Table3[[#This Row],[Age Group]]="Youth (18–25)",2,IF(Table3[[#This Row],[Age Group]]="Adults (26–35)",3,IF(Table3[[#This Row],[Age Group]]="Middle Age (36–50)",4,5))))</f>
        <v>1</v>
      </c>
      <c r="F65" s="9">
        <v>1</v>
      </c>
      <c r="G65" s="6" t="str">
        <f>IF(Table3[[#This Row],[NS1 Patients]]=0,"Ns1 (-)ve", "Ns1(+)ve")</f>
        <v>Ns1(+)ve</v>
      </c>
      <c r="H65" s="9">
        <v>1</v>
      </c>
      <c r="I65" s="6" t="str">
        <f>IF(Table3[[#This Row],[IgG Patients]]=0,"IgG (-)ve","IgG (+)ve")</f>
        <v>IgG (+)ve</v>
      </c>
      <c r="J65" s="9">
        <v>0</v>
      </c>
      <c r="K65" s="6" t="str">
        <f>IF(Table3[[#This Row],[IgM Patients]]=0,"IgM (-)ve","IgG (+)ve")</f>
        <v>IgM (-)ve</v>
      </c>
      <c r="L65" s="6" t="s">
        <v>47</v>
      </c>
      <c r="M65" s="6" t="s">
        <v>17</v>
      </c>
      <c r="N65" s="6" t="s">
        <v>19</v>
      </c>
      <c r="O65" s="6" t="s">
        <v>14</v>
      </c>
      <c r="P65" s="6">
        <v>1</v>
      </c>
      <c r="Q65" s="6" t="str">
        <f t="shared" si="1"/>
        <v>Positive</v>
      </c>
    </row>
    <row r="66" spans="1:17" x14ac:dyDescent="0.35">
      <c r="A66" s="5">
        <v>333</v>
      </c>
      <c r="B66" s="7" t="s">
        <v>10</v>
      </c>
      <c r="C66" s="7">
        <v>11</v>
      </c>
      <c r="D66" s="7" t="str">
        <f t="shared" ref="D66:D129" si="2">IF(C66&lt;=17,"Children (8–17)",
IF(C66&lt;=25,"Youth (18–25)",
IF(C66&lt;=35,"Adults (26–35)",
IF(C66&lt;=50,"Middle Age (36–50)",
"Seniors (51–65)"))))</f>
        <v>Children (8–17)</v>
      </c>
      <c r="E66" s="10">
        <f>IF(Table3[[#This Row],[Age Group]]="Children (8–17)",1,IF(Table3[[#This Row],[Age Group]]="Youth (18–25)",2,IF(Table3[[#This Row],[Age Group]]="Adults (26–35)",3,IF(Table3[[#This Row],[Age Group]]="Middle Age (36–50)",4,5))))</f>
        <v>1</v>
      </c>
      <c r="F66" s="10">
        <v>1</v>
      </c>
      <c r="G66" s="7" t="str">
        <f>IF(Table3[[#This Row],[NS1 Patients]]=0,"Ns1 (-)ve", "Ns1(+)ve")</f>
        <v>Ns1(+)ve</v>
      </c>
      <c r="H66" s="10">
        <v>1</v>
      </c>
      <c r="I66" s="7" t="str">
        <f>IF(Table3[[#This Row],[IgG Patients]]=0,"IgG (-)ve","IgG (+)ve")</f>
        <v>IgG (+)ve</v>
      </c>
      <c r="J66" s="10">
        <v>0</v>
      </c>
      <c r="K66" s="7" t="str">
        <f>IF(Table3[[#This Row],[IgM Patients]]=0,"IgM (-)ve","IgG (+)ve")</f>
        <v>IgM (-)ve</v>
      </c>
      <c r="L66" s="7" t="s">
        <v>50</v>
      </c>
      <c r="M66" s="7" t="s">
        <v>12</v>
      </c>
      <c r="N66" s="7" t="s">
        <v>13</v>
      </c>
      <c r="O66" s="7" t="s">
        <v>14</v>
      </c>
      <c r="P66" s="7">
        <v>1</v>
      </c>
      <c r="Q66" s="7" t="str">
        <f t="shared" ref="Q66:Q129" si="3">IF(P66=0, "Negative","Positive")</f>
        <v>Positive</v>
      </c>
    </row>
    <row r="67" spans="1:17" x14ac:dyDescent="0.35">
      <c r="A67" s="5">
        <v>341</v>
      </c>
      <c r="B67" s="7" t="s">
        <v>15</v>
      </c>
      <c r="C67" s="7">
        <v>9</v>
      </c>
      <c r="D67" s="7" t="str">
        <f t="shared" si="2"/>
        <v>Children (8–17)</v>
      </c>
      <c r="E67" s="10">
        <f>IF(Table3[[#This Row],[Age Group]]="Children (8–17)",1,IF(Table3[[#This Row],[Age Group]]="Youth (18–25)",2,IF(Table3[[#This Row],[Age Group]]="Adults (26–35)",3,IF(Table3[[#This Row],[Age Group]]="Middle Age (36–50)",4,5))))</f>
        <v>1</v>
      </c>
      <c r="F67" s="10">
        <v>1</v>
      </c>
      <c r="G67" s="7" t="str">
        <f>IF(Table3[[#This Row],[NS1 Patients]]=0,"Ns1 (-)ve", "Ns1(+)ve")</f>
        <v>Ns1(+)ve</v>
      </c>
      <c r="H67" s="10">
        <v>1</v>
      </c>
      <c r="I67" s="7" t="str">
        <f>IF(Table3[[#This Row],[IgG Patients]]=0,"IgG (-)ve","IgG (+)ve")</f>
        <v>IgG (+)ve</v>
      </c>
      <c r="J67" s="10">
        <v>0</v>
      </c>
      <c r="K67" s="7" t="str">
        <f>IF(Table3[[#This Row],[IgM Patients]]=0,"IgM (-)ve","IgG (+)ve")</f>
        <v>IgM (-)ve</v>
      </c>
      <c r="L67" s="7" t="s">
        <v>28</v>
      </c>
      <c r="M67" s="7" t="s">
        <v>12</v>
      </c>
      <c r="N67" s="7" t="s">
        <v>19</v>
      </c>
      <c r="O67" s="7" t="s">
        <v>14</v>
      </c>
      <c r="P67" s="7">
        <v>1</v>
      </c>
      <c r="Q67" s="7" t="str">
        <f t="shared" si="3"/>
        <v>Positive</v>
      </c>
    </row>
    <row r="68" spans="1:17" x14ac:dyDescent="0.35">
      <c r="A68" s="5">
        <v>353</v>
      </c>
      <c r="B68" s="7" t="s">
        <v>15</v>
      </c>
      <c r="C68" s="7">
        <v>17</v>
      </c>
      <c r="D68" s="7" t="str">
        <f t="shared" si="2"/>
        <v>Children (8–17)</v>
      </c>
      <c r="E68" s="10">
        <f>IF(Table3[[#This Row],[Age Group]]="Children (8–17)",1,IF(Table3[[#This Row],[Age Group]]="Youth (18–25)",2,IF(Table3[[#This Row],[Age Group]]="Adults (26–35)",3,IF(Table3[[#This Row],[Age Group]]="Middle Age (36–50)",4,5))))</f>
        <v>1</v>
      </c>
      <c r="F68" s="10">
        <v>0</v>
      </c>
      <c r="G68" s="7" t="str">
        <f>IF(Table3[[#This Row],[NS1 Patients]]=0,"Ns1 (-)ve", "Ns1(+)ve")</f>
        <v>Ns1 (-)ve</v>
      </c>
      <c r="H68" s="10">
        <v>0</v>
      </c>
      <c r="I68" s="7" t="str">
        <f>IF(Table3[[#This Row],[IgG Patients]]=0,"IgG (-)ve","IgG (+)ve")</f>
        <v>IgG (-)ve</v>
      </c>
      <c r="J68" s="10">
        <v>1</v>
      </c>
      <c r="K68" s="7" t="str">
        <f>IF(Table3[[#This Row],[IgM Patients]]=0,"IgM (-)ve","IgG (+)ve")</f>
        <v>IgG (+)ve</v>
      </c>
      <c r="L68" s="7" t="s">
        <v>20</v>
      </c>
      <c r="M68" s="7" t="s">
        <v>12</v>
      </c>
      <c r="N68" s="7" t="s">
        <v>13</v>
      </c>
      <c r="O68" s="7" t="s">
        <v>14</v>
      </c>
      <c r="P68" s="7">
        <v>0</v>
      </c>
      <c r="Q68" s="7" t="str">
        <f t="shared" si="3"/>
        <v>Negative</v>
      </c>
    </row>
    <row r="69" spans="1:17" x14ac:dyDescent="0.35">
      <c r="A69" s="5">
        <v>363</v>
      </c>
      <c r="B69" s="7" t="s">
        <v>10</v>
      </c>
      <c r="C69" s="7">
        <v>15</v>
      </c>
      <c r="D69" s="7" t="str">
        <f t="shared" si="2"/>
        <v>Children (8–17)</v>
      </c>
      <c r="E69" s="10">
        <f>IF(Table3[[#This Row],[Age Group]]="Children (8–17)",1,IF(Table3[[#This Row],[Age Group]]="Youth (18–25)",2,IF(Table3[[#This Row],[Age Group]]="Adults (26–35)",3,IF(Table3[[#This Row],[Age Group]]="Middle Age (36–50)",4,5))))</f>
        <v>1</v>
      </c>
      <c r="F69" s="10">
        <v>1</v>
      </c>
      <c r="G69" s="7" t="str">
        <f>IF(Table3[[#This Row],[NS1 Patients]]=0,"Ns1 (-)ve", "Ns1(+)ve")</f>
        <v>Ns1(+)ve</v>
      </c>
      <c r="H69" s="10">
        <v>1</v>
      </c>
      <c r="I69" s="7" t="str">
        <f>IF(Table3[[#This Row],[IgG Patients]]=0,"IgG (-)ve","IgG (+)ve")</f>
        <v>IgG (+)ve</v>
      </c>
      <c r="J69" s="10">
        <v>1</v>
      </c>
      <c r="K69" s="7" t="str">
        <f>IF(Table3[[#This Row],[IgM Patients]]=0,"IgM (-)ve","IgG (+)ve")</f>
        <v>IgG (+)ve</v>
      </c>
      <c r="L69" s="7" t="s">
        <v>27</v>
      </c>
      <c r="M69" s="7" t="s">
        <v>12</v>
      </c>
      <c r="N69" s="7" t="s">
        <v>24</v>
      </c>
      <c r="O69" s="7" t="s">
        <v>14</v>
      </c>
      <c r="P69" s="7">
        <v>1</v>
      </c>
      <c r="Q69" s="7" t="str">
        <f t="shared" si="3"/>
        <v>Positive</v>
      </c>
    </row>
    <row r="70" spans="1:17" x14ac:dyDescent="0.35">
      <c r="A70" s="5">
        <v>370</v>
      </c>
      <c r="B70" s="6" t="s">
        <v>15</v>
      </c>
      <c r="C70" s="6">
        <v>16</v>
      </c>
      <c r="D70" s="6" t="str">
        <f t="shared" si="2"/>
        <v>Children (8–17)</v>
      </c>
      <c r="E70" s="9">
        <f>IF(Table3[[#This Row],[Age Group]]="Children (8–17)",1,IF(Table3[[#This Row],[Age Group]]="Youth (18–25)",2,IF(Table3[[#This Row],[Age Group]]="Adults (26–35)",3,IF(Table3[[#This Row],[Age Group]]="Middle Age (36–50)",4,5))))</f>
        <v>1</v>
      </c>
      <c r="F70" s="9">
        <v>0</v>
      </c>
      <c r="G70" s="6" t="str">
        <f>IF(Table3[[#This Row],[NS1 Patients]]=0,"Ns1 (-)ve", "Ns1(+)ve")</f>
        <v>Ns1 (-)ve</v>
      </c>
      <c r="H70" s="9">
        <v>0</v>
      </c>
      <c r="I70" s="6" t="str">
        <f>IF(Table3[[#This Row],[IgG Patients]]=0,"IgG (-)ve","IgG (+)ve")</f>
        <v>IgG (-)ve</v>
      </c>
      <c r="J70" s="9">
        <v>1</v>
      </c>
      <c r="K70" s="6" t="str">
        <f>IF(Table3[[#This Row],[IgM Patients]]=0,"IgM (-)ve","IgG (+)ve")</f>
        <v>IgG (+)ve</v>
      </c>
      <c r="L70" s="6" t="s">
        <v>28</v>
      </c>
      <c r="M70" s="6" t="s">
        <v>17</v>
      </c>
      <c r="N70" s="6" t="s">
        <v>13</v>
      </c>
      <c r="O70" s="6" t="s">
        <v>14</v>
      </c>
      <c r="P70" s="6">
        <v>0</v>
      </c>
      <c r="Q70" s="6" t="str">
        <f t="shared" si="3"/>
        <v>Negative</v>
      </c>
    </row>
    <row r="71" spans="1:17" x14ac:dyDescent="0.35">
      <c r="A71" s="5">
        <v>376</v>
      </c>
      <c r="B71" s="6" t="s">
        <v>10</v>
      </c>
      <c r="C71" s="6">
        <v>9</v>
      </c>
      <c r="D71" s="6" t="str">
        <f t="shared" si="2"/>
        <v>Children (8–17)</v>
      </c>
      <c r="E71" s="9">
        <f>IF(Table3[[#This Row],[Age Group]]="Children (8–17)",1,IF(Table3[[#This Row],[Age Group]]="Youth (18–25)",2,IF(Table3[[#This Row],[Age Group]]="Adults (26–35)",3,IF(Table3[[#This Row],[Age Group]]="Middle Age (36–50)",4,5))))</f>
        <v>1</v>
      </c>
      <c r="F71" s="9">
        <v>1</v>
      </c>
      <c r="G71" s="6" t="str">
        <f>IF(Table3[[#This Row],[NS1 Patients]]=0,"Ns1 (-)ve", "Ns1(+)ve")</f>
        <v>Ns1(+)ve</v>
      </c>
      <c r="H71" s="9">
        <v>1</v>
      </c>
      <c r="I71" s="6" t="str">
        <f>IF(Table3[[#This Row],[IgG Patients]]=0,"IgG (-)ve","IgG (+)ve")</f>
        <v>IgG (+)ve</v>
      </c>
      <c r="J71" s="9">
        <v>1</v>
      </c>
      <c r="K71" s="6" t="str">
        <f>IF(Table3[[#This Row],[IgM Patients]]=0,"IgM (-)ve","IgG (+)ve")</f>
        <v>IgG (+)ve</v>
      </c>
      <c r="L71" s="6" t="s">
        <v>53</v>
      </c>
      <c r="M71" s="6" t="s">
        <v>17</v>
      </c>
      <c r="N71" s="6" t="s">
        <v>13</v>
      </c>
      <c r="O71" s="6" t="s">
        <v>14</v>
      </c>
      <c r="P71" s="6">
        <v>1</v>
      </c>
      <c r="Q71" s="6" t="str">
        <f t="shared" si="3"/>
        <v>Positive</v>
      </c>
    </row>
    <row r="72" spans="1:17" x14ac:dyDescent="0.35">
      <c r="A72" s="5">
        <v>377</v>
      </c>
      <c r="B72" s="7" t="s">
        <v>10</v>
      </c>
      <c r="C72" s="7">
        <v>8</v>
      </c>
      <c r="D72" s="7" t="str">
        <f t="shared" si="2"/>
        <v>Children (8–17)</v>
      </c>
      <c r="E72" s="10">
        <f>IF(Table3[[#This Row],[Age Group]]="Children (8–17)",1,IF(Table3[[#This Row],[Age Group]]="Youth (18–25)",2,IF(Table3[[#This Row],[Age Group]]="Adults (26–35)",3,IF(Table3[[#This Row],[Age Group]]="Middle Age (36–50)",4,5))))</f>
        <v>1</v>
      </c>
      <c r="F72" s="10">
        <v>1</v>
      </c>
      <c r="G72" s="7" t="str">
        <f>IF(Table3[[#This Row],[NS1 Patients]]=0,"Ns1 (-)ve", "Ns1(+)ve")</f>
        <v>Ns1(+)ve</v>
      </c>
      <c r="H72" s="10">
        <v>1</v>
      </c>
      <c r="I72" s="7" t="str">
        <f>IF(Table3[[#This Row],[IgG Patients]]=0,"IgG (-)ve","IgG (+)ve")</f>
        <v>IgG (+)ve</v>
      </c>
      <c r="J72" s="10">
        <v>1</v>
      </c>
      <c r="K72" s="7" t="str">
        <f>IF(Table3[[#This Row],[IgM Patients]]=0,"IgM (-)ve","IgG (+)ve")</f>
        <v>IgG (+)ve</v>
      </c>
      <c r="L72" s="7" t="s">
        <v>22</v>
      </c>
      <c r="M72" s="7" t="s">
        <v>12</v>
      </c>
      <c r="N72" s="7" t="s">
        <v>19</v>
      </c>
      <c r="O72" s="7" t="s">
        <v>14</v>
      </c>
      <c r="P72" s="7">
        <v>1</v>
      </c>
      <c r="Q72" s="7" t="str">
        <f t="shared" si="3"/>
        <v>Positive</v>
      </c>
    </row>
    <row r="73" spans="1:17" x14ac:dyDescent="0.35">
      <c r="A73" s="5">
        <v>378</v>
      </c>
      <c r="B73" s="6" t="s">
        <v>10</v>
      </c>
      <c r="C73" s="6">
        <v>17</v>
      </c>
      <c r="D73" s="6" t="str">
        <f t="shared" si="2"/>
        <v>Children (8–17)</v>
      </c>
      <c r="E73" s="9">
        <f>IF(Table3[[#This Row],[Age Group]]="Children (8–17)",1,IF(Table3[[#This Row],[Age Group]]="Youth (18–25)",2,IF(Table3[[#This Row],[Age Group]]="Adults (26–35)",3,IF(Table3[[#This Row],[Age Group]]="Middle Age (36–50)",4,5))))</f>
        <v>1</v>
      </c>
      <c r="F73" s="9">
        <v>0</v>
      </c>
      <c r="G73" s="6" t="str">
        <f>IF(Table3[[#This Row],[NS1 Patients]]=0,"Ns1 (-)ve", "Ns1(+)ve")</f>
        <v>Ns1 (-)ve</v>
      </c>
      <c r="H73" s="9">
        <v>0</v>
      </c>
      <c r="I73" s="6" t="str">
        <f>IF(Table3[[#This Row],[IgG Patients]]=0,"IgG (-)ve","IgG (+)ve")</f>
        <v>IgG (-)ve</v>
      </c>
      <c r="J73" s="9">
        <v>1</v>
      </c>
      <c r="K73" s="6" t="str">
        <f>IF(Table3[[#This Row],[IgM Patients]]=0,"IgM (-)ve","IgG (+)ve")</f>
        <v>IgG (+)ve</v>
      </c>
      <c r="L73" s="6" t="s">
        <v>22</v>
      </c>
      <c r="M73" s="6" t="s">
        <v>17</v>
      </c>
      <c r="N73" s="6" t="s">
        <v>13</v>
      </c>
      <c r="O73" s="6" t="s">
        <v>14</v>
      </c>
      <c r="P73" s="6">
        <v>0</v>
      </c>
      <c r="Q73" s="6" t="str">
        <f t="shared" si="3"/>
        <v>Negative</v>
      </c>
    </row>
    <row r="74" spans="1:17" x14ac:dyDescent="0.35">
      <c r="A74" s="5">
        <v>379</v>
      </c>
      <c r="B74" s="7" t="s">
        <v>10</v>
      </c>
      <c r="C74" s="7">
        <v>16</v>
      </c>
      <c r="D74" s="7" t="str">
        <f t="shared" si="2"/>
        <v>Children (8–17)</v>
      </c>
      <c r="E74" s="10">
        <f>IF(Table3[[#This Row],[Age Group]]="Children (8–17)",1,IF(Table3[[#This Row],[Age Group]]="Youth (18–25)",2,IF(Table3[[#This Row],[Age Group]]="Adults (26–35)",3,IF(Table3[[#This Row],[Age Group]]="Middle Age (36–50)",4,5))))</f>
        <v>1</v>
      </c>
      <c r="F74" s="10">
        <v>1</v>
      </c>
      <c r="G74" s="7" t="str">
        <f>IF(Table3[[#This Row],[NS1 Patients]]=0,"Ns1 (-)ve", "Ns1(+)ve")</f>
        <v>Ns1(+)ve</v>
      </c>
      <c r="H74" s="10">
        <v>1</v>
      </c>
      <c r="I74" s="7" t="str">
        <f>IF(Table3[[#This Row],[IgG Patients]]=0,"IgG (-)ve","IgG (+)ve")</f>
        <v>IgG (+)ve</v>
      </c>
      <c r="J74" s="10">
        <v>0</v>
      </c>
      <c r="K74" s="7" t="str">
        <f>IF(Table3[[#This Row],[IgM Patients]]=0,"IgM (-)ve","IgG (+)ve")</f>
        <v>IgM (-)ve</v>
      </c>
      <c r="L74" s="7" t="s">
        <v>23</v>
      </c>
      <c r="M74" s="7" t="s">
        <v>12</v>
      </c>
      <c r="N74" s="7" t="s">
        <v>24</v>
      </c>
      <c r="O74" s="7" t="s">
        <v>14</v>
      </c>
      <c r="P74" s="7">
        <v>1</v>
      </c>
      <c r="Q74" s="7" t="str">
        <f t="shared" si="3"/>
        <v>Positive</v>
      </c>
    </row>
    <row r="75" spans="1:17" x14ac:dyDescent="0.35">
      <c r="A75" s="5">
        <v>380</v>
      </c>
      <c r="B75" s="6" t="s">
        <v>10</v>
      </c>
      <c r="C75" s="6">
        <v>15</v>
      </c>
      <c r="D75" s="6" t="str">
        <f t="shared" si="2"/>
        <v>Children (8–17)</v>
      </c>
      <c r="E75" s="9">
        <f>IF(Table3[[#This Row],[Age Group]]="Children (8–17)",1,IF(Table3[[#This Row],[Age Group]]="Youth (18–25)",2,IF(Table3[[#This Row],[Age Group]]="Adults (26–35)",3,IF(Table3[[#This Row],[Age Group]]="Middle Age (36–50)",4,5))))</f>
        <v>1</v>
      </c>
      <c r="F75" s="9">
        <v>1</v>
      </c>
      <c r="G75" s="6" t="str">
        <f>IF(Table3[[#This Row],[NS1 Patients]]=0,"Ns1 (-)ve", "Ns1(+)ve")</f>
        <v>Ns1(+)ve</v>
      </c>
      <c r="H75" s="9">
        <v>1</v>
      </c>
      <c r="I75" s="6" t="str">
        <f>IF(Table3[[#This Row],[IgG Patients]]=0,"IgG (-)ve","IgG (+)ve")</f>
        <v>IgG (+)ve</v>
      </c>
      <c r="J75" s="9">
        <v>1</v>
      </c>
      <c r="K75" s="6" t="str">
        <f>IF(Table3[[#This Row],[IgM Patients]]=0,"IgM (-)ve","IgG (+)ve")</f>
        <v>IgG (+)ve</v>
      </c>
      <c r="L75" s="6" t="s">
        <v>45</v>
      </c>
      <c r="M75" s="6" t="s">
        <v>17</v>
      </c>
      <c r="N75" s="6" t="s">
        <v>19</v>
      </c>
      <c r="O75" s="6" t="s">
        <v>14</v>
      </c>
      <c r="P75" s="6">
        <v>1</v>
      </c>
      <c r="Q75" s="6" t="str">
        <f t="shared" si="3"/>
        <v>Positive</v>
      </c>
    </row>
    <row r="76" spans="1:17" x14ac:dyDescent="0.35">
      <c r="A76" s="5">
        <v>385</v>
      </c>
      <c r="B76" s="7" t="s">
        <v>10</v>
      </c>
      <c r="C76" s="7">
        <v>17</v>
      </c>
      <c r="D76" s="7" t="str">
        <f t="shared" si="2"/>
        <v>Children (8–17)</v>
      </c>
      <c r="E76" s="10">
        <f>IF(Table3[[#This Row],[Age Group]]="Children (8–17)",1,IF(Table3[[#This Row],[Age Group]]="Youth (18–25)",2,IF(Table3[[#This Row],[Age Group]]="Adults (26–35)",3,IF(Table3[[#This Row],[Age Group]]="Middle Age (36–50)",4,5))))</f>
        <v>1</v>
      </c>
      <c r="F76" s="10">
        <v>1</v>
      </c>
      <c r="G76" s="7" t="str">
        <f>IF(Table3[[#This Row],[NS1 Patients]]=0,"Ns1 (-)ve", "Ns1(+)ve")</f>
        <v>Ns1(+)ve</v>
      </c>
      <c r="H76" s="10">
        <v>1</v>
      </c>
      <c r="I76" s="7" t="str">
        <f>IF(Table3[[#This Row],[IgG Patients]]=0,"IgG (-)ve","IgG (+)ve")</f>
        <v>IgG (+)ve</v>
      </c>
      <c r="J76" s="10">
        <v>1</v>
      </c>
      <c r="K76" s="7" t="str">
        <f>IF(Table3[[#This Row],[IgM Patients]]=0,"IgM (-)ve","IgG (+)ve")</f>
        <v>IgG (+)ve</v>
      </c>
      <c r="L76" s="7" t="s">
        <v>50</v>
      </c>
      <c r="M76" s="7" t="s">
        <v>12</v>
      </c>
      <c r="N76" s="7" t="s">
        <v>19</v>
      </c>
      <c r="O76" s="7" t="s">
        <v>14</v>
      </c>
      <c r="P76" s="7">
        <v>1</v>
      </c>
      <c r="Q76" s="7" t="str">
        <f t="shared" si="3"/>
        <v>Positive</v>
      </c>
    </row>
    <row r="77" spans="1:17" x14ac:dyDescent="0.35">
      <c r="A77" s="5">
        <v>393</v>
      </c>
      <c r="B77" s="7" t="s">
        <v>10</v>
      </c>
      <c r="C77" s="7">
        <v>17</v>
      </c>
      <c r="D77" s="7" t="str">
        <f t="shared" si="2"/>
        <v>Children (8–17)</v>
      </c>
      <c r="E77" s="10">
        <f>IF(Table3[[#This Row],[Age Group]]="Children (8–17)",1,IF(Table3[[#This Row],[Age Group]]="Youth (18–25)",2,IF(Table3[[#This Row],[Age Group]]="Adults (26–35)",3,IF(Table3[[#This Row],[Age Group]]="Middle Age (36–50)",4,5))))</f>
        <v>1</v>
      </c>
      <c r="F77" s="10">
        <v>1</v>
      </c>
      <c r="G77" s="7" t="str">
        <f>IF(Table3[[#This Row],[NS1 Patients]]=0,"Ns1 (-)ve", "Ns1(+)ve")</f>
        <v>Ns1(+)ve</v>
      </c>
      <c r="H77" s="10">
        <v>1</v>
      </c>
      <c r="I77" s="7" t="str">
        <f>IF(Table3[[#This Row],[IgG Patients]]=0,"IgG (-)ve","IgG (+)ve")</f>
        <v>IgG (+)ve</v>
      </c>
      <c r="J77" s="10">
        <v>0</v>
      </c>
      <c r="K77" s="7" t="str">
        <f>IF(Table3[[#This Row],[IgM Patients]]=0,"IgM (-)ve","IgG (+)ve")</f>
        <v>IgM (-)ve</v>
      </c>
      <c r="L77" s="7" t="s">
        <v>44</v>
      </c>
      <c r="M77" s="7" t="s">
        <v>12</v>
      </c>
      <c r="N77" s="7" t="s">
        <v>13</v>
      </c>
      <c r="O77" s="7" t="s">
        <v>14</v>
      </c>
      <c r="P77" s="7">
        <v>1</v>
      </c>
      <c r="Q77" s="7" t="str">
        <f t="shared" si="3"/>
        <v>Positive</v>
      </c>
    </row>
    <row r="78" spans="1:17" x14ac:dyDescent="0.35">
      <c r="A78" s="5">
        <v>398</v>
      </c>
      <c r="B78" s="6" t="s">
        <v>10</v>
      </c>
      <c r="C78" s="6">
        <v>9</v>
      </c>
      <c r="D78" s="6" t="str">
        <f t="shared" si="2"/>
        <v>Children (8–17)</v>
      </c>
      <c r="E78" s="9">
        <f>IF(Table3[[#This Row],[Age Group]]="Children (8–17)",1,IF(Table3[[#This Row],[Age Group]]="Youth (18–25)",2,IF(Table3[[#This Row],[Age Group]]="Adults (26–35)",3,IF(Table3[[#This Row],[Age Group]]="Middle Age (36–50)",4,5))))</f>
        <v>1</v>
      </c>
      <c r="F78" s="9">
        <v>1</v>
      </c>
      <c r="G78" s="6" t="str">
        <f>IF(Table3[[#This Row],[NS1 Patients]]=0,"Ns1 (-)ve", "Ns1(+)ve")</f>
        <v>Ns1(+)ve</v>
      </c>
      <c r="H78" s="9">
        <v>1</v>
      </c>
      <c r="I78" s="6" t="str">
        <f>IF(Table3[[#This Row],[IgG Patients]]=0,"IgG (-)ve","IgG (+)ve")</f>
        <v>IgG (+)ve</v>
      </c>
      <c r="J78" s="9">
        <v>0</v>
      </c>
      <c r="K78" s="6" t="str">
        <f>IF(Table3[[#This Row],[IgM Patients]]=0,"IgM (-)ve","IgG (+)ve")</f>
        <v>IgM (-)ve</v>
      </c>
      <c r="L78" s="6" t="s">
        <v>43</v>
      </c>
      <c r="M78" s="6" t="s">
        <v>17</v>
      </c>
      <c r="N78" s="6" t="s">
        <v>24</v>
      </c>
      <c r="O78" s="6" t="s">
        <v>14</v>
      </c>
      <c r="P78" s="6">
        <v>1</v>
      </c>
      <c r="Q78" s="6" t="str">
        <f t="shared" si="3"/>
        <v>Positive</v>
      </c>
    </row>
    <row r="79" spans="1:17" x14ac:dyDescent="0.35">
      <c r="A79" s="5">
        <v>401</v>
      </c>
      <c r="B79" s="7" t="s">
        <v>15</v>
      </c>
      <c r="C79" s="7">
        <v>14</v>
      </c>
      <c r="D79" s="7" t="str">
        <f t="shared" si="2"/>
        <v>Children (8–17)</v>
      </c>
      <c r="E79" s="10">
        <f>IF(Table3[[#This Row],[Age Group]]="Children (8–17)",1,IF(Table3[[#This Row],[Age Group]]="Youth (18–25)",2,IF(Table3[[#This Row],[Age Group]]="Adults (26–35)",3,IF(Table3[[#This Row],[Age Group]]="Middle Age (36–50)",4,5))))</f>
        <v>1</v>
      </c>
      <c r="F79" s="10">
        <v>0</v>
      </c>
      <c r="G79" s="7" t="str">
        <f>IF(Table3[[#This Row],[NS1 Patients]]=0,"Ns1 (-)ve", "Ns1(+)ve")</f>
        <v>Ns1 (-)ve</v>
      </c>
      <c r="H79" s="10">
        <v>0</v>
      </c>
      <c r="I79" s="7" t="str">
        <f>IF(Table3[[#This Row],[IgG Patients]]=0,"IgG (-)ve","IgG (+)ve")</f>
        <v>IgG (-)ve</v>
      </c>
      <c r="J79" s="10">
        <v>0</v>
      </c>
      <c r="K79" s="7" t="str">
        <f>IF(Table3[[#This Row],[IgM Patients]]=0,"IgM (-)ve","IgG (+)ve")</f>
        <v>IgM (-)ve</v>
      </c>
      <c r="L79" s="7" t="s">
        <v>42</v>
      </c>
      <c r="M79" s="7" t="s">
        <v>12</v>
      </c>
      <c r="N79" s="7" t="s">
        <v>13</v>
      </c>
      <c r="O79" s="7" t="s">
        <v>14</v>
      </c>
      <c r="P79" s="7">
        <v>0</v>
      </c>
      <c r="Q79" s="7" t="str">
        <f t="shared" si="3"/>
        <v>Negative</v>
      </c>
    </row>
    <row r="80" spans="1:17" x14ac:dyDescent="0.35">
      <c r="A80" s="5">
        <v>408</v>
      </c>
      <c r="B80" s="6" t="s">
        <v>15</v>
      </c>
      <c r="C80" s="6">
        <v>16</v>
      </c>
      <c r="D80" s="6" t="str">
        <f t="shared" si="2"/>
        <v>Children (8–17)</v>
      </c>
      <c r="E80" s="9">
        <f>IF(Table3[[#This Row],[Age Group]]="Children (8–17)",1,IF(Table3[[#This Row],[Age Group]]="Youth (18–25)",2,IF(Table3[[#This Row],[Age Group]]="Adults (26–35)",3,IF(Table3[[#This Row],[Age Group]]="Middle Age (36–50)",4,5))))</f>
        <v>1</v>
      </c>
      <c r="F80" s="9">
        <v>1</v>
      </c>
      <c r="G80" s="6" t="str">
        <f>IF(Table3[[#This Row],[NS1 Patients]]=0,"Ns1 (-)ve", "Ns1(+)ve")</f>
        <v>Ns1(+)ve</v>
      </c>
      <c r="H80" s="9">
        <v>1</v>
      </c>
      <c r="I80" s="6" t="str">
        <f>IF(Table3[[#This Row],[IgG Patients]]=0,"IgG (-)ve","IgG (+)ve")</f>
        <v>IgG (+)ve</v>
      </c>
      <c r="J80" s="9">
        <v>1</v>
      </c>
      <c r="K80" s="6" t="str">
        <f>IF(Table3[[#This Row],[IgM Patients]]=0,"IgM (-)ve","IgG (+)ve")</f>
        <v>IgG (+)ve</v>
      </c>
      <c r="L80" s="6" t="s">
        <v>16</v>
      </c>
      <c r="M80" s="6" t="s">
        <v>17</v>
      </c>
      <c r="N80" s="6" t="s">
        <v>13</v>
      </c>
      <c r="O80" s="6" t="s">
        <v>14</v>
      </c>
      <c r="P80" s="6">
        <v>1</v>
      </c>
      <c r="Q80" s="6" t="str">
        <f t="shared" si="3"/>
        <v>Positive</v>
      </c>
    </row>
    <row r="81" spans="1:17" x14ac:dyDescent="0.35">
      <c r="A81" s="5">
        <v>409</v>
      </c>
      <c r="B81" s="7" t="s">
        <v>15</v>
      </c>
      <c r="C81" s="7">
        <v>11</v>
      </c>
      <c r="D81" s="7" t="str">
        <f t="shared" si="2"/>
        <v>Children (8–17)</v>
      </c>
      <c r="E81" s="10">
        <f>IF(Table3[[#This Row],[Age Group]]="Children (8–17)",1,IF(Table3[[#This Row],[Age Group]]="Youth (18–25)",2,IF(Table3[[#This Row],[Age Group]]="Adults (26–35)",3,IF(Table3[[#This Row],[Age Group]]="Middle Age (36–50)",4,5))))</f>
        <v>1</v>
      </c>
      <c r="F81" s="10">
        <v>0</v>
      </c>
      <c r="G81" s="7" t="str">
        <f>IF(Table3[[#This Row],[NS1 Patients]]=0,"Ns1 (-)ve", "Ns1(+)ve")</f>
        <v>Ns1 (-)ve</v>
      </c>
      <c r="H81" s="10">
        <v>0</v>
      </c>
      <c r="I81" s="7" t="str">
        <f>IF(Table3[[#This Row],[IgG Patients]]=0,"IgG (-)ve","IgG (+)ve")</f>
        <v>IgG (-)ve</v>
      </c>
      <c r="J81" s="10">
        <v>0</v>
      </c>
      <c r="K81" s="7" t="str">
        <f>IF(Table3[[#This Row],[IgM Patients]]=0,"IgM (-)ve","IgG (+)ve")</f>
        <v>IgM (-)ve</v>
      </c>
      <c r="L81" s="7" t="s">
        <v>36</v>
      </c>
      <c r="M81" s="7" t="s">
        <v>12</v>
      </c>
      <c r="N81" s="7" t="s">
        <v>13</v>
      </c>
      <c r="O81" s="7" t="s">
        <v>14</v>
      </c>
      <c r="P81" s="7">
        <v>0</v>
      </c>
      <c r="Q81" s="7" t="str">
        <f t="shared" si="3"/>
        <v>Negative</v>
      </c>
    </row>
    <row r="82" spans="1:17" x14ac:dyDescent="0.35">
      <c r="A82" s="5">
        <v>420</v>
      </c>
      <c r="B82" s="6" t="s">
        <v>15</v>
      </c>
      <c r="C82" s="6">
        <v>14</v>
      </c>
      <c r="D82" s="6" t="str">
        <f t="shared" si="2"/>
        <v>Children (8–17)</v>
      </c>
      <c r="E82" s="9">
        <f>IF(Table3[[#This Row],[Age Group]]="Children (8–17)",1,IF(Table3[[#This Row],[Age Group]]="Youth (18–25)",2,IF(Table3[[#This Row],[Age Group]]="Adults (26–35)",3,IF(Table3[[#This Row],[Age Group]]="Middle Age (36–50)",4,5))))</f>
        <v>1</v>
      </c>
      <c r="F82" s="9">
        <v>1</v>
      </c>
      <c r="G82" s="6" t="str">
        <f>IF(Table3[[#This Row],[NS1 Patients]]=0,"Ns1 (-)ve", "Ns1(+)ve")</f>
        <v>Ns1(+)ve</v>
      </c>
      <c r="H82" s="9">
        <v>1</v>
      </c>
      <c r="I82" s="6" t="str">
        <f>IF(Table3[[#This Row],[IgG Patients]]=0,"IgG (-)ve","IgG (+)ve")</f>
        <v>IgG (+)ve</v>
      </c>
      <c r="J82" s="9">
        <v>1</v>
      </c>
      <c r="K82" s="6" t="str">
        <f>IF(Table3[[#This Row],[IgM Patients]]=0,"IgM (-)ve","IgG (+)ve")</f>
        <v>IgG (+)ve</v>
      </c>
      <c r="L82" s="6" t="s">
        <v>48</v>
      </c>
      <c r="M82" s="6" t="s">
        <v>17</v>
      </c>
      <c r="N82" s="6" t="s">
        <v>13</v>
      </c>
      <c r="O82" s="6" t="s">
        <v>14</v>
      </c>
      <c r="P82" s="6">
        <v>1</v>
      </c>
      <c r="Q82" s="6" t="str">
        <f t="shared" si="3"/>
        <v>Positive</v>
      </c>
    </row>
    <row r="83" spans="1:17" x14ac:dyDescent="0.35">
      <c r="A83" s="5">
        <v>426</v>
      </c>
      <c r="B83" s="6" t="s">
        <v>10</v>
      </c>
      <c r="C83" s="6">
        <v>15</v>
      </c>
      <c r="D83" s="6" t="str">
        <f t="shared" si="2"/>
        <v>Children (8–17)</v>
      </c>
      <c r="E83" s="9">
        <f>IF(Table3[[#This Row],[Age Group]]="Children (8–17)",1,IF(Table3[[#This Row],[Age Group]]="Youth (18–25)",2,IF(Table3[[#This Row],[Age Group]]="Adults (26–35)",3,IF(Table3[[#This Row],[Age Group]]="Middle Age (36–50)",4,5))))</f>
        <v>1</v>
      </c>
      <c r="F83" s="9">
        <v>0</v>
      </c>
      <c r="G83" s="6" t="str">
        <f>IF(Table3[[#This Row],[NS1 Patients]]=0,"Ns1 (-)ve", "Ns1(+)ve")</f>
        <v>Ns1 (-)ve</v>
      </c>
      <c r="H83" s="9">
        <v>0</v>
      </c>
      <c r="I83" s="6" t="str">
        <f>IF(Table3[[#This Row],[IgG Patients]]=0,"IgG (-)ve","IgG (+)ve")</f>
        <v>IgG (-)ve</v>
      </c>
      <c r="J83" s="9">
        <v>0</v>
      </c>
      <c r="K83" s="6" t="str">
        <f>IF(Table3[[#This Row],[IgM Patients]]=0,"IgM (-)ve","IgG (+)ve")</f>
        <v>IgM (-)ve</v>
      </c>
      <c r="L83" s="6" t="s">
        <v>11</v>
      </c>
      <c r="M83" s="6" t="s">
        <v>17</v>
      </c>
      <c r="N83" s="6" t="s">
        <v>19</v>
      </c>
      <c r="O83" s="6" t="s">
        <v>14</v>
      </c>
      <c r="P83" s="6">
        <v>0</v>
      </c>
      <c r="Q83" s="6" t="str">
        <f t="shared" si="3"/>
        <v>Negative</v>
      </c>
    </row>
    <row r="84" spans="1:17" x14ac:dyDescent="0.35">
      <c r="A84" s="5">
        <v>437</v>
      </c>
      <c r="B84" s="7" t="s">
        <v>15</v>
      </c>
      <c r="C84" s="7">
        <v>15</v>
      </c>
      <c r="D84" s="7" t="str">
        <f t="shared" si="2"/>
        <v>Children (8–17)</v>
      </c>
      <c r="E84" s="10">
        <f>IF(Table3[[#This Row],[Age Group]]="Children (8–17)",1,IF(Table3[[#This Row],[Age Group]]="Youth (18–25)",2,IF(Table3[[#This Row],[Age Group]]="Adults (26–35)",3,IF(Table3[[#This Row],[Age Group]]="Middle Age (36–50)",4,5))))</f>
        <v>1</v>
      </c>
      <c r="F84" s="10">
        <v>1</v>
      </c>
      <c r="G84" s="7" t="str">
        <f>IF(Table3[[#This Row],[NS1 Patients]]=0,"Ns1 (-)ve", "Ns1(+)ve")</f>
        <v>Ns1(+)ve</v>
      </c>
      <c r="H84" s="10">
        <v>1</v>
      </c>
      <c r="I84" s="7" t="str">
        <f>IF(Table3[[#This Row],[IgG Patients]]=0,"IgG (-)ve","IgG (+)ve")</f>
        <v>IgG (+)ve</v>
      </c>
      <c r="J84" s="10">
        <v>0</v>
      </c>
      <c r="K84" s="7" t="str">
        <f>IF(Table3[[#This Row],[IgM Patients]]=0,"IgM (-)ve","IgG (+)ve")</f>
        <v>IgM (-)ve</v>
      </c>
      <c r="L84" s="7" t="s">
        <v>53</v>
      </c>
      <c r="M84" s="7" t="s">
        <v>12</v>
      </c>
      <c r="N84" s="7" t="s">
        <v>24</v>
      </c>
      <c r="O84" s="7" t="s">
        <v>14</v>
      </c>
      <c r="P84" s="7">
        <v>1</v>
      </c>
      <c r="Q84" s="7" t="str">
        <f t="shared" si="3"/>
        <v>Positive</v>
      </c>
    </row>
    <row r="85" spans="1:17" x14ac:dyDescent="0.35">
      <c r="A85" s="5">
        <v>441</v>
      </c>
      <c r="B85" s="7" t="s">
        <v>15</v>
      </c>
      <c r="C85" s="7">
        <v>11</v>
      </c>
      <c r="D85" s="7" t="str">
        <f t="shared" si="2"/>
        <v>Children (8–17)</v>
      </c>
      <c r="E85" s="10">
        <f>IF(Table3[[#This Row],[Age Group]]="Children (8–17)",1,IF(Table3[[#This Row],[Age Group]]="Youth (18–25)",2,IF(Table3[[#This Row],[Age Group]]="Adults (26–35)",3,IF(Table3[[#This Row],[Age Group]]="Middle Age (36–50)",4,5))))</f>
        <v>1</v>
      </c>
      <c r="F85" s="10">
        <v>1</v>
      </c>
      <c r="G85" s="7" t="str">
        <f>IF(Table3[[#This Row],[NS1 Patients]]=0,"Ns1 (-)ve", "Ns1(+)ve")</f>
        <v>Ns1(+)ve</v>
      </c>
      <c r="H85" s="10">
        <v>1</v>
      </c>
      <c r="I85" s="7" t="str">
        <f>IF(Table3[[#This Row],[IgG Patients]]=0,"IgG (-)ve","IgG (+)ve")</f>
        <v>IgG (+)ve</v>
      </c>
      <c r="J85" s="10">
        <v>1</v>
      </c>
      <c r="K85" s="7" t="str">
        <f>IF(Table3[[#This Row],[IgM Patients]]=0,"IgM (-)ve","IgG (+)ve")</f>
        <v>IgG (+)ve</v>
      </c>
      <c r="L85" s="7" t="s">
        <v>11</v>
      </c>
      <c r="M85" s="7" t="s">
        <v>12</v>
      </c>
      <c r="N85" s="7" t="s">
        <v>24</v>
      </c>
      <c r="O85" s="7" t="s">
        <v>14</v>
      </c>
      <c r="P85" s="7">
        <v>1</v>
      </c>
      <c r="Q85" s="7" t="str">
        <f t="shared" si="3"/>
        <v>Positive</v>
      </c>
    </row>
    <row r="86" spans="1:17" x14ac:dyDescent="0.35">
      <c r="A86" s="5">
        <v>457</v>
      </c>
      <c r="B86" s="7" t="s">
        <v>10</v>
      </c>
      <c r="C86" s="7">
        <v>17</v>
      </c>
      <c r="D86" s="7" t="str">
        <f t="shared" si="2"/>
        <v>Children (8–17)</v>
      </c>
      <c r="E86" s="10">
        <f>IF(Table3[[#This Row],[Age Group]]="Children (8–17)",1,IF(Table3[[#This Row],[Age Group]]="Youth (18–25)",2,IF(Table3[[#This Row],[Age Group]]="Adults (26–35)",3,IF(Table3[[#This Row],[Age Group]]="Middle Age (36–50)",4,5))))</f>
        <v>1</v>
      </c>
      <c r="F86" s="10">
        <v>0</v>
      </c>
      <c r="G86" s="7" t="str">
        <f>IF(Table3[[#This Row],[NS1 Patients]]=0,"Ns1 (-)ve", "Ns1(+)ve")</f>
        <v>Ns1 (-)ve</v>
      </c>
      <c r="H86" s="10">
        <v>0</v>
      </c>
      <c r="I86" s="7" t="str">
        <f>IF(Table3[[#This Row],[IgG Patients]]=0,"IgG (-)ve","IgG (+)ve")</f>
        <v>IgG (-)ve</v>
      </c>
      <c r="J86" s="10">
        <v>0</v>
      </c>
      <c r="K86" s="7" t="str">
        <f>IF(Table3[[#This Row],[IgM Patients]]=0,"IgM (-)ve","IgG (+)ve")</f>
        <v>IgM (-)ve</v>
      </c>
      <c r="L86" s="7" t="s">
        <v>77</v>
      </c>
      <c r="M86" s="7" t="s">
        <v>12</v>
      </c>
      <c r="N86" s="7" t="s">
        <v>13</v>
      </c>
      <c r="O86" s="7" t="s">
        <v>14</v>
      </c>
      <c r="P86" s="7">
        <v>0</v>
      </c>
      <c r="Q86" s="7" t="str">
        <f t="shared" si="3"/>
        <v>Negative</v>
      </c>
    </row>
    <row r="87" spans="1:17" x14ac:dyDescent="0.35">
      <c r="A87" s="5">
        <v>459</v>
      </c>
      <c r="B87" s="7" t="s">
        <v>10</v>
      </c>
      <c r="C87" s="7">
        <v>13</v>
      </c>
      <c r="D87" s="7" t="str">
        <f t="shared" si="2"/>
        <v>Children (8–17)</v>
      </c>
      <c r="E87" s="10">
        <f>IF(Table3[[#This Row],[Age Group]]="Children (8–17)",1,IF(Table3[[#This Row],[Age Group]]="Youth (18–25)",2,IF(Table3[[#This Row],[Age Group]]="Adults (26–35)",3,IF(Table3[[#This Row],[Age Group]]="Middle Age (36–50)",4,5))))</f>
        <v>1</v>
      </c>
      <c r="F87" s="10">
        <v>0</v>
      </c>
      <c r="G87" s="7" t="str">
        <f>IF(Table3[[#This Row],[NS1 Patients]]=0,"Ns1 (-)ve", "Ns1(+)ve")</f>
        <v>Ns1 (-)ve</v>
      </c>
      <c r="H87" s="10">
        <v>0</v>
      </c>
      <c r="I87" s="7" t="str">
        <f>IF(Table3[[#This Row],[IgG Patients]]=0,"IgG (-)ve","IgG (+)ve")</f>
        <v>IgG (-)ve</v>
      </c>
      <c r="J87" s="10">
        <v>0</v>
      </c>
      <c r="K87" s="7" t="str">
        <f>IF(Table3[[#This Row],[IgM Patients]]=0,"IgM (-)ve","IgG (+)ve")</f>
        <v>IgM (-)ve</v>
      </c>
      <c r="L87" s="7" t="s">
        <v>31</v>
      </c>
      <c r="M87" s="7" t="s">
        <v>12</v>
      </c>
      <c r="N87" s="7" t="s">
        <v>24</v>
      </c>
      <c r="O87" s="7" t="s">
        <v>14</v>
      </c>
      <c r="P87" s="7">
        <v>0</v>
      </c>
      <c r="Q87" s="7" t="str">
        <f t="shared" si="3"/>
        <v>Negative</v>
      </c>
    </row>
    <row r="88" spans="1:17" x14ac:dyDescent="0.35">
      <c r="A88" s="5">
        <v>463</v>
      </c>
      <c r="B88" s="7" t="s">
        <v>15</v>
      </c>
      <c r="C88" s="7">
        <v>14</v>
      </c>
      <c r="D88" s="7" t="str">
        <f t="shared" si="2"/>
        <v>Children (8–17)</v>
      </c>
      <c r="E88" s="10">
        <f>IF(Table3[[#This Row],[Age Group]]="Children (8–17)",1,IF(Table3[[#This Row],[Age Group]]="Youth (18–25)",2,IF(Table3[[#This Row],[Age Group]]="Adults (26–35)",3,IF(Table3[[#This Row],[Age Group]]="Middle Age (36–50)",4,5))))</f>
        <v>1</v>
      </c>
      <c r="F88" s="10">
        <v>1</v>
      </c>
      <c r="G88" s="7" t="str">
        <f>IF(Table3[[#This Row],[NS1 Patients]]=0,"Ns1 (-)ve", "Ns1(+)ve")</f>
        <v>Ns1(+)ve</v>
      </c>
      <c r="H88" s="10">
        <v>1</v>
      </c>
      <c r="I88" s="7" t="str">
        <f>IF(Table3[[#This Row],[IgG Patients]]=0,"IgG (-)ve","IgG (+)ve")</f>
        <v>IgG (+)ve</v>
      </c>
      <c r="J88" s="10">
        <v>1</v>
      </c>
      <c r="K88" s="7" t="str">
        <f>IF(Table3[[#This Row],[IgM Patients]]=0,"IgM (-)ve","IgG (+)ve")</f>
        <v>IgG (+)ve</v>
      </c>
      <c r="L88" s="7" t="s">
        <v>48</v>
      </c>
      <c r="M88" s="7" t="s">
        <v>12</v>
      </c>
      <c r="N88" s="7" t="s">
        <v>19</v>
      </c>
      <c r="O88" s="7" t="s">
        <v>14</v>
      </c>
      <c r="P88" s="7">
        <v>1</v>
      </c>
      <c r="Q88" s="7" t="str">
        <f t="shared" si="3"/>
        <v>Positive</v>
      </c>
    </row>
    <row r="89" spans="1:17" x14ac:dyDescent="0.35">
      <c r="A89" s="5">
        <v>471</v>
      </c>
      <c r="B89" s="7" t="s">
        <v>15</v>
      </c>
      <c r="C89" s="7">
        <v>11</v>
      </c>
      <c r="D89" s="7" t="str">
        <f t="shared" si="2"/>
        <v>Children (8–17)</v>
      </c>
      <c r="E89" s="10">
        <f>IF(Table3[[#This Row],[Age Group]]="Children (8–17)",1,IF(Table3[[#This Row],[Age Group]]="Youth (18–25)",2,IF(Table3[[#This Row],[Age Group]]="Adults (26–35)",3,IF(Table3[[#This Row],[Age Group]]="Middle Age (36–50)",4,5))))</f>
        <v>1</v>
      </c>
      <c r="F89" s="10">
        <v>0</v>
      </c>
      <c r="G89" s="7" t="str">
        <f>IF(Table3[[#This Row],[NS1 Patients]]=0,"Ns1 (-)ve", "Ns1(+)ve")</f>
        <v>Ns1 (-)ve</v>
      </c>
      <c r="H89" s="10">
        <v>0</v>
      </c>
      <c r="I89" s="7" t="str">
        <f>IF(Table3[[#This Row],[IgG Patients]]=0,"IgG (-)ve","IgG (+)ve")</f>
        <v>IgG (-)ve</v>
      </c>
      <c r="J89" s="10">
        <v>1</v>
      </c>
      <c r="K89" s="7" t="str">
        <f>IF(Table3[[#This Row],[IgM Patients]]=0,"IgM (-)ve","IgG (+)ve")</f>
        <v>IgG (+)ve</v>
      </c>
      <c r="L89" s="7" t="s">
        <v>35</v>
      </c>
      <c r="M89" s="7" t="s">
        <v>12</v>
      </c>
      <c r="N89" s="7" t="s">
        <v>19</v>
      </c>
      <c r="O89" s="7" t="s">
        <v>14</v>
      </c>
      <c r="P89" s="7">
        <v>0</v>
      </c>
      <c r="Q89" s="7" t="str">
        <f t="shared" si="3"/>
        <v>Negative</v>
      </c>
    </row>
    <row r="90" spans="1:17" x14ac:dyDescent="0.35">
      <c r="A90" s="5">
        <v>487</v>
      </c>
      <c r="B90" s="7" t="s">
        <v>15</v>
      </c>
      <c r="C90" s="7">
        <v>13</v>
      </c>
      <c r="D90" s="7" t="str">
        <f t="shared" si="2"/>
        <v>Children (8–17)</v>
      </c>
      <c r="E90" s="10">
        <f>IF(Table3[[#This Row],[Age Group]]="Children (8–17)",1,IF(Table3[[#This Row],[Age Group]]="Youth (18–25)",2,IF(Table3[[#This Row],[Age Group]]="Adults (26–35)",3,IF(Table3[[#This Row],[Age Group]]="Middle Age (36–50)",4,5))))</f>
        <v>1</v>
      </c>
      <c r="F90" s="10">
        <v>0</v>
      </c>
      <c r="G90" s="7" t="str">
        <f>IF(Table3[[#This Row],[NS1 Patients]]=0,"Ns1 (-)ve", "Ns1(+)ve")</f>
        <v>Ns1 (-)ve</v>
      </c>
      <c r="H90" s="10">
        <v>0</v>
      </c>
      <c r="I90" s="7" t="str">
        <f>IF(Table3[[#This Row],[IgG Patients]]=0,"IgG (-)ve","IgG (+)ve")</f>
        <v>IgG (-)ve</v>
      </c>
      <c r="J90" s="10">
        <v>1</v>
      </c>
      <c r="K90" s="7" t="str">
        <f>IF(Table3[[#This Row],[IgM Patients]]=0,"IgM (-)ve","IgG (+)ve")</f>
        <v>IgG (+)ve</v>
      </c>
      <c r="L90" s="7" t="s">
        <v>21</v>
      </c>
      <c r="M90" s="7" t="s">
        <v>12</v>
      </c>
      <c r="N90" s="7" t="s">
        <v>24</v>
      </c>
      <c r="O90" s="7" t="s">
        <v>14</v>
      </c>
      <c r="P90" s="7">
        <v>0</v>
      </c>
      <c r="Q90" s="7" t="str">
        <f t="shared" si="3"/>
        <v>Negative</v>
      </c>
    </row>
    <row r="91" spans="1:17" x14ac:dyDescent="0.35">
      <c r="A91" s="5">
        <v>492</v>
      </c>
      <c r="B91" s="6" t="s">
        <v>10</v>
      </c>
      <c r="C91" s="6">
        <v>17</v>
      </c>
      <c r="D91" s="6" t="str">
        <f t="shared" si="2"/>
        <v>Children (8–17)</v>
      </c>
      <c r="E91" s="9">
        <f>IF(Table3[[#This Row],[Age Group]]="Children (8–17)",1,IF(Table3[[#This Row],[Age Group]]="Youth (18–25)",2,IF(Table3[[#This Row],[Age Group]]="Adults (26–35)",3,IF(Table3[[#This Row],[Age Group]]="Middle Age (36–50)",4,5))))</f>
        <v>1</v>
      </c>
      <c r="F91" s="9">
        <v>0</v>
      </c>
      <c r="G91" s="6" t="str">
        <f>IF(Table3[[#This Row],[NS1 Patients]]=0,"Ns1 (-)ve", "Ns1(+)ve")</f>
        <v>Ns1 (-)ve</v>
      </c>
      <c r="H91" s="9">
        <v>0</v>
      </c>
      <c r="I91" s="6" t="str">
        <f>IF(Table3[[#This Row],[IgG Patients]]=0,"IgG (-)ve","IgG (+)ve")</f>
        <v>IgG (-)ve</v>
      </c>
      <c r="J91" s="9">
        <v>1</v>
      </c>
      <c r="K91" s="6" t="str">
        <f>IF(Table3[[#This Row],[IgM Patients]]=0,"IgM (-)ve","IgG (+)ve")</f>
        <v>IgG (+)ve</v>
      </c>
      <c r="L91" s="6" t="s">
        <v>11</v>
      </c>
      <c r="M91" s="6" t="s">
        <v>17</v>
      </c>
      <c r="N91" s="6" t="s">
        <v>19</v>
      </c>
      <c r="O91" s="6" t="s">
        <v>14</v>
      </c>
      <c r="P91" s="6">
        <v>0</v>
      </c>
      <c r="Q91" s="6" t="str">
        <f t="shared" si="3"/>
        <v>Negative</v>
      </c>
    </row>
    <row r="92" spans="1:17" x14ac:dyDescent="0.35">
      <c r="A92" s="5">
        <v>494</v>
      </c>
      <c r="B92" s="6" t="s">
        <v>15</v>
      </c>
      <c r="C92" s="6">
        <v>9</v>
      </c>
      <c r="D92" s="6" t="str">
        <f t="shared" si="2"/>
        <v>Children (8–17)</v>
      </c>
      <c r="E92" s="9">
        <f>IF(Table3[[#This Row],[Age Group]]="Children (8–17)",1,IF(Table3[[#This Row],[Age Group]]="Youth (18–25)",2,IF(Table3[[#This Row],[Age Group]]="Adults (26–35)",3,IF(Table3[[#This Row],[Age Group]]="Middle Age (36–50)",4,5))))</f>
        <v>1</v>
      </c>
      <c r="F92" s="9">
        <v>1</v>
      </c>
      <c r="G92" s="6" t="str">
        <f>IF(Table3[[#This Row],[NS1 Patients]]=0,"Ns1 (-)ve", "Ns1(+)ve")</f>
        <v>Ns1(+)ve</v>
      </c>
      <c r="H92" s="9">
        <v>1</v>
      </c>
      <c r="I92" s="6" t="str">
        <f>IF(Table3[[#This Row],[IgG Patients]]=0,"IgG (-)ve","IgG (+)ve")</f>
        <v>IgG (+)ve</v>
      </c>
      <c r="J92" s="9">
        <v>1</v>
      </c>
      <c r="K92" s="6" t="str">
        <f>IF(Table3[[#This Row],[IgM Patients]]=0,"IgM (-)ve","IgG (+)ve")</f>
        <v>IgG (+)ve</v>
      </c>
      <c r="L92" s="6" t="s">
        <v>39</v>
      </c>
      <c r="M92" s="6" t="s">
        <v>17</v>
      </c>
      <c r="N92" s="6" t="s">
        <v>24</v>
      </c>
      <c r="O92" s="6" t="s">
        <v>14</v>
      </c>
      <c r="P92" s="6">
        <v>1</v>
      </c>
      <c r="Q92" s="6" t="str">
        <f t="shared" si="3"/>
        <v>Positive</v>
      </c>
    </row>
    <row r="93" spans="1:17" x14ac:dyDescent="0.35">
      <c r="A93" s="5">
        <v>497</v>
      </c>
      <c r="B93" s="7" t="s">
        <v>10</v>
      </c>
      <c r="C93" s="7">
        <v>15</v>
      </c>
      <c r="D93" s="7" t="str">
        <f t="shared" si="2"/>
        <v>Children (8–17)</v>
      </c>
      <c r="E93" s="10">
        <f>IF(Table3[[#This Row],[Age Group]]="Children (8–17)",1,IF(Table3[[#This Row],[Age Group]]="Youth (18–25)",2,IF(Table3[[#This Row],[Age Group]]="Adults (26–35)",3,IF(Table3[[#This Row],[Age Group]]="Middle Age (36–50)",4,5))))</f>
        <v>1</v>
      </c>
      <c r="F93" s="10">
        <v>1</v>
      </c>
      <c r="G93" s="7" t="str">
        <f>IF(Table3[[#This Row],[NS1 Patients]]=0,"Ns1 (-)ve", "Ns1(+)ve")</f>
        <v>Ns1(+)ve</v>
      </c>
      <c r="H93" s="10">
        <v>1</v>
      </c>
      <c r="I93" s="7" t="str">
        <f>IF(Table3[[#This Row],[IgG Patients]]=0,"IgG (-)ve","IgG (+)ve")</f>
        <v>IgG (+)ve</v>
      </c>
      <c r="J93" s="10">
        <v>0</v>
      </c>
      <c r="K93" s="7" t="str">
        <f>IF(Table3[[#This Row],[IgM Patients]]=0,"IgM (-)ve","IgG (+)ve")</f>
        <v>IgM (-)ve</v>
      </c>
      <c r="L93" s="7" t="s">
        <v>52</v>
      </c>
      <c r="M93" s="7" t="s">
        <v>12</v>
      </c>
      <c r="N93" s="7" t="s">
        <v>13</v>
      </c>
      <c r="O93" s="7" t="s">
        <v>14</v>
      </c>
      <c r="P93" s="7">
        <v>1</v>
      </c>
      <c r="Q93" s="7" t="str">
        <f t="shared" si="3"/>
        <v>Positive</v>
      </c>
    </row>
    <row r="94" spans="1:17" x14ac:dyDescent="0.35">
      <c r="A94" s="5">
        <v>502</v>
      </c>
      <c r="B94" s="6" t="s">
        <v>15</v>
      </c>
      <c r="C94" s="6">
        <v>9</v>
      </c>
      <c r="D94" s="6" t="str">
        <f t="shared" si="2"/>
        <v>Children (8–17)</v>
      </c>
      <c r="E94" s="9">
        <f>IF(Table3[[#This Row],[Age Group]]="Children (8–17)",1,IF(Table3[[#This Row],[Age Group]]="Youth (18–25)",2,IF(Table3[[#This Row],[Age Group]]="Adults (26–35)",3,IF(Table3[[#This Row],[Age Group]]="Middle Age (36–50)",4,5))))</f>
        <v>1</v>
      </c>
      <c r="F94" s="9">
        <v>1</v>
      </c>
      <c r="G94" s="6" t="str">
        <f>IF(Table3[[#This Row],[NS1 Patients]]=0,"Ns1 (-)ve", "Ns1(+)ve")</f>
        <v>Ns1(+)ve</v>
      </c>
      <c r="H94" s="9">
        <v>1</v>
      </c>
      <c r="I94" s="6" t="str">
        <f>IF(Table3[[#This Row],[IgG Patients]]=0,"IgG (-)ve","IgG (+)ve")</f>
        <v>IgG (+)ve</v>
      </c>
      <c r="J94" s="9">
        <v>1</v>
      </c>
      <c r="K94" s="6" t="str">
        <f>IF(Table3[[#This Row],[IgM Patients]]=0,"IgM (-)ve","IgG (+)ve")</f>
        <v>IgG (+)ve</v>
      </c>
      <c r="L94" s="6" t="s">
        <v>34</v>
      </c>
      <c r="M94" s="6" t="s">
        <v>17</v>
      </c>
      <c r="N94" s="6" t="s">
        <v>19</v>
      </c>
      <c r="O94" s="6" t="s">
        <v>14</v>
      </c>
      <c r="P94" s="6">
        <v>1</v>
      </c>
      <c r="Q94" s="6" t="str">
        <f t="shared" si="3"/>
        <v>Positive</v>
      </c>
    </row>
    <row r="95" spans="1:17" x14ac:dyDescent="0.35">
      <c r="A95" s="5">
        <v>505</v>
      </c>
      <c r="B95" s="7" t="s">
        <v>10</v>
      </c>
      <c r="C95" s="7">
        <v>10</v>
      </c>
      <c r="D95" s="7" t="str">
        <f t="shared" si="2"/>
        <v>Children (8–17)</v>
      </c>
      <c r="E95" s="10">
        <f>IF(Table3[[#This Row],[Age Group]]="Children (8–17)",1,IF(Table3[[#This Row],[Age Group]]="Youth (18–25)",2,IF(Table3[[#This Row],[Age Group]]="Adults (26–35)",3,IF(Table3[[#This Row],[Age Group]]="Middle Age (36–50)",4,5))))</f>
        <v>1</v>
      </c>
      <c r="F95" s="10">
        <v>0</v>
      </c>
      <c r="G95" s="7" t="str">
        <f>IF(Table3[[#This Row],[NS1 Patients]]=0,"Ns1 (-)ve", "Ns1(+)ve")</f>
        <v>Ns1 (-)ve</v>
      </c>
      <c r="H95" s="10">
        <v>0</v>
      </c>
      <c r="I95" s="7" t="str">
        <f>IF(Table3[[#This Row],[IgG Patients]]=0,"IgG (-)ve","IgG (+)ve")</f>
        <v>IgG (-)ve</v>
      </c>
      <c r="J95" s="10">
        <v>1</v>
      </c>
      <c r="K95" s="7" t="str">
        <f>IF(Table3[[#This Row],[IgM Patients]]=0,"IgM (-)ve","IgG (+)ve")</f>
        <v>IgG (+)ve</v>
      </c>
      <c r="L95" s="7" t="s">
        <v>35</v>
      </c>
      <c r="M95" s="7" t="s">
        <v>12</v>
      </c>
      <c r="N95" s="7" t="s">
        <v>19</v>
      </c>
      <c r="O95" s="7" t="s">
        <v>14</v>
      </c>
      <c r="P95" s="7">
        <v>0</v>
      </c>
      <c r="Q95" s="7" t="str">
        <f t="shared" si="3"/>
        <v>Negative</v>
      </c>
    </row>
    <row r="96" spans="1:17" x14ac:dyDescent="0.35">
      <c r="A96" s="5">
        <v>506</v>
      </c>
      <c r="B96" s="6" t="s">
        <v>10</v>
      </c>
      <c r="C96" s="6">
        <v>13</v>
      </c>
      <c r="D96" s="6" t="str">
        <f t="shared" si="2"/>
        <v>Children (8–17)</v>
      </c>
      <c r="E96" s="9">
        <f>IF(Table3[[#This Row],[Age Group]]="Children (8–17)",1,IF(Table3[[#This Row],[Age Group]]="Youth (18–25)",2,IF(Table3[[#This Row],[Age Group]]="Adults (26–35)",3,IF(Table3[[#This Row],[Age Group]]="Middle Age (36–50)",4,5))))</f>
        <v>1</v>
      </c>
      <c r="F96" s="9">
        <v>1</v>
      </c>
      <c r="G96" s="6" t="str">
        <f>IF(Table3[[#This Row],[NS1 Patients]]=0,"Ns1 (-)ve", "Ns1(+)ve")</f>
        <v>Ns1(+)ve</v>
      </c>
      <c r="H96" s="9">
        <v>1</v>
      </c>
      <c r="I96" s="6" t="str">
        <f>IF(Table3[[#This Row],[IgG Patients]]=0,"IgG (-)ve","IgG (+)ve")</f>
        <v>IgG (+)ve</v>
      </c>
      <c r="J96" s="9">
        <v>1</v>
      </c>
      <c r="K96" s="6" t="str">
        <f>IF(Table3[[#This Row],[IgM Patients]]=0,"IgM (-)ve","IgG (+)ve")</f>
        <v>IgG (+)ve</v>
      </c>
      <c r="L96" s="6" t="s">
        <v>11</v>
      </c>
      <c r="M96" s="6" t="s">
        <v>17</v>
      </c>
      <c r="N96" s="6" t="s">
        <v>24</v>
      </c>
      <c r="O96" s="6" t="s">
        <v>14</v>
      </c>
      <c r="P96" s="6">
        <v>1</v>
      </c>
      <c r="Q96" s="6" t="str">
        <f t="shared" si="3"/>
        <v>Positive</v>
      </c>
    </row>
    <row r="97" spans="1:17" x14ac:dyDescent="0.35">
      <c r="A97" s="5">
        <v>510</v>
      </c>
      <c r="B97" s="6" t="s">
        <v>10</v>
      </c>
      <c r="C97" s="6">
        <v>10</v>
      </c>
      <c r="D97" s="6" t="str">
        <f t="shared" si="2"/>
        <v>Children (8–17)</v>
      </c>
      <c r="E97" s="9">
        <f>IF(Table3[[#This Row],[Age Group]]="Children (8–17)",1,IF(Table3[[#This Row],[Age Group]]="Youth (18–25)",2,IF(Table3[[#This Row],[Age Group]]="Adults (26–35)",3,IF(Table3[[#This Row],[Age Group]]="Middle Age (36–50)",4,5))))</f>
        <v>1</v>
      </c>
      <c r="F97" s="9">
        <v>0</v>
      </c>
      <c r="G97" s="6" t="str">
        <f>IF(Table3[[#This Row],[NS1 Patients]]=0,"Ns1 (-)ve", "Ns1(+)ve")</f>
        <v>Ns1 (-)ve</v>
      </c>
      <c r="H97" s="9">
        <v>0</v>
      </c>
      <c r="I97" s="6" t="str">
        <f>IF(Table3[[#This Row],[IgG Patients]]=0,"IgG (-)ve","IgG (+)ve")</f>
        <v>IgG (-)ve</v>
      </c>
      <c r="J97" s="9">
        <v>0</v>
      </c>
      <c r="K97" s="6" t="str">
        <f>IF(Table3[[#This Row],[IgM Patients]]=0,"IgM (-)ve","IgG (+)ve")</f>
        <v>IgM (-)ve</v>
      </c>
      <c r="L97" s="6" t="s">
        <v>49</v>
      </c>
      <c r="M97" s="6" t="s">
        <v>17</v>
      </c>
      <c r="N97" s="6" t="s">
        <v>24</v>
      </c>
      <c r="O97" s="6" t="s">
        <v>14</v>
      </c>
      <c r="P97" s="6">
        <v>0</v>
      </c>
      <c r="Q97" s="6" t="str">
        <f t="shared" si="3"/>
        <v>Negative</v>
      </c>
    </row>
    <row r="98" spans="1:17" x14ac:dyDescent="0.35">
      <c r="A98" s="5">
        <v>511</v>
      </c>
      <c r="B98" s="7" t="s">
        <v>10</v>
      </c>
      <c r="C98" s="7">
        <v>17</v>
      </c>
      <c r="D98" s="7" t="str">
        <f t="shared" si="2"/>
        <v>Children (8–17)</v>
      </c>
      <c r="E98" s="10">
        <f>IF(Table3[[#This Row],[Age Group]]="Children (8–17)",1,IF(Table3[[#This Row],[Age Group]]="Youth (18–25)",2,IF(Table3[[#This Row],[Age Group]]="Adults (26–35)",3,IF(Table3[[#This Row],[Age Group]]="Middle Age (36–50)",4,5))))</f>
        <v>1</v>
      </c>
      <c r="F98" s="10">
        <v>0</v>
      </c>
      <c r="G98" s="7" t="str">
        <f>IF(Table3[[#This Row],[NS1 Patients]]=0,"Ns1 (-)ve", "Ns1(+)ve")</f>
        <v>Ns1 (-)ve</v>
      </c>
      <c r="H98" s="10">
        <v>0</v>
      </c>
      <c r="I98" s="7" t="str">
        <f>IF(Table3[[#This Row],[IgG Patients]]=0,"IgG (-)ve","IgG (+)ve")</f>
        <v>IgG (-)ve</v>
      </c>
      <c r="J98" s="10">
        <v>1</v>
      </c>
      <c r="K98" s="7" t="str">
        <f>IF(Table3[[#This Row],[IgM Patients]]=0,"IgM (-)ve","IgG (+)ve")</f>
        <v>IgG (+)ve</v>
      </c>
      <c r="L98" s="7" t="s">
        <v>77</v>
      </c>
      <c r="M98" s="7" t="s">
        <v>12</v>
      </c>
      <c r="N98" s="7" t="s">
        <v>19</v>
      </c>
      <c r="O98" s="7" t="s">
        <v>14</v>
      </c>
      <c r="P98" s="7">
        <v>0</v>
      </c>
      <c r="Q98" s="7" t="str">
        <f t="shared" si="3"/>
        <v>Negative</v>
      </c>
    </row>
    <row r="99" spans="1:17" x14ac:dyDescent="0.35">
      <c r="A99" s="5">
        <v>518</v>
      </c>
      <c r="B99" s="6" t="s">
        <v>10</v>
      </c>
      <c r="C99" s="6">
        <v>8</v>
      </c>
      <c r="D99" s="6" t="str">
        <f t="shared" si="2"/>
        <v>Children (8–17)</v>
      </c>
      <c r="E99" s="9">
        <f>IF(Table3[[#This Row],[Age Group]]="Children (8–17)",1,IF(Table3[[#This Row],[Age Group]]="Youth (18–25)",2,IF(Table3[[#This Row],[Age Group]]="Adults (26–35)",3,IF(Table3[[#This Row],[Age Group]]="Middle Age (36–50)",4,5))))</f>
        <v>1</v>
      </c>
      <c r="F99" s="9">
        <v>0</v>
      </c>
      <c r="G99" s="6" t="str">
        <f>IF(Table3[[#This Row],[NS1 Patients]]=0,"Ns1 (-)ve", "Ns1(+)ve")</f>
        <v>Ns1 (-)ve</v>
      </c>
      <c r="H99" s="9">
        <v>0</v>
      </c>
      <c r="I99" s="6" t="str">
        <f>IF(Table3[[#This Row],[IgG Patients]]=0,"IgG (-)ve","IgG (+)ve")</f>
        <v>IgG (-)ve</v>
      </c>
      <c r="J99" s="9">
        <v>0</v>
      </c>
      <c r="K99" s="6" t="str">
        <f>IF(Table3[[#This Row],[IgM Patients]]=0,"IgM (-)ve","IgG (+)ve")</f>
        <v>IgM (-)ve</v>
      </c>
      <c r="L99" s="6" t="s">
        <v>22</v>
      </c>
      <c r="M99" s="6" t="s">
        <v>17</v>
      </c>
      <c r="N99" s="6" t="s">
        <v>19</v>
      </c>
      <c r="O99" s="6" t="s">
        <v>14</v>
      </c>
      <c r="P99" s="6">
        <v>0</v>
      </c>
      <c r="Q99" s="6" t="str">
        <f t="shared" si="3"/>
        <v>Negative</v>
      </c>
    </row>
    <row r="100" spans="1:17" x14ac:dyDescent="0.35">
      <c r="A100" s="5">
        <v>520</v>
      </c>
      <c r="B100" s="6" t="s">
        <v>10</v>
      </c>
      <c r="C100" s="6">
        <v>10</v>
      </c>
      <c r="D100" s="6" t="str">
        <f t="shared" si="2"/>
        <v>Children (8–17)</v>
      </c>
      <c r="E100" s="9">
        <f>IF(Table3[[#This Row],[Age Group]]="Children (8–17)",1,IF(Table3[[#This Row],[Age Group]]="Youth (18–25)",2,IF(Table3[[#This Row],[Age Group]]="Adults (26–35)",3,IF(Table3[[#This Row],[Age Group]]="Middle Age (36–50)",4,5))))</f>
        <v>1</v>
      </c>
      <c r="F100" s="9">
        <v>1</v>
      </c>
      <c r="G100" s="6" t="str">
        <f>IF(Table3[[#This Row],[NS1 Patients]]=0,"Ns1 (-)ve", "Ns1(+)ve")</f>
        <v>Ns1(+)ve</v>
      </c>
      <c r="H100" s="9">
        <v>1</v>
      </c>
      <c r="I100" s="6" t="str">
        <f>IF(Table3[[#This Row],[IgG Patients]]=0,"IgG (-)ve","IgG (+)ve")</f>
        <v>IgG (+)ve</v>
      </c>
      <c r="J100" s="9">
        <v>1</v>
      </c>
      <c r="K100" s="6" t="str">
        <f>IF(Table3[[#This Row],[IgM Patients]]=0,"IgM (-)ve","IgG (+)ve")</f>
        <v>IgG (+)ve</v>
      </c>
      <c r="L100" s="6" t="s">
        <v>77</v>
      </c>
      <c r="M100" s="6" t="s">
        <v>17</v>
      </c>
      <c r="N100" s="6" t="s">
        <v>24</v>
      </c>
      <c r="O100" s="6" t="s">
        <v>14</v>
      </c>
      <c r="P100" s="6">
        <v>1</v>
      </c>
      <c r="Q100" s="6" t="str">
        <f t="shared" si="3"/>
        <v>Positive</v>
      </c>
    </row>
    <row r="101" spans="1:17" x14ac:dyDescent="0.35">
      <c r="A101" s="5">
        <v>523</v>
      </c>
      <c r="B101" s="7" t="s">
        <v>10</v>
      </c>
      <c r="C101" s="7">
        <v>13</v>
      </c>
      <c r="D101" s="7" t="str">
        <f t="shared" si="2"/>
        <v>Children (8–17)</v>
      </c>
      <c r="E101" s="10">
        <f>IF(Table3[[#This Row],[Age Group]]="Children (8–17)",1,IF(Table3[[#This Row],[Age Group]]="Youth (18–25)",2,IF(Table3[[#This Row],[Age Group]]="Adults (26–35)",3,IF(Table3[[#This Row],[Age Group]]="Middle Age (36–50)",4,5))))</f>
        <v>1</v>
      </c>
      <c r="F101" s="10">
        <v>0</v>
      </c>
      <c r="G101" s="7" t="str">
        <f>IF(Table3[[#This Row],[NS1 Patients]]=0,"Ns1 (-)ve", "Ns1(+)ve")</f>
        <v>Ns1 (-)ve</v>
      </c>
      <c r="H101" s="10">
        <v>0</v>
      </c>
      <c r="I101" s="7" t="str">
        <f>IF(Table3[[#This Row],[IgG Patients]]=0,"IgG (-)ve","IgG (+)ve")</f>
        <v>IgG (-)ve</v>
      </c>
      <c r="J101" s="10">
        <v>1</v>
      </c>
      <c r="K101" s="7" t="str">
        <f>IF(Table3[[#This Row],[IgM Patients]]=0,"IgM (-)ve","IgG (+)ve")</f>
        <v>IgG (+)ve</v>
      </c>
      <c r="L101" s="7" t="s">
        <v>53</v>
      </c>
      <c r="M101" s="7" t="s">
        <v>12</v>
      </c>
      <c r="N101" s="7" t="s">
        <v>24</v>
      </c>
      <c r="O101" s="7" t="s">
        <v>14</v>
      </c>
      <c r="P101" s="7">
        <v>0</v>
      </c>
      <c r="Q101" s="7" t="str">
        <f t="shared" si="3"/>
        <v>Negative</v>
      </c>
    </row>
    <row r="102" spans="1:17" x14ac:dyDescent="0.35">
      <c r="A102" s="5">
        <v>526</v>
      </c>
      <c r="B102" s="6" t="s">
        <v>10</v>
      </c>
      <c r="C102" s="6">
        <v>9</v>
      </c>
      <c r="D102" s="6" t="str">
        <f t="shared" si="2"/>
        <v>Children (8–17)</v>
      </c>
      <c r="E102" s="9">
        <f>IF(Table3[[#This Row],[Age Group]]="Children (8–17)",1,IF(Table3[[#This Row],[Age Group]]="Youth (18–25)",2,IF(Table3[[#This Row],[Age Group]]="Adults (26–35)",3,IF(Table3[[#This Row],[Age Group]]="Middle Age (36–50)",4,5))))</f>
        <v>1</v>
      </c>
      <c r="F102" s="9">
        <v>0</v>
      </c>
      <c r="G102" s="6" t="str">
        <f>IF(Table3[[#This Row],[NS1 Patients]]=0,"Ns1 (-)ve", "Ns1(+)ve")</f>
        <v>Ns1 (-)ve</v>
      </c>
      <c r="H102" s="9">
        <v>0</v>
      </c>
      <c r="I102" s="6" t="str">
        <f>IF(Table3[[#This Row],[IgG Patients]]=0,"IgG (-)ve","IgG (+)ve")</f>
        <v>IgG (-)ve</v>
      </c>
      <c r="J102" s="9">
        <v>0</v>
      </c>
      <c r="K102" s="6" t="str">
        <f>IF(Table3[[#This Row],[IgM Patients]]=0,"IgM (-)ve","IgG (+)ve")</f>
        <v>IgM (-)ve</v>
      </c>
      <c r="L102" s="6" t="s">
        <v>43</v>
      </c>
      <c r="M102" s="6" t="s">
        <v>17</v>
      </c>
      <c r="N102" s="6" t="s">
        <v>24</v>
      </c>
      <c r="O102" s="6" t="s">
        <v>14</v>
      </c>
      <c r="P102" s="6">
        <v>0</v>
      </c>
      <c r="Q102" s="6" t="str">
        <f t="shared" si="3"/>
        <v>Negative</v>
      </c>
    </row>
    <row r="103" spans="1:17" x14ac:dyDescent="0.35">
      <c r="A103" s="5">
        <v>535</v>
      </c>
      <c r="B103" s="7" t="s">
        <v>10</v>
      </c>
      <c r="C103" s="7">
        <v>9</v>
      </c>
      <c r="D103" s="7" t="str">
        <f t="shared" si="2"/>
        <v>Children (8–17)</v>
      </c>
      <c r="E103" s="10">
        <f>IF(Table3[[#This Row],[Age Group]]="Children (8–17)",1,IF(Table3[[#This Row],[Age Group]]="Youth (18–25)",2,IF(Table3[[#This Row],[Age Group]]="Adults (26–35)",3,IF(Table3[[#This Row],[Age Group]]="Middle Age (36–50)",4,5))))</f>
        <v>1</v>
      </c>
      <c r="F103" s="10">
        <v>1</v>
      </c>
      <c r="G103" s="7" t="str">
        <f>IF(Table3[[#This Row],[NS1 Patients]]=0,"Ns1 (-)ve", "Ns1(+)ve")</f>
        <v>Ns1(+)ve</v>
      </c>
      <c r="H103" s="10">
        <v>1</v>
      </c>
      <c r="I103" s="7" t="str">
        <f>IF(Table3[[#This Row],[IgG Patients]]=0,"IgG (-)ve","IgG (+)ve")</f>
        <v>IgG (+)ve</v>
      </c>
      <c r="J103" s="10">
        <v>0</v>
      </c>
      <c r="K103" s="7" t="str">
        <f>IF(Table3[[#This Row],[IgM Patients]]=0,"IgM (-)ve","IgG (+)ve")</f>
        <v>IgM (-)ve</v>
      </c>
      <c r="L103" s="7" t="s">
        <v>23</v>
      </c>
      <c r="M103" s="7" t="s">
        <v>12</v>
      </c>
      <c r="N103" s="7" t="s">
        <v>19</v>
      </c>
      <c r="O103" s="7" t="s">
        <v>14</v>
      </c>
      <c r="P103" s="7">
        <v>1</v>
      </c>
      <c r="Q103" s="7" t="str">
        <f t="shared" si="3"/>
        <v>Positive</v>
      </c>
    </row>
    <row r="104" spans="1:17" x14ac:dyDescent="0.35">
      <c r="A104" s="5">
        <v>536</v>
      </c>
      <c r="B104" s="6" t="s">
        <v>15</v>
      </c>
      <c r="C104" s="6">
        <v>9</v>
      </c>
      <c r="D104" s="6" t="str">
        <f t="shared" si="2"/>
        <v>Children (8–17)</v>
      </c>
      <c r="E104" s="9">
        <f>IF(Table3[[#This Row],[Age Group]]="Children (8–17)",1,IF(Table3[[#This Row],[Age Group]]="Youth (18–25)",2,IF(Table3[[#This Row],[Age Group]]="Adults (26–35)",3,IF(Table3[[#This Row],[Age Group]]="Middle Age (36–50)",4,5))))</f>
        <v>1</v>
      </c>
      <c r="F104" s="9">
        <v>1</v>
      </c>
      <c r="G104" s="6" t="str">
        <f>IF(Table3[[#This Row],[NS1 Patients]]=0,"Ns1 (-)ve", "Ns1(+)ve")</f>
        <v>Ns1(+)ve</v>
      </c>
      <c r="H104" s="9">
        <v>1</v>
      </c>
      <c r="I104" s="6" t="str">
        <f>IF(Table3[[#This Row],[IgG Patients]]=0,"IgG (-)ve","IgG (+)ve")</f>
        <v>IgG (+)ve</v>
      </c>
      <c r="J104" s="9">
        <v>0</v>
      </c>
      <c r="K104" s="6" t="str">
        <f>IF(Table3[[#This Row],[IgM Patients]]=0,"IgM (-)ve","IgG (+)ve")</f>
        <v>IgM (-)ve</v>
      </c>
      <c r="L104" s="6" t="s">
        <v>31</v>
      </c>
      <c r="M104" s="6" t="s">
        <v>17</v>
      </c>
      <c r="N104" s="6" t="s">
        <v>13</v>
      </c>
      <c r="O104" s="6" t="s">
        <v>14</v>
      </c>
      <c r="P104" s="6">
        <v>1</v>
      </c>
      <c r="Q104" s="6" t="str">
        <f t="shared" si="3"/>
        <v>Positive</v>
      </c>
    </row>
    <row r="105" spans="1:17" x14ac:dyDescent="0.35">
      <c r="A105" s="5">
        <v>560</v>
      </c>
      <c r="B105" s="6" t="s">
        <v>10</v>
      </c>
      <c r="C105" s="6">
        <v>12</v>
      </c>
      <c r="D105" s="6" t="str">
        <f t="shared" si="2"/>
        <v>Children (8–17)</v>
      </c>
      <c r="E105" s="9">
        <f>IF(Table3[[#This Row],[Age Group]]="Children (8–17)",1,IF(Table3[[#This Row],[Age Group]]="Youth (18–25)",2,IF(Table3[[#This Row],[Age Group]]="Adults (26–35)",3,IF(Table3[[#This Row],[Age Group]]="Middle Age (36–50)",4,5))))</f>
        <v>1</v>
      </c>
      <c r="F105" s="9">
        <v>1</v>
      </c>
      <c r="G105" s="6" t="str">
        <f>IF(Table3[[#This Row],[NS1 Patients]]=0,"Ns1 (-)ve", "Ns1(+)ve")</f>
        <v>Ns1(+)ve</v>
      </c>
      <c r="H105" s="9">
        <v>1</v>
      </c>
      <c r="I105" s="6" t="str">
        <f>IF(Table3[[#This Row],[IgG Patients]]=0,"IgG (-)ve","IgG (+)ve")</f>
        <v>IgG (+)ve</v>
      </c>
      <c r="J105" s="9">
        <v>1</v>
      </c>
      <c r="K105" s="6" t="str">
        <f>IF(Table3[[#This Row],[IgM Patients]]=0,"IgM (-)ve","IgG (+)ve")</f>
        <v>IgG (+)ve</v>
      </c>
      <c r="L105" s="6" t="s">
        <v>53</v>
      </c>
      <c r="M105" s="6" t="s">
        <v>17</v>
      </c>
      <c r="N105" s="6" t="s">
        <v>24</v>
      </c>
      <c r="O105" s="6" t="s">
        <v>14</v>
      </c>
      <c r="P105" s="6">
        <v>1</v>
      </c>
      <c r="Q105" s="6" t="str">
        <f t="shared" si="3"/>
        <v>Positive</v>
      </c>
    </row>
    <row r="106" spans="1:17" x14ac:dyDescent="0.35">
      <c r="A106" s="5">
        <v>564</v>
      </c>
      <c r="B106" s="6" t="s">
        <v>10</v>
      </c>
      <c r="C106" s="6">
        <v>9</v>
      </c>
      <c r="D106" s="6" t="str">
        <f t="shared" si="2"/>
        <v>Children (8–17)</v>
      </c>
      <c r="E106" s="9">
        <f>IF(Table3[[#This Row],[Age Group]]="Children (8–17)",1,IF(Table3[[#This Row],[Age Group]]="Youth (18–25)",2,IF(Table3[[#This Row],[Age Group]]="Adults (26–35)",3,IF(Table3[[#This Row],[Age Group]]="Middle Age (36–50)",4,5))))</f>
        <v>1</v>
      </c>
      <c r="F106" s="9">
        <v>1</v>
      </c>
      <c r="G106" s="6" t="str">
        <f>IF(Table3[[#This Row],[NS1 Patients]]=0,"Ns1 (-)ve", "Ns1(+)ve")</f>
        <v>Ns1(+)ve</v>
      </c>
      <c r="H106" s="9">
        <v>1</v>
      </c>
      <c r="I106" s="6" t="str">
        <f>IF(Table3[[#This Row],[IgG Patients]]=0,"IgG (-)ve","IgG (+)ve")</f>
        <v>IgG (+)ve</v>
      </c>
      <c r="J106" s="9">
        <v>0</v>
      </c>
      <c r="K106" s="6" t="str">
        <f>IF(Table3[[#This Row],[IgM Patients]]=0,"IgM (-)ve","IgG (+)ve")</f>
        <v>IgM (-)ve</v>
      </c>
      <c r="L106" s="6" t="s">
        <v>77</v>
      </c>
      <c r="M106" s="6" t="s">
        <v>17</v>
      </c>
      <c r="N106" s="6" t="s">
        <v>13</v>
      </c>
      <c r="O106" s="6" t="s">
        <v>14</v>
      </c>
      <c r="P106" s="6">
        <v>1</v>
      </c>
      <c r="Q106" s="6" t="str">
        <f t="shared" si="3"/>
        <v>Positive</v>
      </c>
    </row>
    <row r="107" spans="1:17" x14ac:dyDescent="0.35">
      <c r="A107" s="5">
        <v>577</v>
      </c>
      <c r="B107" s="7" t="s">
        <v>10</v>
      </c>
      <c r="C107" s="7">
        <v>14</v>
      </c>
      <c r="D107" s="7" t="str">
        <f t="shared" si="2"/>
        <v>Children (8–17)</v>
      </c>
      <c r="E107" s="10">
        <f>IF(Table3[[#This Row],[Age Group]]="Children (8–17)",1,IF(Table3[[#This Row],[Age Group]]="Youth (18–25)",2,IF(Table3[[#This Row],[Age Group]]="Adults (26–35)",3,IF(Table3[[#This Row],[Age Group]]="Middle Age (36–50)",4,5))))</f>
        <v>1</v>
      </c>
      <c r="F107" s="10">
        <v>1</v>
      </c>
      <c r="G107" s="7" t="str">
        <f>IF(Table3[[#This Row],[NS1 Patients]]=0,"Ns1 (-)ve", "Ns1(+)ve")</f>
        <v>Ns1(+)ve</v>
      </c>
      <c r="H107" s="10">
        <v>1</v>
      </c>
      <c r="I107" s="7" t="str">
        <f>IF(Table3[[#This Row],[IgG Patients]]=0,"IgG (-)ve","IgG (+)ve")</f>
        <v>IgG (+)ve</v>
      </c>
      <c r="J107" s="10">
        <v>1</v>
      </c>
      <c r="K107" s="7" t="str">
        <f>IF(Table3[[#This Row],[IgM Patients]]=0,"IgM (-)ve","IgG (+)ve")</f>
        <v>IgG (+)ve</v>
      </c>
      <c r="L107" s="7" t="s">
        <v>28</v>
      </c>
      <c r="M107" s="7" t="s">
        <v>12</v>
      </c>
      <c r="N107" s="7" t="s">
        <v>24</v>
      </c>
      <c r="O107" s="7" t="s">
        <v>14</v>
      </c>
      <c r="P107" s="7">
        <v>1</v>
      </c>
      <c r="Q107" s="7" t="str">
        <f t="shared" si="3"/>
        <v>Positive</v>
      </c>
    </row>
    <row r="108" spans="1:17" x14ac:dyDescent="0.35">
      <c r="A108" s="5">
        <v>606</v>
      </c>
      <c r="B108" s="6" t="s">
        <v>10</v>
      </c>
      <c r="C108" s="6">
        <v>12</v>
      </c>
      <c r="D108" s="6" t="str">
        <f t="shared" si="2"/>
        <v>Children (8–17)</v>
      </c>
      <c r="E108" s="9">
        <f>IF(Table3[[#This Row],[Age Group]]="Children (8–17)",1,IF(Table3[[#This Row],[Age Group]]="Youth (18–25)",2,IF(Table3[[#This Row],[Age Group]]="Adults (26–35)",3,IF(Table3[[#This Row],[Age Group]]="Middle Age (36–50)",4,5))))</f>
        <v>1</v>
      </c>
      <c r="F108" s="9">
        <v>0</v>
      </c>
      <c r="G108" s="6" t="str">
        <f>IF(Table3[[#This Row],[NS1 Patients]]=0,"Ns1 (-)ve", "Ns1(+)ve")</f>
        <v>Ns1 (-)ve</v>
      </c>
      <c r="H108" s="9">
        <v>0</v>
      </c>
      <c r="I108" s="6" t="str">
        <f>IF(Table3[[#This Row],[IgG Patients]]=0,"IgG (-)ve","IgG (+)ve")</f>
        <v>IgG (-)ve</v>
      </c>
      <c r="J108" s="9">
        <v>1</v>
      </c>
      <c r="K108" s="6" t="str">
        <f>IF(Table3[[#This Row],[IgM Patients]]=0,"IgM (-)ve","IgG (+)ve")</f>
        <v>IgG (+)ve</v>
      </c>
      <c r="L108" s="6" t="s">
        <v>26</v>
      </c>
      <c r="M108" s="6" t="s">
        <v>17</v>
      </c>
      <c r="N108" s="6" t="s">
        <v>13</v>
      </c>
      <c r="O108" s="6" t="s">
        <v>14</v>
      </c>
      <c r="P108" s="6">
        <v>0</v>
      </c>
      <c r="Q108" s="6" t="str">
        <f t="shared" si="3"/>
        <v>Negative</v>
      </c>
    </row>
    <row r="109" spans="1:17" x14ac:dyDescent="0.35">
      <c r="A109" s="5">
        <v>610</v>
      </c>
      <c r="B109" s="6" t="s">
        <v>10</v>
      </c>
      <c r="C109" s="6">
        <v>10</v>
      </c>
      <c r="D109" s="6" t="str">
        <f t="shared" si="2"/>
        <v>Children (8–17)</v>
      </c>
      <c r="E109" s="9">
        <f>IF(Table3[[#This Row],[Age Group]]="Children (8–17)",1,IF(Table3[[#This Row],[Age Group]]="Youth (18–25)",2,IF(Table3[[#This Row],[Age Group]]="Adults (26–35)",3,IF(Table3[[#This Row],[Age Group]]="Middle Age (36–50)",4,5))))</f>
        <v>1</v>
      </c>
      <c r="F109" s="9">
        <v>1</v>
      </c>
      <c r="G109" s="6" t="str">
        <f>IF(Table3[[#This Row],[NS1 Patients]]=0,"Ns1 (-)ve", "Ns1(+)ve")</f>
        <v>Ns1(+)ve</v>
      </c>
      <c r="H109" s="9">
        <v>1</v>
      </c>
      <c r="I109" s="6" t="str">
        <f>IF(Table3[[#This Row],[IgG Patients]]=0,"IgG (-)ve","IgG (+)ve")</f>
        <v>IgG (+)ve</v>
      </c>
      <c r="J109" s="9">
        <v>1</v>
      </c>
      <c r="K109" s="6" t="str">
        <f>IF(Table3[[#This Row],[IgM Patients]]=0,"IgM (-)ve","IgG (+)ve")</f>
        <v>IgG (+)ve</v>
      </c>
      <c r="L109" s="6" t="s">
        <v>44</v>
      </c>
      <c r="M109" s="6" t="s">
        <v>17</v>
      </c>
      <c r="N109" s="6" t="s">
        <v>24</v>
      </c>
      <c r="O109" s="6" t="s">
        <v>14</v>
      </c>
      <c r="P109" s="6">
        <v>1</v>
      </c>
      <c r="Q109" s="6" t="str">
        <f t="shared" si="3"/>
        <v>Positive</v>
      </c>
    </row>
    <row r="110" spans="1:17" x14ac:dyDescent="0.35">
      <c r="A110" s="5">
        <v>611</v>
      </c>
      <c r="B110" s="7" t="s">
        <v>15</v>
      </c>
      <c r="C110" s="7">
        <v>16</v>
      </c>
      <c r="D110" s="7" t="str">
        <f t="shared" si="2"/>
        <v>Children (8–17)</v>
      </c>
      <c r="E110" s="10">
        <f>IF(Table3[[#This Row],[Age Group]]="Children (8–17)",1,IF(Table3[[#This Row],[Age Group]]="Youth (18–25)",2,IF(Table3[[#This Row],[Age Group]]="Adults (26–35)",3,IF(Table3[[#This Row],[Age Group]]="Middle Age (36–50)",4,5))))</f>
        <v>1</v>
      </c>
      <c r="F110" s="10">
        <v>1</v>
      </c>
      <c r="G110" s="7" t="str">
        <f>IF(Table3[[#This Row],[NS1 Patients]]=0,"Ns1 (-)ve", "Ns1(+)ve")</f>
        <v>Ns1(+)ve</v>
      </c>
      <c r="H110" s="10">
        <v>1</v>
      </c>
      <c r="I110" s="7" t="str">
        <f>IF(Table3[[#This Row],[IgG Patients]]=0,"IgG (-)ve","IgG (+)ve")</f>
        <v>IgG (+)ve</v>
      </c>
      <c r="J110" s="10">
        <v>0</v>
      </c>
      <c r="K110" s="7" t="str">
        <f>IF(Table3[[#This Row],[IgM Patients]]=0,"IgM (-)ve","IgG (+)ve")</f>
        <v>IgM (-)ve</v>
      </c>
      <c r="L110" s="7" t="s">
        <v>40</v>
      </c>
      <c r="M110" s="7" t="s">
        <v>12</v>
      </c>
      <c r="N110" s="7" t="s">
        <v>13</v>
      </c>
      <c r="O110" s="7" t="s">
        <v>14</v>
      </c>
      <c r="P110" s="7">
        <v>1</v>
      </c>
      <c r="Q110" s="7" t="str">
        <f t="shared" si="3"/>
        <v>Positive</v>
      </c>
    </row>
    <row r="111" spans="1:17" x14ac:dyDescent="0.35">
      <c r="A111" s="5">
        <v>612</v>
      </c>
      <c r="B111" s="6" t="s">
        <v>10</v>
      </c>
      <c r="C111" s="6">
        <v>17</v>
      </c>
      <c r="D111" s="6" t="str">
        <f t="shared" si="2"/>
        <v>Children (8–17)</v>
      </c>
      <c r="E111" s="9">
        <f>IF(Table3[[#This Row],[Age Group]]="Children (8–17)",1,IF(Table3[[#This Row],[Age Group]]="Youth (18–25)",2,IF(Table3[[#This Row],[Age Group]]="Adults (26–35)",3,IF(Table3[[#This Row],[Age Group]]="Middle Age (36–50)",4,5))))</f>
        <v>1</v>
      </c>
      <c r="F111" s="9">
        <v>1</v>
      </c>
      <c r="G111" s="6" t="str">
        <f>IF(Table3[[#This Row],[NS1 Patients]]=0,"Ns1 (-)ve", "Ns1(+)ve")</f>
        <v>Ns1(+)ve</v>
      </c>
      <c r="H111" s="9">
        <v>1</v>
      </c>
      <c r="I111" s="6" t="str">
        <f>IF(Table3[[#This Row],[IgG Patients]]=0,"IgG (-)ve","IgG (+)ve")</f>
        <v>IgG (+)ve</v>
      </c>
      <c r="J111" s="9">
        <v>0</v>
      </c>
      <c r="K111" s="6" t="str">
        <f>IF(Table3[[#This Row],[IgM Patients]]=0,"IgM (-)ve","IgG (+)ve")</f>
        <v>IgM (-)ve</v>
      </c>
      <c r="L111" s="6" t="s">
        <v>38</v>
      </c>
      <c r="M111" s="6" t="s">
        <v>17</v>
      </c>
      <c r="N111" s="6" t="s">
        <v>19</v>
      </c>
      <c r="O111" s="6" t="s">
        <v>14</v>
      </c>
      <c r="P111" s="6">
        <v>1</v>
      </c>
      <c r="Q111" s="6" t="str">
        <f t="shared" si="3"/>
        <v>Positive</v>
      </c>
    </row>
    <row r="112" spans="1:17" x14ac:dyDescent="0.35">
      <c r="A112" s="5">
        <v>616</v>
      </c>
      <c r="B112" s="6" t="s">
        <v>10</v>
      </c>
      <c r="C112" s="6">
        <v>16</v>
      </c>
      <c r="D112" s="6" t="str">
        <f t="shared" si="2"/>
        <v>Children (8–17)</v>
      </c>
      <c r="E112" s="9">
        <f>IF(Table3[[#This Row],[Age Group]]="Children (8–17)",1,IF(Table3[[#This Row],[Age Group]]="Youth (18–25)",2,IF(Table3[[#This Row],[Age Group]]="Adults (26–35)",3,IF(Table3[[#This Row],[Age Group]]="Middle Age (36–50)",4,5))))</f>
        <v>1</v>
      </c>
      <c r="F112" s="9">
        <v>0</v>
      </c>
      <c r="G112" s="6" t="str">
        <f>IF(Table3[[#This Row],[NS1 Patients]]=0,"Ns1 (-)ve", "Ns1(+)ve")</f>
        <v>Ns1 (-)ve</v>
      </c>
      <c r="H112" s="9">
        <v>0</v>
      </c>
      <c r="I112" s="6" t="str">
        <f>IF(Table3[[#This Row],[IgG Patients]]=0,"IgG (-)ve","IgG (+)ve")</f>
        <v>IgG (-)ve</v>
      </c>
      <c r="J112" s="9">
        <v>0</v>
      </c>
      <c r="K112" s="6" t="str">
        <f>IF(Table3[[#This Row],[IgM Patients]]=0,"IgM (-)ve","IgG (+)ve")</f>
        <v>IgM (-)ve</v>
      </c>
      <c r="L112" s="6" t="s">
        <v>77</v>
      </c>
      <c r="M112" s="6" t="s">
        <v>17</v>
      </c>
      <c r="N112" s="6" t="s">
        <v>24</v>
      </c>
      <c r="O112" s="6" t="s">
        <v>14</v>
      </c>
      <c r="P112" s="6">
        <v>0</v>
      </c>
      <c r="Q112" s="6" t="str">
        <f t="shared" si="3"/>
        <v>Negative</v>
      </c>
    </row>
    <row r="113" spans="1:17" x14ac:dyDescent="0.35">
      <c r="A113" s="5">
        <v>617</v>
      </c>
      <c r="B113" s="7" t="s">
        <v>15</v>
      </c>
      <c r="C113" s="7">
        <v>8</v>
      </c>
      <c r="D113" s="7" t="str">
        <f t="shared" si="2"/>
        <v>Children (8–17)</v>
      </c>
      <c r="E113" s="10">
        <f>IF(Table3[[#This Row],[Age Group]]="Children (8–17)",1,IF(Table3[[#This Row],[Age Group]]="Youth (18–25)",2,IF(Table3[[#This Row],[Age Group]]="Adults (26–35)",3,IF(Table3[[#This Row],[Age Group]]="Middle Age (36–50)",4,5))))</f>
        <v>1</v>
      </c>
      <c r="F113" s="10">
        <v>0</v>
      </c>
      <c r="G113" s="7" t="str">
        <f>IF(Table3[[#This Row],[NS1 Patients]]=0,"Ns1 (-)ve", "Ns1(+)ve")</f>
        <v>Ns1 (-)ve</v>
      </c>
      <c r="H113" s="10">
        <v>0</v>
      </c>
      <c r="I113" s="7" t="str">
        <f>IF(Table3[[#This Row],[IgG Patients]]=0,"IgG (-)ve","IgG (+)ve")</f>
        <v>IgG (-)ve</v>
      </c>
      <c r="J113" s="10">
        <v>0</v>
      </c>
      <c r="K113" s="7" t="str">
        <f>IF(Table3[[#This Row],[IgM Patients]]=0,"IgM (-)ve","IgG (+)ve")</f>
        <v>IgM (-)ve</v>
      </c>
      <c r="L113" s="7" t="s">
        <v>21</v>
      </c>
      <c r="M113" s="7" t="s">
        <v>12</v>
      </c>
      <c r="N113" s="7" t="s">
        <v>13</v>
      </c>
      <c r="O113" s="7" t="s">
        <v>14</v>
      </c>
      <c r="P113" s="7">
        <v>0</v>
      </c>
      <c r="Q113" s="7" t="str">
        <f t="shared" si="3"/>
        <v>Negative</v>
      </c>
    </row>
    <row r="114" spans="1:17" x14ac:dyDescent="0.35">
      <c r="A114" s="5">
        <v>618</v>
      </c>
      <c r="B114" s="6" t="s">
        <v>10</v>
      </c>
      <c r="C114" s="6">
        <v>10</v>
      </c>
      <c r="D114" s="6" t="str">
        <f t="shared" si="2"/>
        <v>Children (8–17)</v>
      </c>
      <c r="E114" s="9">
        <f>IF(Table3[[#This Row],[Age Group]]="Children (8–17)",1,IF(Table3[[#This Row],[Age Group]]="Youth (18–25)",2,IF(Table3[[#This Row],[Age Group]]="Adults (26–35)",3,IF(Table3[[#This Row],[Age Group]]="Middle Age (36–50)",4,5))))</f>
        <v>1</v>
      </c>
      <c r="F114" s="9">
        <v>1</v>
      </c>
      <c r="G114" s="6" t="str">
        <f>IF(Table3[[#This Row],[NS1 Patients]]=0,"Ns1 (-)ve", "Ns1(+)ve")</f>
        <v>Ns1(+)ve</v>
      </c>
      <c r="H114" s="9">
        <v>1</v>
      </c>
      <c r="I114" s="6" t="str">
        <f>IF(Table3[[#This Row],[IgG Patients]]=0,"IgG (-)ve","IgG (+)ve")</f>
        <v>IgG (+)ve</v>
      </c>
      <c r="J114" s="9">
        <v>0</v>
      </c>
      <c r="K114" s="6" t="str">
        <f>IF(Table3[[#This Row],[IgM Patients]]=0,"IgM (-)ve","IgG (+)ve")</f>
        <v>IgM (-)ve</v>
      </c>
      <c r="L114" s="6" t="s">
        <v>51</v>
      </c>
      <c r="M114" s="6" t="s">
        <v>17</v>
      </c>
      <c r="N114" s="6" t="s">
        <v>24</v>
      </c>
      <c r="O114" s="6" t="s">
        <v>14</v>
      </c>
      <c r="P114" s="6">
        <v>1</v>
      </c>
      <c r="Q114" s="6" t="str">
        <f t="shared" si="3"/>
        <v>Positive</v>
      </c>
    </row>
    <row r="115" spans="1:17" x14ac:dyDescent="0.35">
      <c r="A115" s="5">
        <v>626</v>
      </c>
      <c r="B115" s="6" t="s">
        <v>10</v>
      </c>
      <c r="C115" s="6">
        <v>10</v>
      </c>
      <c r="D115" s="6" t="str">
        <f t="shared" si="2"/>
        <v>Children (8–17)</v>
      </c>
      <c r="E115" s="9">
        <f>IF(Table3[[#This Row],[Age Group]]="Children (8–17)",1,IF(Table3[[#This Row],[Age Group]]="Youth (18–25)",2,IF(Table3[[#This Row],[Age Group]]="Adults (26–35)",3,IF(Table3[[#This Row],[Age Group]]="Middle Age (36–50)",4,5))))</f>
        <v>1</v>
      </c>
      <c r="F115" s="9">
        <v>1</v>
      </c>
      <c r="G115" s="6" t="str">
        <f>IF(Table3[[#This Row],[NS1 Patients]]=0,"Ns1 (-)ve", "Ns1(+)ve")</f>
        <v>Ns1(+)ve</v>
      </c>
      <c r="H115" s="9">
        <v>1</v>
      </c>
      <c r="I115" s="6" t="str">
        <f>IF(Table3[[#This Row],[IgG Patients]]=0,"IgG (-)ve","IgG (+)ve")</f>
        <v>IgG (+)ve</v>
      </c>
      <c r="J115" s="9">
        <v>1</v>
      </c>
      <c r="K115" s="6" t="str">
        <f>IF(Table3[[#This Row],[IgM Patients]]=0,"IgM (-)ve","IgG (+)ve")</f>
        <v>IgG (+)ve</v>
      </c>
      <c r="L115" s="6" t="s">
        <v>50</v>
      </c>
      <c r="M115" s="6" t="s">
        <v>17</v>
      </c>
      <c r="N115" s="6" t="s">
        <v>24</v>
      </c>
      <c r="O115" s="6" t="s">
        <v>14</v>
      </c>
      <c r="P115" s="6">
        <v>1</v>
      </c>
      <c r="Q115" s="6" t="str">
        <f t="shared" si="3"/>
        <v>Positive</v>
      </c>
    </row>
    <row r="116" spans="1:17" x14ac:dyDescent="0.35">
      <c r="A116" s="5">
        <v>635</v>
      </c>
      <c r="B116" s="7" t="s">
        <v>15</v>
      </c>
      <c r="C116" s="7">
        <v>10</v>
      </c>
      <c r="D116" s="7" t="str">
        <f t="shared" si="2"/>
        <v>Children (8–17)</v>
      </c>
      <c r="E116" s="10">
        <f>IF(Table3[[#This Row],[Age Group]]="Children (8–17)",1,IF(Table3[[#This Row],[Age Group]]="Youth (18–25)",2,IF(Table3[[#This Row],[Age Group]]="Adults (26–35)",3,IF(Table3[[#This Row],[Age Group]]="Middle Age (36–50)",4,5))))</f>
        <v>1</v>
      </c>
      <c r="F116" s="10">
        <v>1</v>
      </c>
      <c r="G116" s="7" t="str">
        <f>IF(Table3[[#This Row],[NS1 Patients]]=0,"Ns1 (-)ve", "Ns1(+)ve")</f>
        <v>Ns1(+)ve</v>
      </c>
      <c r="H116" s="10">
        <v>1</v>
      </c>
      <c r="I116" s="7" t="str">
        <f>IF(Table3[[#This Row],[IgG Patients]]=0,"IgG (-)ve","IgG (+)ve")</f>
        <v>IgG (+)ve</v>
      </c>
      <c r="J116" s="10">
        <v>1</v>
      </c>
      <c r="K116" s="7" t="str">
        <f>IF(Table3[[#This Row],[IgM Patients]]=0,"IgM (-)ve","IgG (+)ve")</f>
        <v>IgG (+)ve</v>
      </c>
      <c r="L116" s="7" t="s">
        <v>26</v>
      </c>
      <c r="M116" s="7" t="s">
        <v>12</v>
      </c>
      <c r="N116" s="7" t="s">
        <v>19</v>
      </c>
      <c r="O116" s="7" t="s">
        <v>14</v>
      </c>
      <c r="P116" s="7">
        <v>1</v>
      </c>
      <c r="Q116" s="7" t="str">
        <f t="shared" si="3"/>
        <v>Positive</v>
      </c>
    </row>
    <row r="117" spans="1:17" x14ac:dyDescent="0.35">
      <c r="A117" s="5">
        <v>650</v>
      </c>
      <c r="B117" s="6" t="s">
        <v>15</v>
      </c>
      <c r="C117" s="6">
        <v>10</v>
      </c>
      <c r="D117" s="6" t="str">
        <f t="shared" si="2"/>
        <v>Children (8–17)</v>
      </c>
      <c r="E117" s="9">
        <f>IF(Table3[[#This Row],[Age Group]]="Children (8–17)",1,IF(Table3[[#This Row],[Age Group]]="Youth (18–25)",2,IF(Table3[[#This Row],[Age Group]]="Adults (26–35)",3,IF(Table3[[#This Row],[Age Group]]="Middle Age (36–50)",4,5))))</f>
        <v>1</v>
      </c>
      <c r="F117" s="9">
        <v>1</v>
      </c>
      <c r="G117" s="6" t="str">
        <f>IF(Table3[[#This Row],[NS1 Patients]]=0,"Ns1 (-)ve", "Ns1(+)ve")</f>
        <v>Ns1(+)ve</v>
      </c>
      <c r="H117" s="9">
        <v>1</v>
      </c>
      <c r="I117" s="6" t="str">
        <f>IF(Table3[[#This Row],[IgG Patients]]=0,"IgG (-)ve","IgG (+)ve")</f>
        <v>IgG (+)ve</v>
      </c>
      <c r="J117" s="9">
        <v>1</v>
      </c>
      <c r="K117" s="6" t="str">
        <f>IF(Table3[[#This Row],[IgM Patients]]=0,"IgM (-)ve","IgG (+)ve")</f>
        <v>IgG (+)ve</v>
      </c>
      <c r="L117" s="6" t="s">
        <v>34</v>
      </c>
      <c r="M117" s="6" t="s">
        <v>17</v>
      </c>
      <c r="N117" s="6" t="s">
        <v>19</v>
      </c>
      <c r="O117" s="6" t="s">
        <v>14</v>
      </c>
      <c r="P117" s="6">
        <v>1</v>
      </c>
      <c r="Q117" s="6" t="str">
        <f t="shared" si="3"/>
        <v>Positive</v>
      </c>
    </row>
    <row r="118" spans="1:17" x14ac:dyDescent="0.35">
      <c r="A118" s="5">
        <v>654</v>
      </c>
      <c r="B118" s="6" t="s">
        <v>15</v>
      </c>
      <c r="C118" s="6">
        <v>15</v>
      </c>
      <c r="D118" s="6" t="str">
        <f t="shared" si="2"/>
        <v>Children (8–17)</v>
      </c>
      <c r="E118" s="9">
        <f>IF(Table3[[#This Row],[Age Group]]="Children (8–17)",1,IF(Table3[[#This Row],[Age Group]]="Youth (18–25)",2,IF(Table3[[#This Row],[Age Group]]="Adults (26–35)",3,IF(Table3[[#This Row],[Age Group]]="Middle Age (36–50)",4,5))))</f>
        <v>1</v>
      </c>
      <c r="F118" s="9">
        <v>1</v>
      </c>
      <c r="G118" s="6" t="str">
        <f>IF(Table3[[#This Row],[NS1 Patients]]=0,"Ns1 (-)ve", "Ns1(+)ve")</f>
        <v>Ns1(+)ve</v>
      </c>
      <c r="H118" s="9">
        <v>1</v>
      </c>
      <c r="I118" s="6" t="str">
        <f>IF(Table3[[#This Row],[IgG Patients]]=0,"IgG (-)ve","IgG (+)ve")</f>
        <v>IgG (+)ve</v>
      </c>
      <c r="J118" s="9">
        <v>0</v>
      </c>
      <c r="K118" s="6" t="str">
        <f>IF(Table3[[#This Row],[IgM Patients]]=0,"IgM (-)ve","IgG (+)ve")</f>
        <v>IgM (-)ve</v>
      </c>
      <c r="L118" s="6" t="s">
        <v>21</v>
      </c>
      <c r="M118" s="6" t="s">
        <v>17</v>
      </c>
      <c r="N118" s="6" t="s">
        <v>19</v>
      </c>
      <c r="O118" s="6" t="s">
        <v>14</v>
      </c>
      <c r="P118" s="6">
        <v>1</v>
      </c>
      <c r="Q118" s="6" t="str">
        <f t="shared" si="3"/>
        <v>Positive</v>
      </c>
    </row>
    <row r="119" spans="1:17" x14ac:dyDescent="0.35">
      <c r="A119" s="5">
        <v>655</v>
      </c>
      <c r="B119" s="7" t="s">
        <v>10</v>
      </c>
      <c r="C119" s="7">
        <v>10</v>
      </c>
      <c r="D119" s="7" t="str">
        <f t="shared" si="2"/>
        <v>Children (8–17)</v>
      </c>
      <c r="E119" s="10">
        <f>IF(Table3[[#This Row],[Age Group]]="Children (8–17)",1,IF(Table3[[#This Row],[Age Group]]="Youth (18–25)",2,IF(Table3[[#This Row],[Age Group]]="Adults (26–35)",3,IF(Table3[[#This Row],[Age Group]]="Middle Age (36–50)",4,5))))</f>
        <v>1</v>
      </c>
      <c r="F119" s="10">
        <v>1</v>
      </c>
      <c r="G119" s="7" t="str">
        <f>IF(Table3[[#This Row],[NS1 Patients]]=0,"Ns1 (-)ve", "Ns1(+)ve")</f>
        <v>Ns1(+)ve</v>
      </c>
      <c r="H119" s="10">
        <v>1</v>
      </c>
      <c r="I119" s="7" t="str">
        <f>IF(Table3[[#This Row],[IgG Patients]]=0,"IgG (-)ve","IgG (+)ve")</f>
        <v>IgG (+)ve</v>
      </c>
      <c r="J119" s="10">
        <v>1</v>
      </c>
      <c r="K119" s="7" t="str">
        <f>IF(Table3[[#This Row],[IgM Patients]]=0,"IgM (-)ve","IgG (+)ve")</f>
        <v>IgG (+)ve</v>
      </c>
      <c r="L119" s="7" t="s">
        <v>21</v>
      </c>
      <c r="M119" s="7" t="s">
        <v>12</v>
      </c>
      <c r="N119" s="7" t="s">
        <v>19</v>
      </c>
      <c r="O119" s="7" t="s">
        <v>14</v>
      </c>
      <c r="P119" s="7">
        <v>1</v>
      </c>
      <c r="Q119" s="7" t="str">
        <f t="shared" si="3"/>
        <v>Positive</v>
      </c>
    </row>
    <row r="120" spans="1:17" x14ac:dyDescent="0.35">
      <c r="A120" s="5">
        <v>664</v>
      </c>
      <c r="B120" s="6" t="s">
        <v>15</v>
      </c>
      <c r="C120" s="6">
        <v>14</v>
      </c>
      <c r="D120" s="6" t="str">
        <f t="shared" si="2"/>
        <v>Children (8–17)</v>
      </c>
      <c r="E120" s="9">
        <f>IF(Table3[[#This Row],[Age Group]]="Children (8–17)",1,IF(Table3[[#This Row],[Age Group]]="Youth (18–25)",2,IF(Table3[[#This Row],[Age Group]]="Adults (26–35)",3,IF(Table3[[#This Row],[Age Group]]="Middle Age (36–50)",4,5))))</f>
        <v>1</v>
      </c>
      <c r="F120" s="9">
        <v>1</v>
      </c>
      <c r="G120" s="6" t="str">
        <f>IF(Table3[[#This Row],[NS1 Patients]]=0,"Ns1 (-)ve", "Ns1(+)ve")</f>
        <v>Ns1(+)ve</v>
      </c>
      <c r="H120" s="9">
        <v>1</v>
      </c>
      <c r="I120" s="6" t="str">
        <f>IF(Table3[[#This Row],[IgG Patients]]=0,"IgG (-)ve","IgG (+)ve")</f>
        <v>IgG (+)ve</v>
      </c>
      <c r="J120" s="9">
        <v>1</v>
      </c>
      <c r="K120" s="6" t="str">
        <f>IF(Table3[[#This Row],[IgM Patients]]=0,"IgM (-)ve","IgG (+)ve")</f>
        <v>IgG (+)ve</v>
      </c>
      <c r="L120" s="6" t="s">
        <v>44</v>
      </c>
      <c r="M120" s="6" t="s">
        <v>17</v>
      </c>
      <c r="N120" s="6" t="s">
        <v>24</v>
      </c>
      <c r="O120" s="6" t="s">
        <v>14</v>
      </c>
      <c r="P120" s="6">
        <v>1</v>
      </c>
      <c r="Q120" s="6" t="str">
        <f t="shared" si="3"/>
        <v>Positive</v>
      </c>
    </row>
    <row r="121" spans="1:17" x14ac:dyDescent="0.35">
      <c r="A121" s="5">
        <v>665</v>
      </c>
      <c r="B121" s="7" t="s">
        <v>15</v>
      </c>
      <c r="C121" s="7">
        <v>17</v>
      </c>
      <c r="D121" s="7" t="str">
        <f t="shared" si="2"/>
        <v>Children (8–17)</v>
      </c>
      <c r="E121" s="10">
        <f>IF(Table3[[#This Row],[Age Group]]="Children (8–17)",1,IF(Table3[[#This Row],[Age Group]]="Youth (18–25)",2,IF(Table3[[#This Row],[Age Group]]="Adults (26–35)",3,IF(Table3[[#This Row],[Age Group]]="Middle Age (36–50)",4,5))))</f>
        <v>1</v>
      </c>
      <c r="F121" s="10">
        <v>1</v>
      </c>
      <c r="G121" s="7" t="str">
        <f>IF(Table3[[#This Row],[NS1 Patients]]=0,"Ns1 (-)ve", "Ns1(+)ve")</f>
        <v>Ns1(+)ve</v>
      </c>
      <c r="H121" s="10">
        <v>1</v>
      </c>
      <c r="I121" s="7" t="str">
        <f>IF(Table3[[#This Row],[IgG Patients]]=0,"IgG (-)ve","IgG (+)ve")</f>
        <v>IgG (+)ve</v>
      </c>
      <c r="J121" s="10">
        <v>0</v>
      </c>
      <c r="K121" s="7" t="str">
        <f>IF(Table3[[#This Row],[IgM Patients]]=0,"IgM (-)ve","IgG (+)ve")</f>
        <v>IgM (-)ve</v>
      </c>
      <c r="L121" s="7" t="s">
        <v>23</v>
      </c>
      <c r="M121" s="7" t="s">
        <v>12</v>
      </c>
      <c r="N121" s="7" t="s">
        <v>19</v>
      </c>
      <c r="O121" s="7" t="s">
        <v>14</v>
      </c>
      <c r="P121" s="7">
        <v>1</v>
      </c>
      <c r="Q121" s="7" t="str">
        <f t="shared" si="3"/>
        <v>Positive</v>
      </c>
    </row>
    <row r="122" spans="1:17" x14ac:dyDescent="0.35">
      <c r="A122" s="5">
        <v>669</v>
      </c>
      <c r="B122" s="7" t="s">
        <v>10</v>
      </c>
      <c r="C122" s="7">
        <v>17</v>
      </c>
      <c r="D122" s="7" t="str">
        <f t="shared" si="2"/>
        <v>Children (8–17)</v>
      </c>
      <c r="E122" s="10">
        <f>IF(Table3[[#This Row],[Age Group]]="Children (8–17)",1,IF(Table3[[#This Row],[Age Group]]="Youth (18–25)",2,IF(Table3[[#This Row],[Age Group]]="Adults (26–35)",3,IF(Table3[[#This Row],[Age Group]]="Middle Age (36–50)",4,5))))</f>
        <v>1</v>
      </c>
      <c r="F122" s="10">
        <v>1</v>
      </c>
      <c r="G122" s="7" t="str">
        <f>IF(Table3[[#This Row],[NS1 Patients]]=0,"Ns1 (-)ve", "Ns1(+)ve")</f>
        <v>Ns1(+)ve</v>
      </c>
      <c r="H122" s="10">
        <v>1</v>
      </c>
      <c r="I122" s="7" t="str">
        <f>IF(Table3[[#This Row],[IgG Patients]]=0,"IgG (-)ve","IgG (+)ve")</f>
        <v>IgG (+)ve</v>
      </c>
      <c r="J122" s="10">
        <v>0</v>
      </c>
      <c r="K122" s="7" t="str">
        <f>IF(Table3[[#This Row],[IgM Patients]]=0,"IgM (-)ve","IgG (+)ve")</f>
        <v>IgM (-)ve</v>
      </c>
      <c r="L122" s="7" t="s">
        <v>39</v>
      </c>
      <c r="M122" s="7" t="s">
        <v>12</v>
      </c>
      <c r="N122" s="7" t="s">
        <v>19</v>
      </c>
      <c r="O122" s="7" t="s">
        <v>14</v>
      </c>
      <c r="P122" s="7">
        <v>1</v>
      </c>
      <c r="Q122" s="7" t="str">
        <f t="shared" si="3"/>
        <v>Positive</v>
      </c>
    </row>
    <row r="123" spans="1:17" x14ac:dyDescent="0.35">
      <c r="A123" s="5">
        <v>670</v>
      </c>
      <c r="B123" s="6" t="s">
        <v>15</v>
      </c>
      <c r="C123" s="6">
        <v>17</v>
      </c>
      <c r="D123" s="6" t="str">
        <f t="shared" si="2"/>
        <v>Children (8–17)</v>
      </c>
      <c r="E123" s="9">
        <f>IF(Table3[[#This Row],[Age Group]]="Children (8–17)",1,IF(Table3[[#This Row],[Age Group]]="Youth (18–25)",2,IF(Table3[[#This Row],[Age Group]]="Adults (26–35)",3,IF(Table3[[#This Row],[Age Group]]="Middle Age (36–50)",4,5))))</f>
        <v>1</v>
      </c>
      <c r="F123" s="9">
        <v>0</v>
      </c>
      <c r="G123" s="6" t="str">
        <f>IF(Table3[[#This Row],[NS1 Patients]]=0,"Ns1 (-)ve", "Ns1(+)ve")</f>
        <v>Ns1 (-)ve</v>
      </c>
      <c r="H123" s="9">
        <v>0</v>
      </c>
      <c r="I123" s="6" t="str">
        <f>IF(Table3[[#This Row],[IgG Patients]]=0,"IgG (-)ve","IgG (+)ve")</f>
        <v>IgG (-)ve</v>
      </c>
      <c r="J123" s="9">
        <v>1</v>
      </c>
      <c r="K123" s="6" t="str">
        <f>IF(Table3[[#This Row],[IgM Patients]]=0,"IgM (-)ve","IgG (+)ve")</f>
        <v>IgG (+)ve</v>
      </c>
      <c r="L123" s="6" t="s">
        <v>23</v>
      </c>
      <c r="M123" s="6" t="s">
        <v>17</v>
      </c>
      <c r="N123" s="6" t="s">
        <v>24</v>
      </c>
      <c r="O123" s="6" t="s">
        <v>14</v>
      </c>
      <c r="P123" s="6">
        <v>0</v>
      </c>
      <c r="Q123" s="6" t="str">
        <f t="shared" si="3"/>
        <v>Negative</v>
      </c>
    </row>
    <row r="124" spans="1:17" x14ac:dyDescent="0.35">
      <c r="A124" s="5">
        <v>683</v>
      </c>
      <c r="B124" s="7" t="s">
        <v>10</v>
      </c>
      <c r="C124" s="7">
        <v>16</v>
      </c>
      <c r="D124" s="7" t="str">
        <f t="shared" si="2"/>
        <v>Children (8–17)</v>
      </c>
      <c r="E124" s="10">
        <f>IF(Table3[[#This Row],[Age Group]]="Children (8–17)",1,IF(Table3[[#This Row],[Age Group]]="Youth (18–25)",2,IF(Table3[[#This Row],[Age Group]]="Adults (26–35)",3,IF(Table3[[#This Row],[Age Group]]="Middle Age (36–50)",4,5))))</f>
        <v>1</v>
      </c>
      <c r="F124" s="10">
        <v>1</v>
      </c>
      <c r="G124" s="7" t="str">
        <f>IF(Table3[[#This Row],[NS1 Patients]]=0,"Ns1 (-)ve", "Ns1(+)ve")</f>
        <v>Ns1(+)ve</v>
      </c>
      <c r="H124" s="10">
        <v>1</v>
      </c>
      <c r="I124" s="7" t="str">
        <f>IF(Table3[[#This Row],[IgG Patients]]=0,"IgG (-)ve","IgG (+)ve")</f>
        <v>IgG (+)ve</v>
      </c>
      <c r="J124" s="10">
        <v>0</v>
      </c>
      <c r="K124" s="7" t="str">
        <f>IF(Table3[[#This Row],[IgM Patients]]=0,"IgM (-)ve","IgG (+)ve")</f>
        <v>IgM (-)ve</v>
      </c>
      <c r="L124" s="7" t="s">
        <v>26</v>
      </c>
      <c r="M124" s="7" t="s">
        <v>12</v>
      </c>
      <c r="N124" s="7" t="s">
        <v>24</v>
      </c>
      <c r="O124" s="7" t="s">
        <v>14</v>
      </c>
      <c r="P124" s="7">
        <v>1</v>
      </c>
      <c r="Q124" s="7" t="str">
        <f t="shared" si="3"/>
        <v>Positive</v>
      </c>
    </row>
    <row r="125" spans="1:17" x14ac:dyDescent="0.35">
      <c r="A125" s="5">
        <v>690</v>
      </c>
      <c r="B125" s="6" t="s">
        <v>10</v>
      </c>
      <c r="C125" s="6">
        <v>12</v>
      </c>
      <c r="D125" s="6" t="str">
        <f t="shared" si="2"/>
        <v>Children (8–17)</v>
      </c>
      <c r="E125" s="9">
        <f>IF(Table3[[#This Row],[Age Group]]="Children (8–17)",1,IF(Table3[[#This Row],[Age Group]]="Youth (18–25)",2,IF(Table3[[#This Row],[Age Group]]="Adults (26–35)",3,IF(Table3[[#This Row],[Age Group]]="Middle Age (36–50)",4,5))))</f>
        <v>1</v>
      </c>
      <c r="F125" s="9">
        <v>0</v>
      </c>
      <c r="G125" s="6" t="str">
        <f>IF(Table3[[#This Row],[NS1 Patients]]=0,"Ns1 (-)ve", "Ns1(+)ve")</f>
        <v>Ns1 (-)ve</v>
      </c>
      <c r="H125" s="9">
        <v>0</v>
      </c>
      <c r="I125" s="6" t="str">
        <f>IF(Table3[[#This Row],[IgG Patients]]=0,"IgG (-)ve","IgG (+)ve")</f>
        <v>IgG (-)ve</v>
      </c>
      <c r="J125" s="9">
        <v>1</v>
      </c>
      <c r="K125" s="6" t="str">
        <f>IF(Table3[[#This Row],[IgM Patients]]=0,"IgM (-)ve","IgG (+)ve")</f>
        <v>IgG (+)ve</v>
      </c>
      <c r="L125" s="6" t="s">
        <v>38</v>
      </c>
      <c r="M125" s="6" t="s">
        <v>17</v>
      </c>
      <c r="N125" s="6" t="s">
        <v>24</v>
      </c>
      <c r="O125" s="6" t="s">
        <v>14</v>
      </c>
      <c r="P125" s="6">
        <v>0</v>
      </c>
      <c r="Q125" s="6" t="str">
        <f t="shared" si="3"/>
        <v>Negative</v>
      </c>
    </row>
    <row r="126" spans="1:17" x14ac:dyDescent="0.35">
      <c r="A126" s="5">
        <v>697</v>
      </c>
      <c r="B126" s="7" t="s">
        <v>10</v>
      </c>
      <c r="C126" s="7">
        <v>14</v>
      </c>
      <c r="D126" s="7" t="str">
        <f t="shared" si="2"/>
        <v>Children (8–17)</v>
      </c>
      <c r="E126" s="10">
        <f>IF(Table3[[#This Row],[Age Group]]="Children (8–17)",1,IF(Table3[[#This Row],[Age Group]]="Youth (18–25)",2,IF(Table3[[#This Row],[Age Group]]="Adults (26–35)",3,IF(Table3[[#This Row],[Age Group]]="Middle Age (36–50)",4,5))))</f>
        <v>1</v>
      </c>
      <c r="F126" s="10">
        <v>0</v>
      </c>
      <c r="G126" s="7" t="str">
        <f>IF(Table3[[#This Row],[NS1 Patients]]=0,"Ns1 (-)ve", "Ns1(+)ve")</f>
        <v>Ns1 (-)ve</v>
      </c>
      <c r="H126" s="10">
        <v>0</v>
      </c>
      <c r="I126" s="7" t="str">
        <f>IF(Table3[[#This Row],[IgG Patients]]=0,"IgG (-)ve","IgG (+)ve")</f>
        <v>IgG (-)ve</v>
      </c>
      <c r="J126" s="10">
        <v>0</v>
      </c>
      <c r="K126" s="7" t="str">
        <f>IF(Table3[[#This Row],[IgM Patients]]=0,"IgM (-)ve","IgG (+)ve")</f>
        <v>IgM (-)ve</v>
      </c>
      <c r="L126" s="7" t="s">
        <v>23</v>
      </c>
      <c r="M126" s="7" t="s">
        <v>12</v>
      </c>
      <c r="N126" s="7" t="s">
        <v>24</v>
      </c>
      <c r="O126" s="7" t="s">
        <v>14</v>
      </c>
      <c r="P126" s="7">
        <v>0</v>
      </c>
      <c r="Q126" s="7" t="str">
        <f t="shared" si="3"/>
        <v>Negative</v>
      </c>
    </row>
    <row r="127" spans="1:17" x14ac:dyDescent="0.35">
      <c r="A127" s="5">
        <v>711</v>
      </c>
      <c r="B127" s="7" t="s">
        <v>10</v>
      </c>
      <c r="C127" s="7">
        <v>13</v>
      </c>
      <c r="D127" s="7" t="str">
        <f t="shared" si="2"/>
        <v>Children (8–17)</v>
      </c>
      <c r="E127" s="10">
        <f>IF(Table3[[#This Row],[Age Group]]="Children (8–17)",1,IF(Table3[[#This Row],[Age Group]]="Youth (18–25)",2,IF(Table3[[#This Row],[Age Group]]="Adults (26–35)",3,IF(Table3[[#This Row],[Age Group]]="Middle Age (36–50)",4,5))))</f>
        <v>1</v>
      </c>
      <c r="F127" s="10">
        <v>1</v>
      </c>
      <c r="G127" s="7" t="str">
        <f>IF(Table3[[#This Row],[NS1 Patients]]=0,"Ns1 (-)ve", "Ns1(+)ve")</f>
        <v>Ns1(+)ve</v>
      </c>
      <c r="H127" s="10">
        <v>1</v>
      </c>
      <c r="I127" s="7" t="str">
        <f>IF(Table3[[#This Row],[IgG Patients]]=0,"IgG (-)ve","IgG (+)ve")</f>
        <v>IgG (+)ve</v>
      </c>
      <c r="J127" s="10">
        <v>0</v>
      </c>
      <c r="K127" s="7" t="str">
        <f>IF(Table3[[#This Row],[IgM Patients]]=0,"IgM (-)ve","IgG (+)ve")</f>
        <v>IgM (-)ve</v>
      </c>
      <c r="L127" s="7" t="s">
        <v>31</v>
      </c>
      <c r="M127" s="7" t="s">
        <v>12</v>
      </c>
      <c r="N127" s="7" t="s">
        <v>19</v>
      </c>
      <c r="O127" s="7" t="s">
        <v>14</v>
      </c>
      <c r="P127" s="7">
        <v>1</v>
      </c>
      <c r="Q127" s="7" t="str">
        <f t="shared" si="3"/>
        <v>Positive</v>
      </c>
    </row>
    <row r="128" spans="1:17" x14ac:dyDescent="0.35">
      <c r="A128" s="5">
        <v>715</v>
      </c>
      <c r="B128" s="7" t="s">
        <v>10</v>
      </c>
      <c r="C128" s="7">
        <v>12</v>
      </c>
      <c r="D128" s="7" t="str">
        <f t="shared" si="2"/>
        <v>Children (8–17)</v>
      </c>
      <c r="E128" s="10">
        <f>IF(Table3[[#This Row],[Age Group]]="Children (8–17)",1,IF(Table3[[#This Row],[Age Group]]="Youth (18–25)",2,IF(Table3[[#This Row],[Age Group]]="Adults (26–35)",3,IF(Table3[[#This Row],[Age Group]]="Middle Age (36–50)",4,5))))</f>
        <v>1</v>
      </c>
      <c r="F128" s="10">
        <v>0</v>
      </c>
      <c r="G128" s="7" t="str">
        <f>IF(Table3[[#This Row],[NS1 Patients]]=0,"Ns1 (-)ve", "Ns1(+)ve")</f>
        <v>Ns1 (-)ve</v>
      </c>
      <c r="H128" s="10">
        <v>0</v>
      </c>
      <c r="I128" s="7" t="str">
        <f>IF(Table3[[#This Row],[IgG Patients]]=0,"IgG (-)ve","IgG (+)ve")</f>
        <v>IgG (-)ve</v>
      </c>
      <c r="J128" s="10">
        <v>0</v>
      </c>
      <c r="K128" s="7" t="str">
        <f>IF(Table3[[#This Row],[IgM Patients]]=0,"IgM (-)ve","IgG (+)ve")</f>
        <v>IgM (-)ve</v>
      </c>
      <c r="L128" s="7" t="s">
        <v>49</v>
      </c>
      <c r="M128" s="7" t="s">
        <v>12</v>
      </c>
      <c r="N128" s="7" t="s">
        <v>13</v>
      </c>
      <c r="O128" s="7" t="s">
        <v>14</v>
      </c>
      <c r="P128" s="7">
        <v>0</v>
      </c>
      <c r="Q128" s="7" t="str">
        <f t="shared" si="3"/>
        <v>Negative</v>
      </c>
    </row>
    <row r="129" spans="1:17" x14ac:dyDescent="0.35">
      <c r="A129" s="5">
        <v>716</v>
      </c>
      <c r="B129" s="6" t="s">
        <v>10</v>
      </c>
      <c r="C129" s="6">
        <v>14</v>
      </c>
      <c r="D129" s="6" t="str">
        <f t="shared" si="2"/>
        <v>Children (8–17)</v>
      </c>
      <c r="E129" s="9">
        <f>IF(Table3[[#This Row],[Age Group]]="Children (8–17)",1,IF(Table3[[#This Row],[Age Group]]="Youth (18–25)",2,IF(Table3[[#This Row],[Age Group]]="Adults (26–35)",3,IF(Table3[[#This Row],[Age Group]]="Middle Age (36–50)",4,5))))</f>
        <v>1</v>
      </c>
      <c r="F129" s="9">
        <v>0</v>
      </c>
      <c r="G129" s="6" t="str">
        <f>IF(Table3[[#This Row],[NS1 Patients]]=0,"Ns1 (-)ve", "Ns1(+)ve")</f>
        <v>Ns1 (-)ve</v>
      </c>
      <c r="H129" s="9">
        <v>0</v>
      </c>
      <c r="I129" s="6" t="str">
        <f>IF(Table3[[#This Row],[IgG Patients]]=0,"IgG (-)ve","IgG (+)ve")</f>
        <v>IgG (-)ve</v>
      </c>
      <c r="J129" s="9">
        <v>0</v>
      </c>
      <c r="K129" s="6" t="str">
        <f>IF(Table3[[#This Row],[IgM Patients]]=0,"IgM (-)ve","IgG (+)ve")</f>
        <v>IgM (-)ve</v>
      </c>
      <c r="L129" s="6" t="s">
        <v>46</v>
      </c>
      <c r="M129" s="6" t="s">
        <v>17</v>
      </c>
      <c r="N129" s="6" t="s">
        <v>24</v>
      </c>
      <c r="O129" s="6" t="s">
        <v>14</v>
      </c>
      <c r="P129" s="6">
        <v>0</v>
      </c>
      <c r="Q129" s="6" t="str">
        <f t="shared" si="3"/>
        <v>Negative</v>
      </c>
    </row>
    <row r="130" spans="1:17" x14ac:dyDescent="0.35">
      <c r="A130" s="5">
        <v>720</v>
      </c>
      <c r="B130" s="6" t="s">
        <v>15</v>
      </c>
      <c r="C130" s="6">
        <v>16</v>
      </c>
      <c r="D130" s="6" t="str">
        <f t="shared" ref="D130:D193" si="4">IF(C130&lt;=17,"Children (8–17)",
IF(C130&lt;=25,"Youth (18–25)",
IF(C130&lt;=35,"Adults (26–35)",
IF(C130&lt;=50,"Middle Age (36–50)",
"Seniors (51–65)"))))</f>
        <v>Children (8–17)</v>
      </c>
      <c r="E130" s="9">
        <f>IF(Table3[[#This Row],[Age Group]]="Children (8–17)",1,IF(Table3[[#This Row],[Age Group]]="Youth (18–25)",2,IF(Table3[[#This Row],[Age Group]]="Adults (26–35)",3,IF(Table3[[#This Row],[Age Group]]="Middle Age (36–50)",4,5))))</f>
        <v>1</v>
      </c>
      <c r="F130" s="9">
        <v>1</v>
      </c>
      <c r="G130" s="6" t="str">
        <f>IF(Table3[[#This Row],[NS1 Patients]]=0,"Ns1 (-)ve", "Ns1(+)ve")</f>
        <v>Ns1(+)ve</v>
      </c>
      <c r="H130" s="9">
        <v>1</v>
      </c>
      <c r="I130" s="6" t="str">
        <f>IF(Table3[[#This Row],[IgG Patients]]=0,"IgG (-)ve","IgG (+)ve")</f>
        <v>IgG (+)ve</v>
      </c>
      <c r="J130" s="9">
        <v>0</v>
      </c>
      <c r="K130" s="6" t="str">
        <f>IF(Table3[[#This Row],[IgM Patients]]=0,"IgM (-)ve","IgG (+)ve")</f>
        <v>IgM (-)ve</v>
      </c>
      <c r="L130" s="6" t="s">
        <v>44</v>
      </c>
      <c r="M130" s="6" t="s">
        <v>17</v>
      </c>
      <c r="N130" s="6" t="s">
        <v>13</v>
      </c>
      <c r="O130" s="6" t="s">
        <v>14</v>
      </c>
      <c r="P130" s="6">
        <v>1</v>
      </c>
      <c r="Q130" s="6" t="str">
        <f t="shared" ref="Q130:Q193" si="5">IF(P130=0, "Negative","Positive")</f>
        <v>Positive</v>
      </c>
    </row>
    <row r="131" spans="1:17" x14ac:dyDescent="0.35">
      <c r="A131" s="5">
        <v>725</v>
      </c>
      <c r="B131" s="7" t="s">
        <v>15</v>
      </c>
      <c r="C131" s="7">
        <v>8</v>
      </c>
      <c r="D131" s="7" t="str">
        <f t="shared" si="4"/>
        <v>Children (8–17)</v>
      </c>
      <c r="E131" s="10">
        <f>IF(Table3[[#This Row],[Age Group]]="Children (8–17)",1,IF(Table3[[#This Row],[Age Group]]="Youth (18–25)",2,IF(Table3[[#This Row],[Age Group]]="Adults (26–35)",3,IF(Table3[[#This Row],[Age Group]]="Middle Age (36–50)",4,5))))</f>
        <v>1</v>
      </c>
      <c r="F131" s="10">
        <v>1</v>
      </c>
      <c r="G131" s="7" t="str">
        <f>IF(Table3[[#This Row],[NS1 Patients]]=0,"Ns1 (-)ve", "Ns1(+)ve")</f>
        <v>Ns1(+)ve</v>
      </c>
      <c r="H131" s="10">
        <v>1</v>
      </c>
      <c r="I131" s="7" t="str">
        <f>IF(Table3[[#This Row],[IgG Patients]]=0,"IgG (-)ve","IgG (+)ve")</f>
        <v>IgG (+)ve</v>
      </c>
      <c r="J131" s="10">
        <v>0</v>
      </c>
      <c r="K131" s="7" t="str">
        <f>IF(Table3[[#This Row],[IgM Patients]]=0,"IgM (-)ve","IgG (+)ve")</f>
        <v>IgM (-)ve</v>
      </c>
      <c r="L131" s="7" t="s">
        <v>32</v>
      </c>
      <c r="M131" s="7" t="s">
        <v>12</v>
      </c>
      <c r="N131" s="7" t="s">
        <v>13</v>
      </c>
      <c r="O131" s="7" t="s">
        <v>14</v>
      </c>
      <c r="P131" s="7">
        <v>1</v>
      </c>
      <c r="Q131" s="7" t="str">
        <f t="shared" si="5"/>
        <v>Positive</v>
      </c>
    </row>
    <row r="132" spans="1:17" x14ac:dyDescent="0.35">
      <c r="A132" s="5">
        <v>727</v>
      </c>
      <c r="B132" s="7" t="s">
        <v>10</v>
      </c>
      <c r="C132" s="7">
        <v>9</v>
      </c>
      <c r="D132" s="7" t="str">
        <f t="shared" si="4"/>
        <v>Children (8–17)</v>
      </c>
      <c r="E132" s="10">
        <f>IF(Table3[[#This Row],[Age Group]]="Children (8–17)",1,IF(Table3[[#This Row],[Age Group]]="Youth (18–25)",2,IF(Table3[[#This Row],[Age Group]]="Adults (26–35)",3,IF(Table3[[#This Row],[Age Group]]="Middle Age (36–50)",4,5))))</f>
        <v>1</v>
      </c>
      <c r="F132" s="10">
        <v>1</v>
      </c>
      <c r="G132" s="7" t="str">
        <f>IF(Table3[[#This Row],[NS1 Patients]]=0,"Ns1 (-)ve", "Ns1(+)ve")</f>
        <v>Ns1(+)ve</v>
      </c>
      <c r="H132" s="10">
        <v>1</v>
      </c>
      <c r="I132" s="7" t="str">
        <f>IF(Table3[[#This Row],[IgG Patients]]=0,"IgG (-)ve","IgG (+)ve")</f>
        <v>IgG (+)ve</v>
      </c>
      <c r="J132" s="10">
        <v>1</v>
      </c>
      <c r="K132" s="7" t="str">
        <f>IF(Table3[[#This Row],[IgM Patients]]=0,"IgM (-)ve","IgG (+)ve")</f>
        <v>IgG (+)ve</v>
      </c>
      <c r="L132" s="7" t="s">
        <v>31</v>
      </c>
      <c r="M132" s="7" t="s">
        <v>12</v>
      </c>
      <c r="N132" s="7" t="s">
        <v>13</v>
      </c>
      <c r="O132" s="7" t="s">
        <v>14</v>
      </c>
      <c r="P132" s="7">
        <v>1</v>
      </c>
      <c r="Q132" s="7" t="str">
        <f t="shared" si="5"/>
        <v>Positive</v>
      </c>
    </row>
    <row r="133" spans="1:17" x14ac:dyDescent="0.35">
      <c r="A133" s="5">
        <v>728</v>
      </c>
      <c r="B133" s="6" t="s">
        <v>10</v>
      </c>
      <c r="C133" s="6">
        <v>14</v>
      </c>
      <c r="D133" s="6" t="str">
        <f t="shared" si="4"/>
        <v>Children (8–17)</v>
      </c>
      <c r="E133" s="9">
        <f>IF(Table3[[#This Row],[Age Group]]="Children (8–17)",1,IF(Table3[[#This Row],[Age Group]]="Youth (18–25)",2,IF(Table3[[#This Row],[Age Group]]="Adults (26–35)",3,IF(Table3[[#This Row],[Age Group]]="Middle Age (36–50)",4,5))))</f>
        <v>1</v>
      </c>
      <c r="F133" s="9">
        <v>1</v>
      </c>
      <c r="G133" s="6" t="str">
        <f>IF(Table3[[#This Row],[NS1 Patients]]=0,"Ns1 (-)ve", "Ns1(+)ve")</f>
        <v>Ns1(+)ve</v>
      </c>
      <c r="H133" s="9">
        <v>1</v>
      </c>
      <c r="I133" s="6" t="str">
        <f>IF(Table3[[#This Row],[IgG Patients]]=0,"IgG (-)ve","IgG (+)ve")</f>
        <v>IgG (+)ve</v>
      </c>
      <c r="J133" s="9">
        <v>0</v>
      </c>
      <c r="K133" s="6" t="str">
        <f>IF(Table3[[#This Row],[IgM Patients]]=0,"IgM (-)ve","IgG (+)ve")</f>
        <v>IgM (-)ve</v>
      </c>
      <c r="L133" s="6" t="s">
        <v>33</v>
      </c>
      <c r="M133" s="6" t="s">
        <v>17</v>
      </c>
      <c r="N133" s="6" t="s">
        <v>19</v>
      </c>
      <c r="O133" s="6" t="s">
        <v>14</v>
      </c>
      <c r="P133" s="6">
        <v>1</v>
      </c>
      <c r="Q133" s="6" t="str">
        <f t="shared" si="5"/>
        <v>Positive</v>
      </c>
    </row>
    <row r="134" spans="1:17" x14ac:dyDescent="0.35">
      <c r="A134" s="5">
        <v>729</v>
      </c>
      <c r="B134" s="7" t="s">
        <v>10</v>
      </c>
      <c r="C134" s="7">
        <v>12</v>
      </c>
      <c r="D134" s="7" t="str">
        <f t="shared" si="4"/>
        <v>Children (8–17)</v>
      </c>
      <c r="E134" s="10">
        <f>IF(Table3[[#This Row],[Age Group]]="Children (8–17)",1,IF(Table3[[#This Row],[Age Group]]="Youth (18–25)",2,IF(Table3[[#This Row],[Age Group]]="Adults (26–35)",3,IF(Table3[[#This Row],[Age Group]]="Middle Age (36–50)",4,5))))</f>
        <v>1</v>
      </c>
      <c r="F134" s="10">
        <v>1</v>
      </c>
      <c r="G134" s="7" t="str">
        <f>IF(Table3[[#This Row],[NS1 Patients]]=0,"Ns1 (-)ve", "Ns1(+)ve")</f>
        <v>Ns1(+)ve</v>
      </c>
      <c r="H134" s="10">
        <v>1</v>
      </c>
      <c r="I134" s="7" t="str">
        <f>IF(Table3[[#This Row],[IgG Patients]]=0,"IgG (-)ve","IgG (+)ve")</f>
        <v>IgG (+)ve</v>
      </c>
      <c r="J134" s="10">
        <v>0</v>
      </c>
      <c r="K134" s="7" t="str">
        <f>IF(Table3[[#This Row],[IgM Patients]]=0,"IgM (-)ve","IgG (+)ve")</f>
        <v>IgM (-)ve</v>
      </c>
      <c r="L134" s="7" t="s">
        <v>16</v>
      </c>
      <c r="M134" s="7" t="s">
        <v>12</v>
      </c>
      <c r="N134" s="7" t="s">
        <v>19</v>
      </c>
      <c r="O134" s="7" t="s">
        <v>14</v>
      </c>
      <c r="P134" s="7">
        <v>1</v>
      </c>
      <c r="Q134" s="7" t="str">
        <f t="shared" si="5"/>
        <v>Positive</v>
      </c>
    </row>
    <row r="135" spans="1:17" x14ac:dyDescent="0.35">
      <c r="A135" s="5">
        <v>739</v>
      </c>
      <c r="B135" s="7" t="s">
        <v>10</v>
      </c>
      <c r="C135" s="7">
        <v>11</v>
      </c>
      <c r="D135" s="7" t="str">
        <f t="shared" si="4"/>
        <v>Children (8–17)</v>
      </c>
      <c r="E135" s="10">
        <f>IF(Table3[[#This Row],[Age Group]]="Children (8–17)",1,IF(Table3[[#This Row],[Age Group]]="Youth (18–25)",2,IF(Table3[[#This Row],[Age Group]]="Adults (26–35)",3,IF(Table3[[#This Row],[Age Group]]="Middle Age (36–50)",4,5))))</f>
        <v>1</v>
      </c>
      <c r="F135" s="10">
        <v>0</v>
      </c>
      <c r="G135" s="7" t="str">
        <f>IF(Table3[[#This Row],[NS1 Patients]]=0,"Ns1 (-)ve", "Ns1(+)ve")</f>
        <v>Ns1 (-)ve</v>
      </c>
      <c r="H135" s="10">
        <v>0</v>
      </c>
      <c r="I135" s="7" t="str">
        <f>IF(Table3[[#This Row],[IgG Patients]]=0,"IgG (-)ve","IgG (+)ve")</f>
        <v>IgG (-)ve</v>
      </c>
      <c r="J135" s="10">
        <v>1</v>
      </c>
      <c r="K135" s="7" t="str">
        <f>IF(Table3[[#This Row],[IgM Patients]]=0,"IgM (-)ve","IgG (+)ve")</f>
        <v>IgG (+)ve</v>
      </c>
      <c r="L135" s="7" t="s">
        <v>16</v>
      </c>
      <c r="M135" s="7" t="s">
        <v>12</v>
      </c>
      <c r="N135" s="7" t="s">
        <v>24</v>
      </c>
      <c r="O135" s="7" t="s">
        <v>14</v>
      </c>
      <c r="P135" s="7">
        <v>0</v>
      </c>
      <c r="Q135" s="7" t="str">
        <f t="shared" si="5"/>
        <v>Negative</v>
      </c>
    </row>
    <row r="136" spans="1:17" x14ac:dyDescent="0.35">
      <c r="A136" s="5">
        <v>746</v>
      </c>
      <c r="B136" s="6" t="s">
        <v>10</v>
      </c>
      <c r="C136" s="6">
        <v>11</v>
      </c>
      <c r="D136" s="6" t="str">
        <f t="shared" si="4"/>
        <v>Children (8–17)</v>
      </c>
      <c r="E136" s="9">
        <f>IF(Table3[[#This Row],[Age Group]]="Children (8–17)",1,IF(Table3[[#This Row],[Age Group]]="Youth (18–25)",2,IF(Table3[[#This Row],[Age Group]]="Adults (26–35)",3,IF(Table3[[#This Row],[Age Group]]="Middle Age (36–50)",4,5))))</f>
        <v>1</v>
      </c>
      <c r="F136" s="9">
        <v>0</v>
      </c>
      <c r="G136" s="6" t="str">
        <f>IF(Table3[[#This Row],[NS1 Patients]]=0,"Ns1 (-)ve", "Ns1(+)ve")</f>
        <v>Ns1 (-)ve</v>
      </c>
      <c r="H136" s="9">
        <v>0</v>
      </c>
      <c r="I136" s="6" t="str">
        <f>IF(Table3[[#This Row],[IgG Patients]]=0,"IgG (-)ve","IgG (+)ve")</f>
        <v>IgG (-)ve</v>
      </c>
      <c r="J136" s="9">
        <v>0</v>
      </c>
      <c r="K136" s="6" t="str">
        <f>IF(Table3[[#This Row],[IgM Patients]]=0,"IgM (-)ve","IgG (+)ve")</f>
        <v>IgM (-)ve</v>
      </c>
      <c r="L136" s="6" t="s">
        <v>23</v>
      </c>
      <c r="M136" s="6" t="s">
        <v>17</v>
      </c>
      <c r="N136" s="6" t="s">
        <v>19</v>
      </c>
      <c r="O136" s="6" t="s">
        <v>14</v>
      </c>
      <c r="P136" s="6">
        <v>0</v>
      </c>
      <c r="Q136" s="6" t="str">
        <f t="shared" si="5"/>
        <v>Negative</v>
      </c>
    </row>
    <row r="137" spans="1:17" x14ac:dyDescent="0.35">
      <c r="A137" s="5">
        <v>752</v>
      </c>
      <c r="B137" s="6" t="s">
        <v>10</v>
      </c>
      <c r="C137" s="6">
        <v>11</v>
      </c>
      <c r="D137" s="6" t="str">
        <f t="shared" si="4"/>
        <v>Children (8–17)</v>
      </c>
      <c r="E137" s="9">
        <f>IF(Table3[[#This Row],[Age Group]]="Children (8–17)",1,IF(Table3[[#This Row],[Age Group]]="Youth (18–25)",2,IF(Table3[[#This Row],[Age Group]]="Adults (26–35)",3,IF(Table3[[#This Row],[Age Group]]="Middle Age (36–50)",4,5))))</f>
        <v>1</v>
      </c>
      <c r="F137" s="9">
        <v>0</v>
      </c>
      <c r="G137" s="6" t="str">
        <f>IF(Table3[[#This Row],[NS1 Patients]]=0,"Ns1 (-)ve", "Ns1(+)ve")</f>
        <v>Ns1 (-)ve</v>
      </c>
      <c r="H137" s="9">
        <v>0</v>
      </c>
      <c r="I137" s="6" t="str">
        <f>IF(Table3[[#This Row],[IgG Patients]]=0,"IgG (-)ve","IgG (+)ve")</f>
        <v>IgG (-)ve</v>
      </c>
      <c r="J137" s="9">
        <v>0</v>
      </c>
      <c r="K137" s="6" t="str">
        <f>IF(Table3[[#This Row],[IgM Patients]]=0,"IgM (-)ve","IgG (+)ve")</f>
        <v>IgM (-)ve</v>
      </c>
      <c r="L137" s="6" t="s">
        <v>36</v>
      </c>
      <c r="M137" s="6" t="s">
        <v>17</v>
      </c>
      <c r="N137" s="6" t="s">
        <v>19</v>
      </c>
      <c r="O137" s="6" t="s">
        <v>14</v>
      </c>
      <c r="P137" s="6">
        <v>0</v>
      </c>
      <c r="Q137" s="6" t="str">
        <f t="shared" si="5"/>
        <v>Negative</v>
      </c>
    </row>
    <row r="138" spans="1:17" x14ac:dyDescent="0.35">
      <c r="A138" s="5">
        <v>766</v>
      </c>
      <c r="B138" s="6" t="s">
        <v>15</v>
      </c>
      <c r="C138" s="6">
        <v>8</v>
      </c>
      <c r="D138" s="6" t="str">
        <f t="shared" si="4"/>
        <v>Children (8–17)</v>
      </c>
      <c r="E138" s="9">
        <f>IF(Table3[[#This Row],[Age Group]]="Children (8–17)",1,IF(Table3[[#This Row],[Age Group]]="Youth (18–25)",2,IF(Table3[[#This Row],[Age Group]]="Adults (26–35)",3,IF(Table3[[#This Row],[Age Group]]="Middle Age (36–50)",4,5))))</f>
        <v>1</v>
      </c>
      <c r="F138" s="9">
        <v>0</v>
      </c>
      <c r="G138" s="6" t="str">
        <f>IF(Table3[[#This Row],[NS1 Patients]]=0,"Ns1 (-)ve", "Ns1(+)ve")</f>
        <v>Ns1 (-)ve</v>
      </c>
      <c r="H138" s="9">
        <v>0</v>
      </c>
      <c r="I138" s="6" t="str">
        <f>IF(Table3[[#This Row],[IgG Patients]]=0,"IgG (-)ve","IgG (+)ve")</f>
        <v>IgG (-)ve</v>
      </c>
      <c r="J138" s="9">
        <v>0</v>
      </c>
      <c r="K138" s="6" t="str">
        <f>IF(Table3[[#This Row],[IgM Patients]]=0,"IgM (-)ve","IgG (+)ve")</f>
        <v>IgM (-)ve</v>
      </c>
      <c r="L138" s="6" t="s">
        <v>18</v>
      </c>
      <c r="M138" s="6" t="s">
        <v>17</v>
      </c>
      <c r="N138" s="6" t="s">
        <v>24</v>
      </c>
      <c r="O138" s="6" t="s">
        <v>14</v>
      </c>
      <c r="P138" s="6">
        <v>0</v>
      </c>
      <c r="Q138" s="6" t="str">
        <f t="shared" si="5"/>
        <v>Negative</v>
      </c>
    </row>
    <row r="139" spans="1:17" x14ac:dyDescent="0.35">
      <c r="A139" s="5">
        <v>767</v>
      </c>
      <c r="B139" s="7" t="s">
        <v>15</v>
      </c>
      <c r="C139" s="7">
        <v>13</v>
      </c>
      <c r="D139" s="7" t="str">
        <f t="shared" si="4"/>
        <v>Children (8–17)</v>
      </c>
      <c r="E139" s="10">
        <f>IF(Table3[[#This Row],[Age Group]]="Children (8–17)",1,IF(Table3[[#This Row],[Age Group]]="Youth (18–25)",2,IF(Table3[[#This Row],[Age Group]]="Adults (26–35)",3,IF(Table3[[#This Row],[Age Group]]="Middle Age (36–50)",4,5))))</f>
        <v>1</v>
      </c>
      <c r="F139" s="10">
        <v>0</v>
      </c>
      <c r="G139" s="7" t="str">
        <f>IF(Table3[[#This Row],[NS1 Patients]]=0,"Ns1 (-)ve", "Ns1(+)ve")</f>
        <v>Ns1 (-)ve</v>
      </c>
      <c r="H139" s="10">
        <v>0</v>
      </c>
      <c r="I139" s="7" t="str">
        <f>IF(Table3[[#This Row],[IgG Patients]]=0,"IgG (-)ve","IgG (+)ve")</f>
        <v>IgG (-)ve</v>
      </c>
      <c r="J139" s="10">
        <v>0</v>
      </c>
      <c r="K139" s="7" t="str">
        <f>IF(Table3[[#This Row],[IgM Patients]]=0,"IgM (-)ve","IgG (+)ve")</f>
        <v>IgM (-)ve</v>
      </c>
      <c r="L139" s="7" t="s">
        <v>41</v>
      </c>
      <c r="M139" s="7" t="s">
        <v>12</v>
      </c>
      <c r="N139" s="7" t="s">
        <v>13</v>
      </c>
      <c r="O139" s="7" t="s">
        <v>14</v>
      </c>
      <c r="P139" s="7">
        <v>0</v>
      </c>
      <c r="Q139" s="7" t="str">
        <f t="shared" si="5"/>
        <v>Negative</v>
      </c>
    </row>
    <row r="140" spans="1:17" x14ac:dyDescent="0.35">
      <c r="A140" s="5">
        <v>768</v>
      </c>
      <c r="B140" s="6" t="s">
        <v>15</v>
      </c>
      <c r="C140" s="6">
        <v>10</v>
      </c>
      <c r="D140" s="6" t="str">
        <f t="shared" si="4"/>
        <v>Children (8–17)</v>
      </c>
      <c r="E140" s="9">
        <f>IF(Table3[[#This Row],[Age Group]]="Children (8–17)",1,IF(Table3[[#This Row],[Age Group]]="Youth (18–25)",2,IF(Table3[[#This Row],[Age Group]]="Adults (26–35)",3,IF(Table3[[#This Row],[Age Group]]="Middle Age (36–50)",4,5))))</f>
        <v>1</v>
      </c>
      <c r="F140" s="9">
        <v>1</v>
      </c>
      <c r="G140" s="6" t="str">
        <f>IF(Table3[[#This Row],[NS1 Patients]]=0,"Ns1 (-)ve", "Ns1(+)ve")</f>
        <v>Ns1(+)ve</v>
      </c>
      <c r="H140" s="9">
        <v>1</v>
      </c>
      <c r="I140" s="6" t="str">
        <f>IF(Table3[[#This Row],[IgG Patients]]=0,"IgG (-)ve","IgG (+)ve")</f>
        <v>IgG (+)ve</v>
      </c>
      <c r="J140" s="9">
        <v>0</v>
      </c>
      <c r="K140" s="6" t="str">
        <f>IF(Table3[[#This Row],[IgM Patients]]=0,"IgM (-)ve","IgG (+)ve")</f>
        <v>IgM (-)ve</v>
      </c>
      <c r="L140" s="6" t="s">
        <v>29</v>
      </c>
      <c r="M140" s="6" t="s">
        <v>17</v>
      </c>
      <c r="N140" s="6" t="s">
        <v>24</v>
      </c>
      <c r="O140" s="6" t="s">
        <v>14</v>
      </c>
      <c r="P140" s="6">
        <v>1</v>
      </c>
      <c r="Q140" s="6" t="str">
        <f t="shared" si="5"/>
        <v>Positive</v>
      </c>
    </row>
    <row r="141" spans="1:17" x14ac:dyDescent="0.35">
      <c r="A141" s="5">
        <v>774</v>
      </c>
      <c r="B141" s="6" t="s">
        <v>15</v>
      </c>
      <c r="C141" s="6">
        <v>14</v>
      </c>
      <c r="D141" s="6" t="str">
        <f t="shared" si="4"/>
        <v>Children (8–17)</v>
      </c>
      <c r="E141" s="9">
        <f>IF(Table3[[#This Row],[Age Group]]="Children (8–17)",1,IF(Table3[[#This Row],[Age Group]]="Youth (18–25)",2,IF(Table3[[#This Row],[Age Group]]="Adults (26–35)",3,IF(Table3[[#This Row],[Age Group]]="Middle Age (36–50)",4,5))))</f>
        <v>1</v>
      </c>
      <c r="F141" s="9">
        <v>1</v>
      </c>
      <c r="G141" s="6" t="str">
        <f>IF(Table3[[#This Row],[NS1 Patients]]=0,"Ns1 (-)ve", "Ns1(+)ve")</f>
        <v>Ns1(+)ve</v>
      </c>
      <c r="H141" s="9">
        <v>1</v>
      </c>
      <c r="I141" s="6" t="str">
        <f>IF(Table3[[#This Row],[IgG Patients]]=0,"IgG (-)ve","IgG (+)ve")</f>
        <v>IgG (+)ve</v>
      </c>
      <c r="J141" s="9">
        <v>0</v>
      </c>
      <c r="K141" s="6" t="str">
        <f>IF(Table3[[#This Row],[IgM Patients]]=0,"IgM (-)ve","IgG (+)ve")</f>
        <v>IgM (-)ve</v>
      </c>
      <c r="L141" s="6" t="s">
        <v>40</v>
      </c>
      <c r="M141" s="6" t="s">
        <v>17</v>
      </c>
      <c r="N141" s="6" t="s">
        <v>13</v>
      </c>
      <c r="O141" s="6" t="s">
        <v>14</v>
      </c>
      <c r="P141" s="6">
        <v>1</v>
      </c>
      <c r="Q141" s="6" t="str">
        <f t="shared" si="5"/>
        <v>Positive</v>
      </c>
    </row>
    <row r="142" spans="1:17" x14ac:dyDescent="0.35">
      <c r="A142" s="5">
        <v>775</v>
      </c>
      <c r="B142" s="7" t="s">
        <v>15</v>
      </c>
      <c r="C142" s="7">
        <v>10</v>
      </c>
      <c r="D142" s="7" t="str">
        <f t="shared" si="4"/>
        <v>Children (8–17)</v>
      </c>
      <c r="E142" s="10">
        <f>IF(Table3[[#This Row],[Age Group]]="Children (8–17)",1,IF(Table3[[#This Row],[Age Group]]="Youth (18–25)",2,IF(Table3[[#This Row],[Age Group]]="Adults (26–35)",3,IF(Table3[[#This Row],[Age Group]]="Middle Age (36–50)",4,5))))</f>
        <v>1</v>
      </c>
      <c r="F142" s="10">
        <v>0</v>
      </c>
      <c r="G142" s="7" t="str">
        <f>IF(Table3[[#This Row],[NS1 Patients]]=0,"Ns1 (-)ve", "Ns1(+)ve")</f>
        <v>Ns1 (-)ve</v>
      </c>
      <c r="H142" s="10">
        <v>0</v>
      </c>
      <c r="I142" s="7" t="str">
        <f>IF(Table3[[#This Row],[IgG Patients]]=0,"IgG (-)ve","IgG (+)ve")</f>
        <v>IgG (-)ve</v>
      </c>
      <c r="J142" s="10">
        <v>1</v>
      </c>
      <c r="K142" s="7" t="str">
        <f>IF(Table3[[#This Row],[IgM Patients]]=0,"IgM (-)ve","IgG (+)ve")</f>
        <v>IgG (+)ve</v>
      </c>
      <c r="L142" s="7" t="s">
        <v>37</v>
      </c>
      <c r="M142" s="7" t="s">
        <v>12</v>
      </c>
      <c r="N142" s="7" t="s">
        <v>19</v>
      </c>
      <c r="O142" s="7" t="s">
        <v>14</v>
      </c>
      <c r="P142" s="7">
        <v>0</v>
      </c>
      <c r="Q142" s="7" t="str">
        <f t="shared" si="5"/>
        <v>Negative</v>
      </c>
    </row>
    <row r="143" spans="1:17" x14ac:dyDescent="0.35">
      <c r="A143" s="5">
        <v>778</v>
      </c>
      <c r="B143" s="6" t="s">
        <v>10</v>
      </c>
      <c r="C143" s="6">
        <v>11</v>
      </c>
      <c r="D143" s="6" t="str">
        <f t="shared" si="4"/>
        <v>Children (8–17)</v>
      </c>
      <c r="E143" s="9">
        <f>IF(Table3[[#This Row],[Age Group]]="Children (8–17)",1,IF(Table3[[#This Row],[Age Group]]="Youth (18–25)",2,IF(Table3[[#This Row],[Age Group]]="Adults (26–35)",3,IF(Table3[[#This Row],[Age Group]]="Middle Age (36–50)",4,5))))</f>
        <v>1</v>
      </c>
      <c r="F143" s="9">
        <v>0</v>
      </c>
      <c r="G143" s="6" t="str">
        <f>IF(Table3[[#This Row],[NS1 Patients]]=0,"Ns1 (-)ve", "Ns1(+)ve")</f>
        <v>Ns1 (-)ve</v>
      </c>
      <c r="H143" s="9">
        <v>0</v>
      </c>
      <c r="I143" s="6" t="str">
        <f>IF(Table3[[#This Row],[IgG Patients]]=0,"IgG (-)ve","IgG (+)ve")</f>
        <v>IgG (-)ve</v>
      </c>
      <c r="J143" s="9">
        <v>0</v>
      </c>
      <c r="K143" s="6" t="str">
        <f>IF(Table3[[#This Row],[IgM Patients]]=0,"IgM (-)ve","IgG (+)ve")</f>
        <v>IgM (-)ve</v>
      </c>
      <c r="L143" s="6" t="s">
        <v>39</v>
      </c>
      <c r="M143" s="6" t="s">
        <v>17</v>
      </c>
      <c r="N143" s="6" t="s">
        <v>13</v>
      </c>
      <c r="O143" s="6" t="s">
        <v>14</v>
      </c>
      <c r="P143" s="6">
        <v>0</v>
      </c>
      <c r="Q143" s="6" t="str">
        <f t="shared" si="5"/>
        <v>Negative</v>
      </c>
    </row>
    <row r="144" spans="1:17" x14ac:dyDescent="0.35">
      <c r="A144" s="5">
        <v>781</v>
      </c>
      <c r="B144" s="7" t="s">
        <v>15</v>
      </c>
      <c r="C144" s="7">
        <v>17</v>
      </c>
      <c r="D144" s="7" t="str">
        <f t="shared" si="4"/>
        <v>Children (8–17)</v>
      </c>
      <c r="E144" s="10">
        <f>IF(Table3[[#This Row],[Age Group]]="Children (8–17)",1,IF(Table3[[#This Row],[Age Group]]="Youth (18–25)",2,IF(Table3[[#This Row],[Age Group]]="Adults (26–35)",3,IF(Table3[[#This Row],[Age Group]]="Middle Age (36–50)",4,5))))</f>
        <v>1</v>
      </c>
      <c r="F144" s="10">
        <v>0</v>
      </c>
      <c r="G144" s="7" t="str">
        <f>IF(Table3[[#This Row],[NS1 Patients]]=0,"Ns1 (-)ve", "Ns1(+)ve")</f>
        <v>Ns1 (-)ve</v>
      </c>
      <c r="H144" s="10">
        <v>0</v>
      </c>
      <c r="I144" s="7" t="str">
        <f>IF(Table3[[#This Row],[IgG Patients]]=0,"IgG (-)ve","IgG (+)ve")</f>
        <v>IgG (-)ve</v>
      </c>
      <c r="J144" s="10">
        <v>0</v>
      </c>
      <c r="K144" s="7" t="str">
        <f>IF(Table3[[#This Row],[IgM Patients]]=0,"IgM (-)ve","IgG (+)ve")</f>
        <v>IgM (-)ve</v>
      </c>
      <c r="L144" s="7" t="s">
        <v>38</v>
      </c>
      <c r="M144" s="7" t="s">
        <v>12</v>
      </c>
      <c r="N144" s="7" t="s">
        <v>19</v>
      </c>
      <c r="O144" s="7" t="s">
        <v>14</v>
      </c>
      <c r="P144" s="7">
        <v>0</v>
      </c>
      <c r="Q144" s="7" t="str">
        <f t="shared" si="5"/>
        <v>Negative</v>
      </c>
    </row>
    <row r="145" spans="1:17" x14ac:dyDescent="0.35">
      <c r="A145" s="5">
        <v>799</v>
      </c>
      <c r="B145" s="7" t="s">
        <v>10</v>
      </c>
      <c r="C145" s="7">
        <v>10</v>
      </c>
      <c r="D145" s="7" t="str">
        <f t="shared" si="4"/>
        <v>Children (8–17)</v>
      </c>
      <c r="E145" s="10">
        <f>IF(Table3[[#This Row],[Age Group]]="Children (8–17)",1,IF(Table3[[#This Row],[Age Group]]="Youth (18–25)",2,IF(Table3[[#This Row],[Age Group]]="Adults (26–35)",3,IF(Table3[[#This Row],[Age Group]]="Middle Age (36–50)",4,5))))</f>
        <v>1</v>
      </c>
      <c r="F145" s="10">
        <v>0</v>
      </c>
      <c r="G145" s="7" t="str">
        <f>IF(Table3[[#This Row],[NS1 Patients]]=0,"Ns1 (-)ve", "Ns1(+)ve")</f>
        <v>Ns1 (-)ve</v>
      </c>
      <c r="H145" s="10">
        <v>0</v>
      </c>
      <c r="I145" s="7" t="str">
        <f>IF(Table3[[#This Row],[IgG Patients]]=0,"IgG (-)ve","IgG (+)ve")</f>
        <v>IgG (-)ve</v>
      </c>
      <c r="J145" s="10">
        <v>1</v>
      </c>
      <c r="K145" s="7" t="str">
        <f>IF(Table3[[#This Row],[IgM Patients]]=0,"IgM (-)ve","IgG (+)ve")</f>
        <v>IgG (+)ve</v>
      </c>
      <c r="L145" s="7" t="s">
        <v>23</v>
      </c>
      <c r="M145" s="7" t="s">
        <v>12</v>
      </c>
      <c r="N145" s="7" t="s">
        <v>13</v>
      </c>
      <c r="O145" s="7" t="s">
        <v>14</v>
      </c>
      <c r="P145" s="7">
        <v>0</v>
      </c>
      <c r="Q145" s="7" t="str">
        <f t="shared" si="5"/>
        <v>Negative</v>
      </c>
    </row>
    <row r="146" spans="1:17" x14ac:dyDescent="0.35">
      <c r="A146" s="5">
        <v>806</v>
      </c>
      <c r="B146" s="6" t="s">
        <v>10</v>
      </c>
      <c r="C146" s="6">
        <v>11</v>
      </c>
      <c r="D146" s="6" t="str">
        <f t="shared" si="4"/>
        <v>Children (8–17)</v>
      </c>
      <c r="E146" s="9">
        <f>IF(Table3[[#This Row],[Age Group]]="Children (8–17)",1,IF(Table3[[#This Row],[Age Group]]="Youth (18–25)",2,IF(Table3[[#This Row],[Age Group]]="Adults (26–35)",3,IF(Table3[[#This Row],[Age Group]]="Middle Age (36–50)",4,5))))</f>
        <v>1</v>
      </c>
      <c r="F146" s="9">
        <v>0</v>
      </c>
      <c r="G146" s="6" t="str">
        <f>IF(Table3[[#This Row],[NS1 Patients]]=0,"Ns1 (-)ve", "Ns1(+)ve")</f>
        <v>Ns1 (-)ve</v>
      </c>
      <c r="H146" s="9">
        <v>0</v>
      </c>
      <c r="I146" s="6" t="str">
        <f>IF(Table3[[#This Row],[IgG Patients]]=0,"IgG (-)ve","IgG (+)ve")</f>
        <v>IgG (-)ve</v>
      </c>
      <c r="J146" s="9">
        <v>1</v>
      </c>
      <c r="K146" s="6" t="str">
        <f>IF(Table3[[#This Row],[IgM Patients]]=0,"IgM (-)ve","IgG (+)ve")</f>
        <v>IgG (+)ve</v>
      </c>
      <c r="L146" s="6" t="s">
        <v>50</v>
      </c>
      <c r="M146" s="6" t="s">
        <v>17</v>
      </c>
      <c r="N146" s="6" t="s">
        <v>24</v>
      </c>
      <c r="O146" s="6" t="s">
        <v>14</v>
      </c>
      <c r="P146" s="6">
        <v>0</v>
      </c>
      <c r="Q146" s="6" t="str">
        <f t="shared" si="5"/>
        <v>Negative</v>
      </c>
    </row>
    <row r="147" spans="1:17" x14ac:dyDescent="0.35">
      <c r="A147" s="5">
        <v>809</v>
      </c>
      <c r="B147" s="7" t="s">
        <v>10</v>
      </c>
      <c r="C147" s="7">
        <v>17</v>
      </c>
      <c r="D147" s="7" t="str">
        <f t="shared" si="4"/>
        <v>Children (8–17)</v>
      </c>
      <c r="E147" s="10">
        <f>IF(Table3[[#This Row],[Age Group]]="Children (8–17)",1,IF(Table3[[#This Row],[Age Group]]="Youth (18–25)",2,IF(Table3[[#This Row],[Age Group]]="Adults (26–35)",3,IF(Table3[[#This Row],[Age Group]]="Middle Age (36–50)",4,5))))</f>
        <v>1</v>
      </c>
      <c r="F147" s="10">
        <v>0</v>
      </c>
      <c r="G147" s="7" t="str">
        <f>IF(Table3[[#This Row],[NS1 Patients]]=0,"Ns1 (-)ve", "Ns1(+)ve")</f>
        <v>Ns1 (-)ve</v>
      </c>
      <c r="H147" s="10">
        <v>0</v>
      </c>
      <c r="I147" s="7" t="str">
        <f>IF(Table3[[#This Row],[IgG Patients]]=0,"IgG (-)ve","IgG (+)ve")</f>
        <v>IgG (-)ve</v>
      </c>
      <c r="J147" s="10">
        <v>0</v>
      </c>
      <c r="K147" s="7" t="str">
        <f>IF(Table3[[#This Row],[IgM Patients]]=0,"IgM (-)ve","IgG (+)ve")</f>
        <v>IgM (-)ve</v>
      </c>
      <c r="L147" s="7" t="s">
        <v>45</v>
      </c>
      <c r="M147" s="7" t="s">
        <v>12</v>
      </c>
      <c r="N147" s="7" t="s">
        <v>13</v>
      </c>
      <c r="O147" s="7" t="s">
        <v>14</v>
      </c>
      <c r="P147" s="7">
        <v>0</v>
      </c>
      <c r="Q147" s="7" t="str">
        <f t="shared" si="5"/>
        <v>Negative</v>
      </c>
    </row>
    <row r="148" spans="1:17" x14ac:dyDescent="0.35">
      <c r="A148" s="5">
        <v>810</v>
      </c>
      <c r="B148" s="6" t="s">
        <v>10</v>
      </c>
      <c r="C148" s="6">
        <v>12</v>
      </c>
      <c r="D148" s="6" t="str">
        <f t="shared" si="4"/>
        <v>Children (8–17)</v>
      </c>
      <c r="E148" s="9">
        <f>IF(Table3[[#This Row],[Age Group]]="Children (8–17)",1,IF(Table3[[#This Row],[Age Group]]="Youth (18–25)",2,IF(Table3[[#This Row],[Age Group]]="Adults (26–35)",3,IF(Table3[[#This Row],[Age Group]]="Middle Age (36–50)",4,5))))</f>
        <v>1</v>
      </c>
      <c r="F148" s="9">
        <v>1</v>
      </c>
      <c r="G148" s="6" t="str">
        <f>IF(Table3[[#This Row],[NS1 Patients]]=0,"Ns1 (-)ve", "Ns1(+)ve")</f>
        <v>Ns1(+)ve</v>
      </c>
      <c r="H148" s="9">
        <v>1</v>
      </c>
      <c r="I148" s="6" t="str">
        <f>IF(Table3[[#This Row],[IgG Patients]]=0,"IgG (-)ve","IgG (+)ve")</f>
        <v>IgG (+)ve</v>
      </c>
      <c r="J148" s="9">
        <v>0</v>
      </c>
      <c r="K148" s="6" t="str">
        <f>IF(Table3[[#This Row],[IgM Patients]]=0,"IgM (-)ve","IgG (+)ve")</f>
        <v>IgM (-)ve</v>
      </c>
      <c r="L148" s="6" t="s">
        <v>52</v>
      </c>
      <c r="M148" s="6" t="s">
        <v>17</v>
      </c>
      <c r="N148" s="6" t="s">
        <v>19</v>
      </c>
      <c r="O148" s="6" t="s">
        <v>14</v>
      </c>
      <c r="P148" s="6">
        <v>1</v>
      </c>
      <c r="Q148" s="6" t="str">
        <f t="shared" si="5"/>
        <v>Positive</v>
      </c>
    </row>
    <row r="149" spans="1:17" x14ac:dyDescent="0.35">
      <c r="A149" s="5">
        <v>818</v>
      </c>
      <c r="B149" s="6" t="s">
        <v>10</v>
      </c>
      <c r="C149" s="6">
        <v>16</v>
      </c>
      <c r="D149" s="6" t="str">
        <f t="shared" si="4"/>
        <v>Children (8–17)</v>
      </c>
      <c r="E149" s="9">
        <f>IF(Table3[[#This Row],[Age Group]]="Children (8–17)",1,IF(Table3[[#This Row],[Age Group]]="Youth (18–25)",2,IF(Table3[[#This Row],[Age Group]]="Adults (26–35)",3,IF(Table3[[#This Row],[Age Group]]="Middle Age (36–50)",4,5))))</f>
        <v>1</v>
      </c>
      <c r="F149" s="9">
        <v>1</v>
      </c>
      <c r="G149" s="6" t="str">
        <f>IF(Table3[[#This Row],[NS1 Patients]]=0,"Ns1 (-)ve", "Ns1(+)ve")</f>
        <v>Ns1(+)ve</v>
      </c>
      <c r="H149" s="9">
        <v>1</v>
      </c>
      <c r="I149" s="6" t="str">
        <f>IF(Table3[[#This Row],[IgG Patients]]=0,"IgG (-)ve","IgG (+)ve")</f>
        <v>IgG (+)ve</v>
      </c>
      <c r="J149" s="9">
        <v>0</v>
      </c>
      <c r="K149" s="6" t="str">
        <f>IF(Table3[[#This Row],[IgM Patients]]=0,"IgM (-)ve","IgG (+)ve")</f>
        <v>IgM (-)ve</v>
      </c>
      <c r="L149" s="6" t="s">
        <v>38</v>
      </c>
      <c r="M149" s="6" t="s">
        <v>17</v>
      </c>
      <c r="N149" s="6" t="s">
        <v>24</v>
      </c>
      <c r="O149" s="6" t="s">
        <v>14</v>
      </c>
      <c r="P149" s="6">
        <v>1</v>
      </c>
      <c r="Q149" s="6" t="str">
        <f t="shared" si="5"/>
        <v>Positive</v>
      </c>
    </row>
    <row r="150" spans="1:17" x14ac:dyDescent="0.35">
      <c r="A150" s="5">
        <v>821</v>
      </c>
      <c r="B150" s="7" t="s">
        <v>15</v>
      </c>
      <c r="C150" s="7">
        <v>11</v>
      </c>
      <c r="D150" s="7" t="str">
        <f t="shared" si="4"/>
        <v>Children (8–17)</v>
      </c>
      <c r="E150" s="10">
        <f>IF(Table3[[#This Row],[Age Group]]="Children (8–17)",1,IF(Table3[[#This Row],[Age Group]]="Youth (18–25)",2,IF(Table3[[#This Row],[Age Group]]="Adults (26–35)",3,IF(Table3[[#This Row],[Age Group]]="Middle Age (36–50)",4,5))))</f>
        <v>1</v>
      </c>
      <c r="F150" s="10">
        <v>0</v>
      </c>
      <c r="G150" s="7" t="str">
        <f>IF(Table3[[#This Row],[NS1 Patients]]=0,"Ns1 (-)ve", "Ns1(+)ve")</f>
        <v>Ns1 (-)ve</v>
      </c>
      <c r="H150" s="10">
        <v>0</v>
      </c>
      <c r="I150" s="7" t="str">
        <f>IF(Table3[[#This Row],[IgG Patients]]=0,"IgG (-)ve","IgG (+)ve")</f>
        <v>IgG (-)ve</v>
      </c>
      <c r="J150" s="10">
        <v>0</v>
      </c>
      <c r="K150" s="7" t="str">
        <f>IF(Table3[[#This Row],[IgM Patients]]=0,"IgM (-)ve","IgG (+)ve")</f>
        <v>IgM (-)ve</v>
      </c>
      <c r="L150" s="7" t="s">
        <v>38</v>
      </c>
      <c r="M150" s="7" t="s">
        <v>12</v>
      </c>
      <c r="N150" s="7" t="s">
        <v>24</v>
      </c>
      <c r="O150" s="7" t="s">
        <v>14</v>
      </c>
      <c r="P150" s="7">
        <v>0</v>
      </c>
      <c r="Q150" s="7" t="str">
        <f t="shared" si="5"/>
        <v>Negative</v>
      </c>
    </row>
    <row r="151" spans="1:17" x14ac:dyDescent="0.35">
      <c r="A151" s="5">
        <v>825</v>
      </c>
      <c r="B151" s="7" t="s">
        <v>10</v>
      </c>
      <c r="C151" s="7">
        <v>13</v>
      </c>
      <c r="D151" s="7" t="str">
        <f t="shared" si="4"/>
        <v>Children (8–17)</v>
      </c>
      <c r="E151" s="10">
        <f>IF(Table3[[#This Row],[Age Group]]="Children (8–17)",1,IF(Table3[[#This Row],[Age Group]]="Youth (18–25)",2,IF(Table3[[#This Row],[Age Group]]="Adults (26–35)",3,IF(Table3[[#This Row],[Age Group]]="Middle Age (36–50)",4,5))))</f>
        <v>1</v>
      </c>
      <c r="F151" s="10">
        <v>1</v>
      </c>
      <c r="G151" s="7" t="str">
        <f>IF(Table3[[#This Row],[NS1 Patients]]=0,"Ns1 (-)ve", "Ns1(+)ve")</f>
        <v>Ns1(+)ve</v>
      </c>
      <c r="H151" s="10">
        <v>1</v>
      </c>
      <c r="I151" s="7" t="str">
        <f>IF(Table3[[#This Row],[IgG Patients]]=0,"IgG (-)ve","IgG (+)ve")</f>
        <v>IgG (+)ve</v>
      </c>
      <c r="J151" s="10">
        <v>1</v>
      </c>
      <c r="K151" s="7" t="str">
        <f>IF(Table3[[#This Row],[IgM Patients]]=0,"IgM (-)ve","IgG (+)ve")</f>
        <v>IgG (+)ve</v>
      </c>
      <c r="L151" s="7" t="s">
        <v>44</v>
      </c>
      <c r="M151" s="7" t="s">
        <v>12</v>
      </c>
      <c r="N151" s="7" t="s">
        <v>24</v>
      </c>
      <c r="O151" s="7" t="s">
        <v>14</v>
      </c>
      <c r="P151" s="7">
        <v>1</v>
      </c>
      <c r="Q151" s="7" t="str">
        <f t="shared" si="5"/>
        <v>Positive</v>
      </c>
    </row>
    <row r="152" spans="1:17" x14ac:dyDescent="0.35">
      <c r="A152" s="5">
        <v>838</v>
      </c>
      <c r="B152" s="6" t="s">
        <v>10</v>
      </c>
      <c r="C152" s="6">
        <v>17</v>
      </c>
      <c r="D152" s="6" t="str">
        <f t="shared" si="4"/>
        <v>Children (8–17)</v>
      </c>
      <c r="E152" s="9">
        <f>IF(Table3[[#This Row],[Age Group]]="Children (8–17)",1,IF(Table3[[#This Row],[Age Group]]="Youth (18–25)",2,IF(Table3[[#This Row],[Age Group]]="Adults (26–35)",3,IF(Table3[[#This Row],[Age Group]]="Middle Age (36–50)",4,5))))</f>
        <v>1</v>
      </c>
      <c r="F152" s="9">
        <v>1</v>
      </c>
      <c r="G152" s="6" t="str">
        <f>IF(Table3[[#This Row],[NS1 Patients]]=0,"Ns1 (-)ve", "Ns1(+)ve")</f>
        <v>Ns1(+)ve</v>
      </c>
      <c r="H152" s="9">
        <v>1</v>
      </c>
      <c r="I152" s="6" t="str">
        <f>IF(Table3[[#This Row],[IgG Patients]]=0,"IgG (-)ve","IgG (+)ve")</f>
        <v>IgG (+)ve</v>
      </c>
      <c r="J152" s="9">
        <v>1</v>
      </c>
      <c r="K152" s="6" t="str">
        <f>IF(Table3[[#This Row],[IgM Patients]]=0,"IgM (-)ve","IgG (+)ve")</f>
        <v>IgG (+)ve</v>
      </c>
      <c r="L152" s="6" t="s">
        <v>28</v>
      </c>
      <c r="M152" s="6" t="s">
        <v>17</v>
      </c>
      <c r="N152" s="6" t="s">
        <v>13</v>
      </c>
      <c r="O152" s="6" t="s">
        <v>14</v>
      </c>
      <c r="P152" s="6">
        <v>1</v>
      </c>
      <c r="Q152" s="6" t="str">
        <f t="shared" si="5"/>
        <v>Positive</v>
      </c>
    </row>
    <row r="153" spans="1:17" x14ac:dyDescent="0.35">
      <c r="A153" s="5">
        <v>841</v>
      </c>
      <c r="B153" s="7" t="s">
        <v>15</v>
      </c>
      <c r="C153" s="7">
        <v>8</v>
      </c>
      <c r="D153" s="7" t="str">
        <f t="shared" si="4"/>
        <v>Children (8–17)</v>
      </c>
      <c r="E153" s="10">
        <f>IF(Table3[[#This Row],[Age Group]]="Children (8–17)",1,IF(Table3[[#This Row],[Age Group]]="Youth (18–25)",2,IF(Table3[[#This Row],[Age Group]]="Adults (26–35)",3,IF(Table3[[#This Row],[Age Group]]="Middle Age (36–50)",4,5))))</f>
        <v>1</v>
      </c>
      <c r="F153" s="10">
        <v>1</v>
      </c>
      <c r="G153" s="7" t="str">
        <f>IF(Table3[[#This Row],[NS1 Patients]]=0,"Ns1 (-)ve", "Ns1(+)ve")</f>
        <v>Ns1(+)ve</v>
      </c>
      <c r="H153" s="10">
        <v>1</v>
      </c>
      <c r="I153" s="7" t="str">
        <f>IF(Table3[[#This Row],[IgG Patients]]=0,"IgG (-)ve","IgG (+)ve")</f>
        <v>IgG (+)ve</v>
      </c>
      <c r="J153" s="10">
        <v>0</v>
      </c>
      <c r="K153" s="7" t="str">
        <f>IF(Table3[[#This Row],[IgM Patients]]=0,"IgM (-)ve","IgG (+)ve")</f>
        <v>IgM (-)ve</v>
      </c>
      <c r="L153" s="7" t="s">
        <v>44</v>
      </c>
      <c r="M153" s="7" t="s">
        <v>12</v>
      </c>
      <c r="N153" s="7" t="s">
        <v>13</v>
      </c>
      <c r="O153" s="7" t="s">
        <v>14</v>
      </c>
      <c r="P153" s="7">
        <v>1</v>
      </c>
      <c r="Q153" s="7" t="str">
        <f t="shared" si="5"/>
        <v>Positive</v>
      </c>
    </row>
    <row r="154" spans="1:17" x14ac:dyDescent="0.35">
      <c r="A154" s="5">
        <v>850</v>
      </c>
      <c r="B154" s="6" t="s">
        <v>10</v>
      </c>
      <c r="C154" s="6">
        <v>15</v>
      </c>
      <c r="D154" s="6" t="str">
        <f t="shared" si="4"/>
        <v>Children (8–17)</v>
      </c>
      <c r="E154" s="9">
        <f>IF(Table3[[#This Row],[Age Group]]="Children (8–17)",1,IF(Table3[[#This Row],[Age Group]]="Youth (18–25)",2,IF(Table3[[#This Row],[Age Group]]="Adults (26–35)",3,IF(Table3[[#This Row],[Age Group]]="Middle Age (36–50)",4,5))))</f>
        <v>1</v>
      </c>
      <c r="F154" s="9">
        <v>0</v>
      </c>
      <c r="G154" s="6" t="str">
        <f>IF(Table3[[#This Row],[NS1 Patients]]=0,"Ns1 (-)ve", "Ns1(+)ve")</f>
        <v>Ns1 (-)ve</v>
      </c>
      <c r="H154" s="9">
        <v>0</v>
      </c>
      <c r="I154" s="6" t="str">
        <f>IF(Table3[[#This Row],[IgG Patients]]=0,"IgG (-)ve","IgG (+)ve")</f>
        <v>IgG (-)ve</v>
      </c>
      <c r="J154" s="9">
        <v>1</v>
      </c>
      <c r="K154" s="6" t="str">
        <f>IF(Table3[[#This Row],[IgM Patients]]=0,"IgM (-)ve","IgG (+)ve")</f>
        <v>IgG (+)ve</v>
      </c>
      <c r="L154" s="6" t="s">
        <v>28</v>
      </c>
      <c r="M154" s="6" t="s">
        <v>17</v>
      </c>
      <c r="N154" s="6" t="s">
        <v>13</v>
      </c>
      <c r="O154" s="6" t="s">
        <v>14</v>
      </c>
      <c r="P154" s="6">
        <v>0</v>
      </c>
      <c r="Q154" s="6" t="str">
        <f t="shared" si="5"/>
        <v>Negative</v>
      </c>
    </row>
    <row r="155" spans="1:17" x14ac:dyDescent="0.35">
      <c r="A155" s="5">
        <v>855</v>
      </c>
      <c r="B155" s="7" t="s">
        <v>10</v>
      </c>
      <c r="C155" s="7">
        <v>8</v>
      </c>
      <c r="D155" s="7" t="str">
        <f t="shared" si="4"/>
        <v>Children (8–17)</v>
      </c>
      <c r="E155" s="10">
        <f>IF(Table3[[#This Row],[Age Group]]="Children (8–17)",1,IF(Table3[[#This Row],[Age Group]]="Youth (18–25)",2,IF(Table3[[#This Row],[Age Group]]="Adults (26–35)",3,IF(Table3[[#This Row],[Age Group]]="Middle Age (36–50)",4,5))))</f>
        <v>1</v>
      </c>
      <c r="F155" s="10">
        <v>0</v>
      </c>
      <c r="G155" s="7" t="str">
        <f>IF(Table3[[#This Row],[NS1 Patients]]=0,"Ns1 (-)ve", "Ns1(+)ve")</f>
        <v>Ns1 (-)ve</v>
      </c>
      <c r="H155" s="10">
        <v>0</v>
      </c>
      <c r="I155" s="7" t="str">
        <f>IF(Table3[[#This Row],[IgG Patients]]=0,"IgG (-)ve","IgG (+)ve")</f>
        <v>IgG (-)ve</v>
      </c>
      <c r="J155" s="10">
        <v>1</v>
      </c>
      <c r="K155" s="7" t="str">
        <f>IF(Table3[[#This Row],[IgM Patients]]=0,"IgM (-)ve","IgG (+)ve")</f>
        <v>IgG (+)ve</v>
      </c>
      <c r="L155" s="7" t="s">
        <v>26</v>
      </c>
      <c r="M155" s="7" t="s">
        <v>12</v>
      </c>
      <c r="N155" s="7" t="s">
        <v>24</v>
      </c>
      <c r="O155" s="7" t="s">
        <v>14</v>
      </c>
      <c r="P155" s="7">
        <v>0</v>
      </c>
      <c r="Q155" s="7" t="str">
        <f t="shared" si="5"/>
        <v>Negative</v>
      </c>
    </row>
    <row r="156" spans="1:17" x14ac:dyDescent="0.35">
      <c r="A156" s="5">
        <v>859</v>
      </c>
      <c r="B156" s="7" t="s">
        <v>15</v>
      </c>
      <c r="C156" s="7">
        <v>16</v>
      </c>
      <c r="D156" s="7" t="str">
        <f t="shared" si="4"/>
        <v>Children (8–17)</v>
      </c>
      <c r="E156" s="10">
        <f>IF(Table3[[#This Row],[Age Group]]="Children (8–17)",1,IF(Table3[[#This Row],[Age Group]]="Youth (18–25)",2,IF(Table3[[#This Row],[Age Group]]="Adults (26–35)",3,IF(Table3[[#This Row],[Age Group]]="Middle Age (36–50)",4,5))))</f>
        <v>1</v>
      </c>
      <c r="F156" s="10">
        <v>0</v>
      </c>
      <c r="G156" s="7" t="str">
        <f>IF(Table3[[#This Row],[NS1 Patients]]=0,"Ns1 (-)ve", "Ns1(+)ve")</f>
        <v>Ns1 (-)ve</v>
      </c>
      <c r="H156" s="10">
        <v>0</v>
      </c>
      <c r="I156" s="7" t="str">
        <f>IF(Table3[[#This Row],[IgG Patients]]=0,"IgG (-)ve","IgG (+)ve")</f>
        <v>IgG (-)ve</v>
      </c>
      <c r="J156" s="10">
        <v>1</v>
      </c>
      <c r="K156" s="7" t="str">
        <f>IF(Table3[[#This Row],[IgM Patients]]=0,"IgM (-)ve","IgG (+)ve")</f>
        <v>IgG (+)ve</v>
      </c>
      <c r="L156" s="7" t="s">
        <v>47</v>
      </c>
      <c r="M156" s="7" t="s">
        <v>12</v>
      </c>
      <c r="N156" s="7" t="s">
        <v>19</v>
      </c>
      <c r="O156" s="7" t="s">
        <v>14</v>
      </c>
      <c r="P156" s="7">
        <v>0</v>
      </c>
      <c r="Q156" s="7" t="str">
        <f t="shared" si="5"/>
        <v>Negative</v>
      </c>
    </row>
    <row r="157" spans="1:17" x14ac:dyDescent="0.35">
      <c r="A157" s="5">
        <v>869</v>
      </c>
      <c r="B157" s="7" t="s">
        <v>10</v>
      </c>
      <c r="C157" s="7">
        <v>8</v>
      </c>
      <c r="D157" s="7" t="str">
        <f t="shared" si="4"/>
        <v>Children (8–17)</v>
      </c>
      <c r="E157" s="10">
        <f>IF(Table3[[#This Row],[Age Group]]="Children (8–17)",1,IF(Table3[[#This Row],[Age Group]]="Youth (18–25)",2,IF(Table3[[#This Row],[Age Group]]="Adults (26–35)",3,IF(Table3[[#This Row],[Age Group]]="Middle Age (36–50)",4,5))))</f>
        <v>1</v>
      </c>
      <c r="F157" s="10">
        <v>0</v>
      </c>
      <c r="G157" s="7" t="str">
        <f>IF(Table3[[#This Row],[NS1 Patients]]=0,"Ns1 (-)ve", "Ns1(+)ve")</f>
        <v>Ns1 (-)ve</v>
      </c>
      <c r="H157" s="10">
        <v>0</v>
      </c>
      <c r="I157" s="7" t="str">
        <f>IF(Table3[[#This Row],[IgG Patients]]=0,"IgG (-)ve","IgG (+)ve")</f>
        <v>IgG (-)ve</v>
      </c>
      <c r="J157" s="10">
        <v>0</v>
      </c>
      <c r="K157" s="7" t="str">
        <f>IF(Table3[[#This Row],[IgM Patients]]=0,"IgM (-)ve","IgG (+)ve")</f>
        <v>IgM (-)ve</v>
      </c>
      <c r="L157" s="7" t="s">
        <v>45</v>
      </c>
      <c r="M157" s="7" t="s">
        <v>12</v>
      </c>
      <c r="N157" s="7" t="s">
        <v>13</v>
      </c>
      <c r="O157" s="7" t="s">
        <v>14</v>
      </c>
      <c r="P157" s="7">
        <v>0</v>
      </c>
      <c r="Q157" s="7" t="str">
        <f t="shared" si="5"/>
        <v>Negative</v>
      </c>
    </row>
    <row r="158" spans="1:17" x14ac:dyDescent="0.35">
      <c r="A158" s="5">
        <v>871</v>
      </c>
      <c r="B158" s="7" t="s">
        <v>10</v>
      </c>
      <c r="C158" s="7">
        <v>9</v>
      </c>
      <c r="D158" s="7" t="str">
        <f t="shared" si="4"/>
        <v>Children (8–17)</v>
      </c>
      <c r="E158" s="10">
        <f>IF(Table3[[#This Row],[Age Group]]="Children (8–17)",1,IF(Table3[[#This Row],[Age Group]]="Youth (18–25)",2,IF(Table3[[#This Row],[Age Group]]="Adults (26–35)",3,IF(Table3[[#This Row],[Age Group]]="Middle Age (36–50)",4,5))))</f>
        <v>1</v>
      </c>
      <c r="F158" s="10">
        <v>1</v>
      </c>
      <c r="G158" s="7" t="str">
        <f>IF(Table3[[#This Row],[NS1 Patients]]=0,"Ns1 (-)ve", "Ns1(+)ve")</f>
        <v>Ns1(+)ve</v>
      </c>
      <c r="H158" s="10">
        <v>1</v>
      </c>
      <c r="I158" s="7" t="str">
        <f>IF(Table3[[#This Row],[IgG Patients]]=0,"IgG (-)ve","IgG (+)ve")</f>
        <v>IgG (+)ve</v>
      </c>
      <c r="J158" s="10">
        <v>0</v>
      </c>
      <c r="K158" s="7" t="str">
        <f>IF(Table3[[#This Row],[IgM Patients]]=0,"IgM (-)ve","IgG (+)ve")</f>
        <v>IgM (-)ve</v>
      </c>
      <c r="L158" s="7" t="s">
        <v>41</v>
      </c>
      <c r="M158" s="7" t="s">
        <v>12</v>
      </c>
      <c r="N158" s="7" t="s">
        <v>13</v>
      </c>
      <c r="O158" s="7" t="s">
        <v>14</v>
      </c>
      <c r="P158" s="7">
        <v>1</v>
      </c>
      <c r="Q158" s="7" t="str">
        <f t="shared" si="5"/>
        <v>Positive</v>
      </c>
    </row>
    <row r="159" spans="1:17" x14ac:dyDescent="0.35">
      <c r="A159" s="5">
        <v>874</v>
      </c>
      <c r="B159" s="6" t="s">
        <v>10</v>
      </c>
      <c r="C159" s="6">
        <v>16</v>
      </c>
      <c r="D159" s="6" t="str">
        <f t="shared" si="4"/>
        <v>Children (8–17)</v>
      </c>
      <c r="E159" s="9">
        <f>IF(Table3[[#This Row],[Age Group]]="Children (8–17)",1,IF(Table3[[#This Row],[Age Group]]="Youth (18–25)",2,IF(Table3[[#This Row],[Age Group]]="Adults (26–35)",3,IF(Table3[[#This Row],[Age Group]]="Middle Age (36–50)",4,5))))</f>
        <v>1</v>
      </c>
      <c r="F159" s="9">
        <v>1</v>
      </c>
      <c r="G159" s="6" t="str">
        <f>IF(Table3[[#This Row],[NS1 Patients]]=0,"Ns1 (-)ve", "Ns1(+)ve")</f>
        <v>Ns1(+)ve</v>
      </c>
      <c r="H159" s="9">
        <v>1</v>
      </c>
      <c r="I159" s="6" t="str">
        <f>IF(Table3[[#This Row],[IgG Patients]]=0,"IgG (-)ve","IgG (+)ve")</f>
        <v>IgG (+)ve</v>
      </c>
      <c r="J159" s="9">
        <v>0</v>
      </c>
      <c r="K159" s="6" t="str">
        <f>IF(Table3[[#This Row],[IgM Patients]]=0,"IgM (-)ve","IgG (+)ve")</f>
        <v>IgM (-)ve</v>
      </c>
      <c r="L159" s="6" t="s">
        <v>18</v>
      </c>
      <c r="M159" s="6" t="s">
        <v>17</v>
      </c>
      <c r="N159" s="6" t="s">
        <v>24</v>
      </c>
      <c r="O159" s="6" t="s">
        <v>14</v>
      </c>
      <c r="P159" s="6">
        <v>1</v>
      </c>
      <c r="Q159" s="6" t="str">
        <f t="shared" si="5"/>
        <v>Positive</v>
      </c>
    </row>
    <row r="160" spans="1:17" x14ac:dyDescent="0.35">
      <c r="A160" s="5">
        <v>875</v>
      </c>
      <c r="B160" s="7" t="s">
        <v>10</v>
      </c>
      <c r="C160" s="7">
        <v>8</v>
      </c>
      <c r="D160" s="7" t="str">
        <f t="shared" si="4"/>
        <v>Children (8–17)</v>
      </c>
      <c r="E160" s="10">
        <f>IF(Table3[[#This Row],[Age Group]]="Children (8–17)",1,IF(Table3[[#This Row],[Age Group]]="Youth (18–25)",2,IF(Table3[[#This Row],[Age Group]]="Adults (26–35)",3,IF(Table3[[#This Row],[Age Group]]="Middle Age (36–50)",4,5))))</f>
        <v>1</v>
      </c>
      <c r="F160" s="10">
        <v>0</v>
      </c>
      <c r="G160" s="7" t="str">
        <f>IF(Table3[[#This Row],[NS1 Patients]]=0,"Ns1 (-)ve", "Ns1(+)ve")</f>
        <v>Ns1 (-)ve</v>
      </c>
      <c r="H160" s="10">
        <v>0</v>
      </c>
      <c r="I160" s="7" t="str">
        <f>IF(Table3[[#This Row],[IgG Patients]]=0,"IgG (-)ve","IgG (+)ve")</f>
        <v>IgG (-)ve</v>
      </c>
      <c r="J160" s="10">
        <v>0</v>
      </c>
      <c r="K160" s="7" t="str">
        <f>IF(Table3[[#This Row],[IgM Patients]]=0,"IgM (-)ve","IgG (+)ve")</f>
        <v>IgM (-)ve</v>
      </c>
      <c r="L160" s="7" t="s">
        <v>52</v>
      </c>
      <c r="M160" s="7" t="s">
        <v>12</v>
      </c>
      <c r="N160" s="7" t="s">
        <v>19</v>
      </c>
      <c r="O160" s="7" t="s">
        <v>14</v>
      </c>
      <c r="P160" s="7">
        <v>0</v>
      </c>
      <c r="Q160" s="7" t="str">
        <f t="shared" si="5"/>
        <v>Negative</v>
      </c>
    </row>
    <row r="161" spans="1:17" x14ac:dyDescent="0.35">
      <c r="A161" s="5">
        <v>881</v>
      </c>
      <c r="B161" s="7" t="s">
        <v>10</v>
      </c>
      <c r="C161" s="7">
        <v>13</v>
      </c>
      <c r="D161" s="7" t="str">
        <f t="shared" si="4"/>
        <v>Children (8–17)</v>
      </c>
      <c r="E161" s="10">
        <f>IF(Table3[[#This Row],[Age Group]]="Children (8–17)",1,IF(Table3[[#This Row],[Age Group]]="Youth (18–25)",2,IF(Table3[[#This Row],[Age Group]]="Adults (26–35)",3,IF(Table3[[#This Row],[Age Group]]="Middle Age (36–50)",4,5))))</f>
        <v>1</v>
      </c>
      <c r="F161" s="10">
        <v>1</v>
      </c>
      <c r="G161" s="7" t="str">
        <f>IF(Table3[[#This Row],[NS1 Patients]]=0,"Ns1 (-)ve", "Ns1(+)ve")</f>
        <v>Ns1(+)ve</v>
      </c>
      <c r="H161" s="10">
        <v>1</v>
      </c>
      <c r="I161" s="7" t="str">
        <f>IF(Table3[[#This Row],[IgG Patients]]=0,"IgG (-)ve","IgG (+)ve")</f>
        <v>IgG (+)ve</v>
      </c>
      <c r="J161" s="10">
        <v>0</v>
      </c>
      <c r="K161" s="7" t="str">
        <f>IF(Table3[[#This Row],[IgM Patients]]=0,"IgM (-)ve","IgG (+)ve")</f>
        <v>IgM (-)ve</v>
      </c>
      <c r="L161" s="7" t="s">
        <v>42</v>
      </c>
      <c r="M161" s="7" t="s">
        <v>12</v>
      </c>
      <c r="N161" s="7" t="s">
        <v>19</v>
      </c>
      <c r="O161" s="7" t="s">
        <v>14</v>
      </c>
      <c r="P161" s="7">
        <v>1</v>
      </c>
      <c r="Q161" s="7" t="str">
        <f t="shared" si="5"/>
        <v>Positive</v>
      </c>
    </row>
    <row r="162" spans="1:17" x14ac:dyDescent="0.35">
      <c r="A162" s="5">
        <v>883</v>
      </c>
      <c r="B162" s="7" t="s">
        <v>10</v>
      </c>
      <c r="C162" s="7">
        <v>14</v>
      </c>
      <c r="D162" s="7" t="str">
        <f t="shared" si="4"/>
        <v>Children (8–17)</v>
      </c>
      <c r="E162" s="10">
        <f>IF(Table3[[#This Row],[Age Group]]="Children (8–17)",1,IF(Table3[[#This Row],[Age Group]]="Youth (18–25)",2,IF(Table3[[#This Row],[Age Group]]="Adults (26–35)",3,IF(Table3[[#This Row],[Age Group]]="Middle Age (36–50)",4,5))))</f>
        <v>1</v>
      </c>
      <c r="F162" s="10">
        <v>1</v>
      </c>
      <c r="G162" s="7" t="str">
        <f>IF(Table3[[#This Row],[NS1 Patients]]=0,"Ns1 (-)ve", "Ns1(+)ve")</f>
        <v>Ns1(+)ve</v>
      </c>
      <c r="H162" s="10">
        <v>1</v>
      </c>
      <c r="I162" s="7" t="str">
        <f>IF(Table3[[#This Row],[IgG Patients]]=0,"IgG (-)ve","IgG (+)ve")</f>
        <v>IgG (+)ve</v>
      </c>
      <c r="J162" s="10">
        <v>1</v>
      </c>
      <c r="K162" s="7" t="str">
        <f>IF(Table3[[#This Row],[IgM Patients]]=0,"IgM (-)ve","IgG (+)ve")</f>
        <v>IgG (+)ve</v>
      </c>
      <c r="L162" s="7" t="s">
        <v>47</v>
      </c>
      <c r="M162" s="7" t="s">
        <v>12</v>
      </c>
      <c r="N162" s="7" t="s">
        <v>13</v>
      </c>
      <c r="O162" s="7" t="s">
        <v>14</v>
      </c>
      <c r="P162" s="7">
        <v>1</v>
      </c>
      <c r="Q162" s="7" t="str">
        <f t="shared" si="5"/>
        <v>Positive</v>
      </c>
    </row>
    <row r="163" spans="1:17" x14ac:dyDescent="0.35">
      <c r="A163" s="5">
        <v>893</v>
      </c>
      <c r="B163" s="7" t="s">
        <v>10</v>
      </c>
      <c r="C163" s="7">
        <v>12</v>
      </c>
      <c r="D163" s="7" t="str">
        <f t="shared" si="4"/>
        <v>Children (8–17)</v>
      </c>
      <c r="E163" s="10">
        <f>IF(Table3[[#This Row],[Age Group]]="Children (8–17)",1,IF(Table3[[#This Row],[Age Group]]="Youth (18–25)",2,IF(Table3[[#This Row],[Age Group]]="Adults (26–35)",3,IF(Table3[[#This Row],[Age Group]]="Middle Age (36–50)",4,5))))</f>
        <v>1</v>
      </c>
      <c r="F163" s="10">
        <v>0</v>
      </c>
      <c r="G163" s="7" t="str">
        <f>IF(Table3[[#This Row],[NS1 Patients]]=0,"Ns1 (-)ve", "Ns1(+)ve")</f>
        <v>Ns1 (-)ve</v>
      </c>
      <c r="H163" s="10">
        <v>0</v>
      </c>
      <c r="I163" s="7" t="str">
        <f>IF(Table3[[#This Row],[IgG Patients]]=0,"IgG (-)ve","IgG (+)ve")</f>
        <v>IgG (-)ve</v>
      </c>
      <c r="J163" s="10">
        <v>1</v>
      </c>
      <c r="K163" s="7" t="str">
        <f>IF(Table3[[#This Row],[IgM Patients]]=0,"IgM (-)ve","IgG (+)ve")</f>
        <v>IgG (+)ve</v>
      </c>
      <c r="L163" s="7" t="s">
        <v>36</v>
      </c>
      <c r="M163" s="7" t="s">
        <v>12</v>
      </c>
      <c r="N163" s="7" t="s">
        <v>13</v>
      </c>
      <c r="O163" s="7" t="s">
        <v>14</v>
      </c>
      <c r="P163" s="7">
        <v>0</v>
      </c>
      <c r="Q163" s="7" t="str">
        <f t="shared" si="5"/>
        <v>Negative</v>
      </c>
    </row>
    <row r="164" spans="1:17" x14ac:dyDescent="0.35">
      <c r="A164" s="5">
        <v>895</v>
      </c>
      <c r="B164" s="7" t="s">
        <v>15</v>
      </c>
      <c r="C164" s="7">
        <v>14</v>
      </c>
      <c r="D164" s="7" t="str">
        <f t="shared" si="4"/>
        <v>Children (8–17)</v>
      </c>
      <c r="E164" s="10">
        <f>IF(Table3[[#This Row],[Age Group]]="Children (8–17)",1,IF(Table3[[#This Row],[Age Group]]="Youth (18–25)",2,IF(Table3[[#This Row],[Age Group]]="Adults (26–35)",3,IF(Table3[[#This Row],[Age Group]]="Middle Age (36–50)",4,5))))</f>
        <v>1</v>
      </c>
      <c r="F164" s="10">
        <v>1</v>
      </c>
      <c r="G164" s="7" t="str">
        <f>IF(Table3[[#This Row],[NS1 Patients]]=0,"Ns1 (-)ve", "Ns1(+)ve")</f>
        <v>Ns1(+)ve</v>
      </c>
      <c r="H164" s="10">
        <v>1</v>
      </c>
      <c r="I164" s="7" t="str">
        <f>IF(Table3[[#This Row],[IgG Patients]]=0,"IgG (-)ve","IgG (+)ve")</f>
        <v>IgG (+)ve</v>
      </c>
      <c r="J164" s="10">
        <v>0</v>
      </c>
      <c r="K164" s="7" t="str">
        <f>IF(Table3[[#This Row],[IgM Patients]]=0,"IgM (-)ve","IgG (+)ve")</f>
        <v>IgM (-)ve</v>
      </c>
      <c r="L164" s="7" t="s">
        <v>41</v>
      </c>
      <c r="M164" s="7" t="s">
        <v>12</v>
      </c>
      <c r="N164" s="7" t="s">
        <v>13</v>
      </c>
      <c r="O164" s="7" t="s">
        <v>14</v>
      </c>
      <c r="P164" s="7">
        <v>1</v>
      </c>
      <c r="Q164" s="7" t="str">
        <f t="shared" si="5"/>
        <v>Positive</v>
      </c>
    </row>
    <row r="165" spans="1:17" x14ac:dyDescent="0.35">
      <c r="A165" s="5">
        <v>896</v>
      </c>
      <c r="B165" s="6" t="s">
        <v>15</v>
      </c>
      <c r="C165" s="6">
        <v>10</v>
      </c>
      <c r="D165" s="6" t="str">
        <f t="shared" si="4"/>
        <v>Children (8–17)</v>
      </c>
      <c r="E165" s="9">
        <f>IF(Table3[[#This Row],[Age Group]]="Children (8–17)",1,IF(Table3[[#This Row],[Age Group]]="Youth (18–25)",2,IF(Table3[[#This Row],[Age Group]]="Adults (26–35)",3,IF(Table3[[#This Row],[Age Group]]="Middle Age (36–50)",4,5))))</f>
        <v>1</v>
      </c>
      <c r="F165" s="9">
        <v>0</v>
      </c>
      <c r="G165" s="6" t="str">
        <f>IF(Table3[[#This Row],[NS1 Patients]]=0,"Ns1 (-)ve", "Ns1(+)ve")</f>
        <v>Ns1 (-)ve</v>
      </c>
      <c r="H165" s="9">
        <v>0</v>
      </c>
      <c r="I165" s="6" t="str">
        <f>IF(Table3[[#This Row],[IgG Patients]]=0,"IgG (-)ve","IgG (+)ve")</f>
        <v>IgG (-)ve</v>
      </c>
      <c r="J165" s="9">
        <v>0</v>
      </c>
      <c r="K165" s="6" t="str">
        <f>IF(Table3[[#This Row],[IgM Patients]]=0,"IgM (-)ve","IgG (+)ve")</f>
        <v>IgM (-)ve</v>
      </c>
      <c r="L165" s="6" t="s">
        <v>52</v>
      </c>
      <c r="M165" s="6" t="s">
        <v>17</v>
      </c>
      <c r="N165" s="6" t="s">
        <v>13</v>
      </c>
      <c r="O165" s="6" t="s">
        <v>14</v>
      </c>
      <c r="P165" s="6">
        <v>0</v>
      </c>
      <c r="Q165" s="6" t="str">
        <f t="shared" si="5"/>
        <v>Negative</v>
      </c>
    </row>
    <row r="166" spans="1:17" x14ac:dyDescent="0.35">
      <c r="A166" s="5">
        <v>898</v>
      </c>
      <c r="B166" s="6" t="s">
        <v>15</v>
      </c>
      <c r="C166" s="6">
        <v>8</v>
      </c>
      <c r="D166" s="6" t="str">
        <f t="shared" si="4"/>
        <v>Children (8–17)</v>
      </c>
      <c r="E166" s="9">
        <f>IF(Table3[[#This Row],[Age Group]]="Children (8–17)",1,IF(Table3[[#This Row],[Age Group]]="Youth (18–25)",2,IF(Table3[[#This Row],[Age Group]]="Adults (26–35)",3,IF(Table3[[#This Row],[Age Group]]="Middle Age (36–50)",4,5))))</f>
        <v>1</v>
      </c>
      <c r="F166" s="9">
        <v>1</v>
      </c>
      <c r="G166" s="6" t="str">
        <f>IF(Table3[[#This Row],[NS1 Patients]]=0,"Ns1 (-)ve", "Ns1(+)ve")</f>
        <v>Ns1(+)ve</v>
      </c>
      <c r="H166" s="9">
        <v>1</v>
      </c>
      <c r="I166" s="6" t="str">
        <f>IF(Table3[[#This Row],[IgG Patients]]=0,"IgG (-)ve","IgG (+)ve")</f>
        <v>IgG (+)ve</v>
      </c>
      <c r="J166" s="9">
        <v>0</v>
      </c>
      <c r="K166" s="6" t="str">
        <f>IF(Table3[[#This Row],[IgM Patients]]=0,"IgM (-)ve","IgG (+)ve")</f>
        <v>IgM (-)ve</v>
      </c>
      <c r="L166" s="6" t="s">
        <v>33</v>
      </c>
      <c r="M166" s="6" t="s">
        <v>17</v>
      </c>
      <c r="N166" s="6" t="s">
        <v>24</v>
      </c>
      <c r="O166" s="6" t="s">
        <v>14</v>
      </c>
      <c r="P166" s="6">
        <v>1</v>
      </c>
      <c r="Q166" s="6" t="str">
        <f t="shared" si="5"/>
        <v>Positive</v>
      </c>
    </row>
    <row r="167" spans="1:17" x14ac:dyDescent="0.35">
      <c r="A167" s="5">
        <v>900</v>
      </c>
      <c r="B167" s="6" t="s">
        <v>15</v>
      </c>
      <c r="C167" s="6">
        <v>16</v>
      </c>
      <c r="D167" s="6" t="str">
        <f t="shared" si="4"/>
        <v>Children (8–17)</v>
      </c>
      <c r="E167" s="9">
        <f>IF(Table3[[#This Row],[Age Group]]="Children (8–17)",1,IF(Table3[[#This Row],[Age Group]]="Youth (18–25)",2,IF(Table3[[#This Row],[Age Group]]="Adults (26–35)",3,IF(Table3[[#This Row],[Age Group]]="Middle Age (36–50)",4,5))))</f>
        <v>1</v>
      </c>
      <c r="F167" s="9">
        <v>0</v>
      </c>
      <c r="G167" s="6" t="str">
        <f>IF(Table3[[#This Row],[NS1 Patients]]=0,"Ns1 (-)ve", "Ns1(+)ve")</f>
        <v>Ns1 (-)ve</v>
      </c>
      <c r="H167" s="9">
        <v>0</v>
      </c>
      <c r="I167" s="6" t="str">
        <f>IF(Table3[[#This Row],[IgG Patients]]=0,"IgG (-)ve","IgG (+)ve")</f>
        <v>IgG (-)ve</v>
      </c>
      <c r="J167" s="9">
        <v>0</v>
      </c>
      <c r="K167" s="6" t="str">
        <f>IF(Table3[[#This Row],[IgM Patients]]=0,"IgM (-)ve","IgG (+)ve")</f>
        <v>IgM (-)ve</v>
      </c>
      <c r="L167" s="6" t="s">
        <v>43</v>
      </c>
      <c r="M167" s="6" t="s">
        <v>17</v>
      </c>
      <c r="N167" s="6" t="s">
        <v>13</v>
      </c>
      <c r="O167" s="6" t="s">
        <v>14</v>
      </c>
      <c r="P167" s="6">
        <v>0</v>
      </c>
      <c r="Q167" s="6" t="str">
        <f t="shared" si="5"/>
        <v>Negative</v>
      </c>
    </row>
    <row r="168" spans="1:17" x14ac:dyDescent="0.35">
      <c r="A168" s="5">
        <v>904</v>
      </c>
      <c r="B168" s="6" t="s">
        <v>10</v>
      </c>
      <c r="C168" s="6">
        <v>15</v>
      </c>
      <c r="D168" s="6" t="str">
        <f t="shared" si="4"/>
        <v>Children (8–17)</v>
      </c>
      <c r="E168" s="9">
        <f>IF(Table3[[#This Row],[Age Group]]="Children (8–17)",1,IF(Table3[[#This Row],[Age Group]]="Youth (18–25)",2,IF(Table3[[#This Row],[Age Group]]="Adults (26–35)",3,IF(Table3[[#This Row],[Age Group]]="Middle Age (36–50)",4,5))))</f>
        <v>1</v>
      </c>
      <c r="F168" s="9">
        <v>1</v>
      </c>
      <c r="G168" s="6" t="str">
        <f>IF(Table3[[#This Row],[NS1 Patients]]=0,"Ns1 (-)ve", "Ns1(+)ve")</f>
        <v>Ns1(+)ve</v>
      </c>
      <c r="H168" s="9">
        <v>1</v>
      </c>
      <c r="I168" s="6" t="str">
        <f>IF(Table3[[#This Row],[IgG Patients]]=0,"IgG (-)ve","IgG (+)ve")</f>
        <v>IgG (+)ve</v>
      </c>
      <c r="J168" s="9">
        <v>0</v>
      </c>
      <c r="K168" s="6" t="str">
        <f>IF(Table3[[#This Row],[IgM Patients]]=0,"IgM (-)ve","IgG (+)ve")</f>
        <v>IgM (-)ve</v>
      </c>
      <c r="L168" s="6" t="s">
        <v>29</v>
      </c>
      <c r="M168" s="6" t="s">
        <v>17</v>
      </c>
      <c r="N168" s="6" t="s">
        <v>13</v>
      </c>
      <c r="O168" s="6" t="s">
        <v>14</v>
      </c>
      <c r="P168" s="6">
        <v>1</v>
      </c>
      <c r="Q168" s="6" t="str">
        <f t="shared" si="5"/>
        <v>Positive</v>
      </c>
    </row>
    <row r="169" spans="1:17" x14ac:dyDescent="0.35">
      <c r="A169" s="5">
        <v>905</v>
      </c>
      <c r="B169" s="7" t="s">
        <v>10</v>
      </c>
      <c r="C169" s="7">
        <v>11</v>
      </c>
      <c r="D169" s="7" t="str">
        <f t="shared" si="4"/>
        <v>Children (8–17)</v>
      </c>
      <c r="E169" s="10">
        <f>IF(Table3[[#This Row],[Age Group]]="Children (8–17)",1,IF(Table3[[#This Row],[Age Group]]="Youth (18–25)",2,IF(Table3[[#This Row],[Age Group]]="Adults (26–35)",3,IF(Table3[[#This Row],[Age Group]]="Middle Age (36–50)",4,5))))</f>
        <v>1</v>
      </c>
      <c r="F169" s="10">
        <v>1</v>
      </c>
      <c r="G169" s="7" t="str">
        <f>IF(Table3[[#This Row],[NS1 Patients]]=0,"Ns1 (-)ve", "Ns1(+)ve")</f>
        <v>Ns1(+)ve</v>
      </c>
      <c r="H169" s="10">
        <v>1</v>
      </c>
      <c r="I169" s="7" t="str">
        <f>IF(Table3[[#This Row],[IgG Patients]]=0,"IgG (-)ve","IgG (+)ve")</f>
        <v>IgG (+)ve</v>
      </c>
      <c r="J169" s="10">
        <v>0</v>
      </c>
      <c r="K169" s="7" t="str">
        <f>IF(Table3[[#This Row],[IgM Patients]]=0,"IgM (-)ve","IgG (+)ve")</f>
        <v>IgM (-)ve</v>
      </c>
      <c r="L169" s="7" t="s">
        <v>33</v>
      </c>
      <c r="M169" s="7" t="s">
        <v>12</v>
      </c>
      <c r="N169" s="7" t="s">
        <v>13</v>
      </c>
      <c r="O169" s="7" t="s">
        <v>14</v>
      </c>
      <c r="P169" s="7">
        <v>1</v>
      </c>
      <c r="Q169" s="7" t="str">
        <f t="shared" si="5"/>
        <v>Positive</v>
      </c>
    </row>
    <row r="170" spans="1:17" x14ac:dyDescent="0.35">
      <c r="A170" s="5">
        <v>910</v>
      </c>
      <c r="B170" s="6" t="s">
        <v>15</v>
      </c>
      <c r="C170" s="6">
        <v>10</v>
      </c>
      <c r="D170" s="6" t="str">
        <f t="shared" si="4"/>
        <v>Children (8–17)</v>
      </c>
      <c r="E170" s="9">
        <f>IF(Table3[[#This Row],[Age Group]]="Children (8–17)",1,IF(Table3[[#This Row],[Age Group]]="Youth (18–25)",2,IF(Table3[[#This Row],[Age Group]]="Adults (26–35)",3,IF(Table3[[#This Row],[Age Group]]="Middle Age (36–50)",4,5))))</f>
        <v>1</v>
      </c>
      <c r="F170" s="9">
        <v>1</v>
      </c>
      <c r="G170" s="6" t="str">
        <f>IF(Table3[[#This Row],[NS1 Patients]]=0,"Ns1 (-)ve", "Ns1(+)ve")</f>
        <v>Ns1(+)ve</v>
      </c>
      <c r="H170" s="9">
        <v>1</v>
      </c>
      <c r="I170" s="6" t="str">
        <f>IF(Table3[[#This Row],[IgG Patients]]=0,"IgG (-)ve","IgG (+)ve")</f>
        <v>IgG (+)ve</v>
      </c>
      <c r="J170" s="9">
        <v>1</v>
      </c>
      <c r="K170" s="6" t="str">
        <f>IF(Table3[[#This Row],[IgM Patients]]=0,"IgM (-)ve","IgG (+)ve")</f>
        <v>IgG (+)ve</v>
      </c>
      <c r="L170" s="6" t="s">
        <v>48</v>
      </c>
      <c r="M170" s="6" t="s">
        <v>17</v>
      </c>
      <c r="N170" s="6" t="s">
        <v>19</v>
      </c>
      <c r="O170" s="6" t="s">
        <v>14</v>
      </c>
      <c r="P170" s="6">
        <v>1</v>
      </c>
      <c r="Q170" s="6" t="str">
        <f t="shared" si="5"/>
        <v>Positive</v>
      </c>
    </row>
    <row r="171" spans="1:17" x14ac:dyDescent="0.35">
      <c r="A171" s="5">
        <v>915</v>
      </c>
      <c r="B171" s="7" t="s">
        <v>15</v>
      </c>
      <c r="C171" s="7">
        <v>13</v>
      </c>
      <c r="D171" s="7" t="str">
        <f t="shared" si="4"/>
        <v>Children (8–17)</v>
      </c>
      <c r="E171" s="10">
        <f>IF(Table3[[#This Row],[Age Group]]="Children (8–17)",1,IF(Table3[[#This Row],[Age Group]]="Youth (18–25)",2,IF(Table3[[#This Row],[Age Group]]="Adults (26–35)",3,IF(Table3[[#This Row],[Age Group]]="Middle Age (36–50)",4,5))))</f>
        <v>1</v>
      </c>
      <c r="F171" s="10">
        <v>0</v>
      </c>
      <c r="G171" s="7" t="str">
        <f>IF(Table3[[#This Row],[NS1 Patients]]=0,"Ns1 (-)ve", "Ns1(+)ve")</f>
        <v>Ns1 (-)ve</v>
      </c>
      <c r="H171" s="10">
        <v>0</v>
      </c>
      <c r="I171" s="7" t="str">
        <f>IF(Table3[[#This Row],[IgG Patients]]=0,"IgG (-)ve","IgG (+)ve")</f>
        <v>IgG (-)ve</v>
      </c>
      <c r="J171" s="10">
        <v>1</v>
      </c>
      <c r="K171" s="7" t="str">
        <f>IF(Table3[[#This Row],[IgM Patients]]=0,"IgM (-)ve","IgG (+)ve")</f>
        <v>IgG (+)ve</v>
      </c>
      <c r="L171" s="7" t="s">
        <v>45</v>
      </c>
      <c r="M171" s="7" t="s">
        <v>12</v>
      </c>
      <c r="N171" s="7" t="s">
        <v>19</v>
      </c>
      <c r="O171" s="7" t="s">
        <v>14</v>
      </c>
      <c r="P171" s="7">
        <v>0</v>
      </c>
      <c r="Q171" s="7" t="str">
        <f t="shared" si="5"/>
        <v>Negative</v>
      </c>
    </row>
    <row r="172" spans="1:17" x14ac:dyDescent="0.35">
      <c r="A172" s="5">
        <v>930</v>
      </c>
      <c r="B172" s="6" t="s">
        <v>15</v>
      </c>
      <c r="C172" s="6">
        <v>8</v>
      </c>
      <c r="D172" s="6" t="str">
        <f t="shared" si="4"/>
        <v>Children (8–17)</v>
      </c>
      <c r="E172" s="9">
        <f>IF(Table3[[#This Row],[Age Group]]="Children (8–17)",1,IF(Table3[[#This Row],[Age Group]]="Youth (18–25)",2,IF(Table3[[#This Row],[Age Group]]="Adults (26–35)",3,IF(Table3[[#This Row],[Age Group]]="Middle Age (36–50)",4,5))))</f>
        <v>1</v>
      </c>
      <c r="F172" s="9">
        <v>0</v>
      </c>
      <c r="G172" s="6" t="str">
        <f>IF(Table3[[#This Row],[NS1 Patients]]=0,"Ns1 (-)ve", "Ns1(+)ve")</f>
        <v>Ns1 (-)ve</v>
      </c>
      <c r="H172" s="9">
        <v>0</v>
      </c>
      <c r="I172" s="6" t="str">
        <f>IF(Table3[[#This Row],[IgG Patients]]=0,"IgG (-)ve","IgG (+)ve")</f>
        <v>IgG (-)ve</v>
      </c>
      <c r="J172" s="9">
        <v>1</v>
      </c>
      <c r="K172" s="6" t="str">
        <f>IF(Table3[[#This Row],[IgM Patients]]=0,"IgM (-)ve","IgG (+)ve")</f>
        <v>IgG (+)ve</v>
      </c>
      <c r="L172" s="6" t="s">
        <v>23</v>
      </c>
      <c r="M172" s="6" t="s">
        <v>17</v>
      </c>
      <c r="N172" s="6" t="s">
        <v>13</v>
      </c>
      <c r="O172" s="6" t="s">
        <v>14</v>
      </c>
      <c r="P172" s="6">
        <v>0</v>
      </c>
      <c r="Q172" s="6" t="str">
        <f t="shared" si="5"/>
        <v>Negative</v>
      </c>
    </row>
    <row r="173" spans="1:17" x14ac:dyDescent="0.35">
      <c r="A173" s="5">
        <v>941</v>
      </c>
      <c r="B173" s="7" t="s">
        <v>10</v>
      </c>
      <c r="C173" s="7">
        <v>16</v>
      </c>
      <c r="D173" s="7" t="str">
        <f t="shared" si="4"/>
        <v>Children (8–17)</v>
      </c>
      <c r="E173" s="10">
        <f>IF(Table3[[#This Row],[Age Group]]="Children (8–17)",1,IF(Table3[[#This Row],[Age Group]]="Youth (18–25)",2,IF(Table3[[#This Row],[Age Group]]="Adults (26–35)",3,IF(Table3[[#This Row],[Age Group]]="Middle Age (36–50)",4,5))))</f>
        <v>1</v>
      </c>
      <c r="F173" s="10">
        <v>0</v>
      </c>
      <c r="G173" s="7" t="str">
        <f>IF(Table3[[#This Row],[NS1 Patients]]=0,"Ns1 (-)ve", "Ns1(+)ve")</f>
        <v>Ns1 (-)ve</v>
      </c>
      <c r="H173" s="10">
        <v>0</v>
      </c>
      <c r="I173" s="7" t="str">
        <f>IF(Table3[[#This Row],[IgG Patients]]=0,"IgG (-)ve","IgG (+)ve")</f>
        <v>IgG (-)ve</v>
      </c>
      <c r="J173" s="10">
        <v>0</v>
      </c>
      <c r="K173" s="7" t="str">
        <f>IF(Table3[[#This Row],[IgM Patients]]=0,"IgM (-)ve","IgG (+)ve")</f>
        <v>IgM (-)ve</v>
      </c>
      <c r="L173" s="7" t="s">
        <v>18</v>
      </c>
      <c r="M173" s="7" t="s">
        <v>12</v>
      </c>
      <c r="N173" s="7" t="s">
        <v>24</v>
      </c>
      <c r="O173" s="7" t="s">
        <v>14</v>
      </c>
      <c r="P173" s="7">
        <v>0</v>
      </c>
      <c r="Q173" s="7" t="str">
        <f t="shared" si="5"/>
        <v>Negative</v>
      </c>
    </row>
    <row r="174" spans="1:17" x14ac:dyDescent="0.35">
      <c r="A174" s="5">
        <v>945</v>
      </c>
      <c r="B174" s="7" t="s">
        <v>10</v>
      </c>
      <c r="C174" s="7">
        <v>10</v>
      </c>
      <c r="D174" s="7" t="str">
        <f t="shared" si="4"/>
        <v>Children (8–17)</v>
      </c>
      <c r="E174" s="10">
        <f>IF(Table3[[#This Row],[Age Group]]="Children (8–17)",1,IF(Table3[[#This Row],[Age Group]]="Youth (18–25)",2,IF(Table3[[#This Row],[Age Group]]="Adults (26–35)",3,IF(Table3[[#This Row],[Age Group]]="Middle Age (36–50)",4,5))))</f>
        <v>1</v>
      </c>
      <c r="F174" s="10">
        <v>0</v>
      </c>
      <c r="G174" s="7" t="str">
        <f>IF(Table3[[#This Row],[NS1 Patients]]=0,"Ns1 (-)ve", "Ns1(+)ve")</f>
        <v>Ns1 (-)ve</v>
      </c>
      <c r="H174" s="10">
        <v>0</v>
      </c>
      <c r="I174" s="7" t="str">
        <f>IF(Table3[[#This Row],[IgG Patients]]=0,"IgG (-)ve","IgG (+)ve")</f>
        <v>IgG (-)ve</v>
      </c>
      <c r="J174" s="10">
        <v>0</v>
      </c>
      <c r="K174" s="7" t="str">
        <f>IF(Table3[[#This Row],[IgM Patients]]=0,"IgM (-)ve","IgG (+)ve")</f>
        <v>IgM (-)ve</v>
      </c>
      <c r="L174" s="7" t="s">
        <v>50</v>
      </c>
      <c r="M174" s="7" t="s">
        <v>12</v>
      </c>
      <c r="N174" s="7" t="s">
        <v>13</v>
      </c>
      <c r="O174" s="7" t="s">
        <v>14</v>
      </c>
      <c r="P174" s="7">
        <v>0</v>
      </c>
      <c r="Q174" s="7" t="str">
        <f t="shared" si="5"/>
        <v>Negative</v>
      </c>
    </row>
    <row r="175" spans="1:17" x14ac:dyDescent="0.35">
      <c r="A175" s="5">
        <v>946</v>
      </c>
      <c r="B175" s="6" t="s">
        <v>10</v>
      </c>
      <c r="C175" s="6">
        <v>15</v>
      </c>
      <c r="D175" s="6" t="str">
        <f t="shared" si="4"/>
        <v>Children (8–17)</v>
      </c>
      <c r="E175" s="9">
        <f>IF(Table3[[#This Row],[Age Group]]="Children (8–17)",1,IF(Table3[[#This Row],[Age Group]]="Youth (18–25)",2,IF(Table3[[#This Row],[Age Group]]="Adults (26–35)",3,IF(Table3[[#This Row],[Age Group]]="Middle Age (36–50)",4,5))))</f>
        <v>1</v>
      </c>
      <c r="F175" s="9">
        <v>0</v>
      </c>
      <c r="G175" s="6" t="str">
        <f>IF(Table3[[#This Row],[NS1 Patients]]=0,"Ns1 (-)ve", "Ns1(+)ve")</f>
        <v>Ns1 (-)ve</v>
      </c>
      <c r="H175" s="9">
        <v>0</v>
      </c>
      <c r="I175" s="6" t="str">
        <f>IF(Table3[[#This Row],[IgG Patients]]=0,"IgG (-)ve","IgG (+)ve")</f>
        <v>IgG (-)ve</v>
      </c>
      <c r="J175" s="9">
        <v>0</v>
      </c>
      <c r="K175" s="6" t="str">
        <f>IF(Table3[[#This Row],[IgM Patients]]=0,"IgM (-)ve","IgG (+)ve")</f>
        <v>IgM (-)ve</v>
      </c>
      <c r="L175" s="6" t="s">
        <v>37</v>
      </c>
      <c r="M175" s="6" t="s">
        <v>17</v>
      </c>
      <c r="N175" s="6" t="s">
        <v>13</v>
      </c>
      <c r="O175" s="6" t="s">
        <v>14</v>
      </c>
      <c r="P175" s="6">
        <v>0</v>
      </c>
      <c r="Q175" s="6" t="str">
        <f t="shared" si="5"/>
        <v>Negative</v>
      </c>
    </row>
    <row r="176" spans="1:17" x14ac:dyDescent="0.35">
      <c r="A176" s="5">
        <v>947</v>
      </c>
      <c r="B176" s="7" t="s">
        <v>10</v>
      </c>
      <c r="C176" s="7">
        <v>17</v>
      </c>
      <c r="D176" s="7" t="str">
        <f t="shared" si="4"/>
        <v>Children (8–17)</v>
      </c>
      <c r="E176" s="10">
        <f>IF(Table3[[#This Row],[Age Group]]="Children (8–17)",1,IF(Table3[[#This Row],[Age Group]]="Youth (18–25)",2,IF(Table3[[#This Row],[Age Group]]="Adults (26–35)",3,IF(Table3[[#This Row],[Age Group]]="Middle Age (36–50)",4,5))))</f>
        <v>1</v>
      </c>
      <c r="F176" s="10">
        <v>0</v>
      </c>
      <c r="G176" s="7" t="str">
        <f>IF(Table3[[#This Row],[NS1 Patients]]=0,"Ns1 (-)ve", "Ns1(+)ve")</f>
        <v>Ns1 (-)ve</v>
      </c>
      <c r="H176" s="10">
        <v>0</v>
      </c>
      <c r="I176" s="7" t="str">
        <f>IF(Table3[[#This Row],[IgG Patients]]=0,"IgG (-)ve","IgG (+)ve")</f>
        <v>IgG (-)ve</v>
      </c>
      <c r="J176" s="10">
        <v>0</v>
      </c>
      <c r="K176" s="7" t="str">
        <f>IF(Table3[[#This Row],[IgM Patients]]=0,"IgM (-)ve","IgG (+)ve")</f>
        <v>IgM (-)ve</v>
      </c>
      <c r="L176" s="7" t="s">
        <v>36</v>
      </c>
      <c r="M176" s="7" t="s">
        <v>12</v>
      </c>
      <c r="N176" s="7" t="s">
        <v>24</v>
      </c>
      <c r="O176" s="7" t="s">
        <v>14</v>
      </c>
      <c r="P176" s="7">
        <v>0</v>
      </c>
      <c r="Q176" s="7" t="str">
        <f t="shared" si="5"/>
        <v>Negative</v>
      </c>
    </row>
    <row r="177" spans="1:17" x14ac:dyDescent="0.35">
      <c r="A177" s="5">
        <v>951</v>
      </c>
      <c r="B177" s="7" t="s">
        <v>10</v>
      </c>
      <c r="C177" s="7">
        <v>16</v>
      </c>
      <c r="D177" s="7" t="str">
        <f t="shared" si="4"/>
        <v>Children (8–17)</v>
      </c>
      <c r="E177" s="10">
        <f>IF(Table3[[#This Row],[Age Group]]="Children (8–17)",1,IF(Table3[[#This Row],[Age Group]]="Youth (18–25)",2,IF(Table3[[#This Row],[Age Group]]="Adults (26–35)",3,IF(Table3[[#This Row],[Age Group]]="Middle Age (36–50)",4,5))))</f>
        <v>1</v>
      </c>
      <c r="F177" s="10">
        <v>1</v>
      </c>
      <c r="G177" s="7" t="str">
        <f>IF(Table3[[#This Row],[NS1 Patients]]=0,"Ns1 (-)ve", "Ns1(+)ve")</f>
        <v>Ns1(+)ve</v>
      </c>
      <c r="H177" s="10">
        <v>1</v>
      </c>
      <c r="I177" s="7" t="str">
        <f>IF(Table3[[#This Row],[IgG Patients]]=0,"IgG (-)ve","IgG (+)ve")</f>
        <v>IgG (+)ve</v>
      </c>
      <c r="J177" s="10">
        <v>1</v>
      </c>
      <c r="K177" s="7" t="str">
        <f>IF(Table3[[#This Row],[IgM Patients]]=0,"IgM (-)ve","IgG (+)ve")</f>
        <v>IgG (+)ve</v>
      </c>
      <c r="L177" s="7" t="s">
        <v>43</v>
      </c>
      <c r="M177" s="7" t="s">
        <v>12</v>
      </c>
      <c r="N177" s="7" t="s">
        <v>19</v>
      </c>
      <c r="O177" s="7" t="s">
        <v>14</v>
      </c>
      <c r="P177" s="7">
        <v>1</v>
      </c>
      <c r="Q177" s="7" t="str">
        <f t="shared" si="5"/>
        <v>Positive</v>
      </c>
    </row>
    <row r="178" spans="1:17" x14ac:dyDescent="0.35">
      <c r="A178" s="5">
        <v>957</v>
      </c>
      <c r="B178" s="7" t="s">
        <v>10</v>
      </c>
      <c r="C178" s="7">
        <v>8</v>
      </c>
      <c r="D178" s="7" t="str">
        <f t="shared" si="4"/>
        <v>Children (8–17)</v>
      </c>
      <c r="E178" s="10">
        <f>IF(Table3[[#This Row],[Age Group]]="Children (8–17)",1,IF(Table3[[#This Row],[Age Group]]="Youth (18–25)",2,IF(Table3[[#This Row],[Age Group]]="Adults (26–35)",3,IF(Table3[[#This Row],[Age Group]]="Middle Age (36–50)",4,5))))</f>
        <v>1</v>
      </c>
      <c r="F178" s="10">
        <v>0</v>
      </c>
      <c r="G178" s="7" t="str">
        <f>IF(Table3[[#This Row],[NS1 Patients]]=0,"Ns1 (-)ve", "Ns1(+)ve")</f>
        <v>Ns1 (-)ve</v>
      </c>
      <c r="H178" s="10">
        <v>1</v>
      </c>
      <c r="I178" s="7" t="str">
        <f>IF(Table3[[#This Row],[IgG Patients]]=0,"IgG (-)ve","IgG (+)ve")</f>
        <v>IgG (+)ve</v>
      </c>
      <c r="J178" s="10">
        <v>0</v>
      </c>
      <c r="K178" s="7" t="str">
        <f>IF(Table3[[#This Row],[IgM Patients]]=0,"IgM (-)ve","IgG (+)ve")</f>
        <v>IgM (-)ve</v>
      </c>
      <c r="L178" s="7" t="s">
        <v>46</v>
      </c>
      <c r="M178" s="7" t="s">
        <v>17</v>
      </c>
      <c r="N178" s="7" t="s">
        <v>19</v>
      </c>
      <c r="O178" s="7" t="s">
        <v>14</v>
      </c>
      <c r="P178" s="7">
        <v>1</v>
      </c>
      <c r="Q178" s="7" t="str">
        <f t="shared" si="5"/>
        <v>Positive</v>
      </c>
    </row>
    <row r="179" spans="1:17" x14ac:dyDescent="0.35">
      <c r="A179" s="5">
        <v>973</v>
      </c>
      <c r="B179" s="7" t="s">
        <v>10</v>
      </c>
      <c r="C179" s="7">
        <v>9</v>
      </c>
      <c r="D179" s="7" t="str">
        <f t="shared" si="4"/>
        <v>Children (8–17)</v>
      </c>
      <c r="E179" s="10">
        <f>IF(Table3[[#This Row],[Age Group]]="Children (8–17)",1,IF(Table3[[#This Row],[Age Group]]="Youth (18–25)",2,IF(Table3[[#This Row],[Age Group]]="Adults (26–35)",3,IF(Table3[[#This Row],[Age Group]]="Middle Age (36–50)",4,5))))</f>
        <v>1</v>
      </c>
      <c r="F179" s="10">
        <v>1</v>
      </c>
      <c r="G179" s="7" t="str">
        <f>IF(Table3[[#This Row],[NS1 Patients]]=0,"Ns1 (-)ve", "Ns1(+)ve")</f>
        <v>Ns1(+)ve</v>
      </c>
      <c r="H179" s="10">
        <v>1</v>
      </c>
      <c r="I179" s="7" t="str">
        <f>IF(Table3[[#This Row],[IgG Patients]]=0,"IgG (-)ve","IgG (+)ve")</f>
        <v>IgG (+)ve</v>
      </c>
      <c r="J179" s="10">
        <v>1</v>
      </c>
      <c r="K179" s="7" t="str">
        <f>IF(Table3[[#This Row],[IgM Patients]]=0,"IgM (-)ve","IgG (+)ve")</f>
        <v>IgG (+)ve</v>
      </c>
      <c r="L179" s="7" t="s">
        <v>51</v>
      </c>
      <c r="M179" s="7" t="s">
        <v>12</v>
      </c>
      <c r="N179" s="7" t="s">
        <v>19</v>
      </c>
      <c r="O179" s="7" t="s">
        <v>14</v>
      </c>
      <c r="P179" s="7">
        <v>1</v>
      </c>
      <c r="Q179" s="7" t="str">
        <f t="shared" si="5"/>
        <v>Positive</v>
      </c>
    </row>
    <row r="180" spans="1:17" x14ac:dyDescent="0.35">
      <c r="A180" s="5">
        <v>981</v>
      </c>
      <c r="B180" s="7" t="s">
        <v>15</v>
      </c>
      <c r="C180" s="7">
        <v>11</v>
      </c>
      <c r="D180" s="7" t="str">
        <f t="shared" si="4"/>
        <v>Children (8–17)</v>
      </c>
      <c r="E180" s="10">
        <f>IF(Table3[[#This Row],[Age Group]]="Children (8–17)",1,IF(Table3[[#This Row],[Age Group]]="Youth (18–25)",2,IF(Table3[[#This Row],[Age Group]]="Adults (26–35)",3,IF(Table3[[#This Row],[Age Group]]="Middle Age (36–50)",4,5))))</f>
        <v>1</v>
      </c>
      <c r="F180" s="10">
        <v>0</v>
      </c>
      <c r="G180" s="7" t="str">
        <f>IF(Table3[[#This Row],[NS1 Patients]]=0,"Ns1 (-)ve", "Ns1(+)ve")</f>
        <v>Ns1 (-)ve</v>
      </c>
      <c r="H180" s="10">
        <v>0</v>
      </c>
      <c r="I180" s="7" t="str">
        <f>IF(Table3[[#This Row],[IgG Patients]]=0,"IgG (-)ve","IgG (+)ve")</f>
        <v>IgG (-)ve</v>
      </c>
      <c r="J180" s="10">
        <v>0</v>
      </c>
      <c r="K180" s="7" t="str">
        <f>IF(Table3[[#This Row],[IgM Patients]]=0,"IgM (-)ve","IgG (+)ve")</f>
        <v>IgM (-)ve</v>
      </c>
      <c r="L180" s="7" t="s">
        <v>45</v>
      </c>
      <c r="M180" s="7" t="s">
        <v>12</v>
      </c>
      <c r="N180" s="7" t="s">
        <v>19</v>
      </c>
      <c r="O180" s="7" t="s">
        <v>14</v>
      </c>
      <c r="P180" s="7">
        <v>0</v>
      </c>
      <c r="Q180" s="7" t="str">
        <f t="shared" si="5"/>
        <v>Negative</v>
      </c>
    </row>
    <row r="181" spans="1:17" x14ac:dyDescent="0.35">
      <c r="A181" s="5">
        <v>985</v>
      </c>
      <c r="B181" s="7" t="s">
        <v>15</v>
      </c>
      <c r="C181" s="7">
        <v>9</v>
      </c>
      <c r="D181" s="7" t="str">
        <f t="shared" si="4"/>
        <v>Children (8–17)</v>
      </c>
      <c r="E181" s="10">
        <f>IF(Table3[[#This Row],[Age Group]]="Children (8–17)",1,IF(Table3[[#This Row],[Age Group]]="Youth (18–25)",2,IF(Table3[[#This Row],[Age Group]]="Adults (26–35)",3,IF(Table3[[#This Row],[Age Group]]="Middle Age (36–50)",4,5))))</f>
        <v>1</v>
      </c>
      <c r="F181" s="10">
        <v>0</v>
      </c>
      <c r="G181" s="7" t="str">
        <f>IF(Table3[[#This Row],[NS1 Patients]]=0,"Ns1 (-)ve", "Ns1(+)ve")</f>
        <v>Ns1 (-)ve</v>
      </c>
      <c r="H181" s="10">
        <v>0</v>
      </c>
      <c r="I181" s="7" t="str">
        <f>IF(Table3[[#This Row],[IgG Patients]]=0,"IgG (-)ve","IgG (+)ve")</f>
        <v>IgG (-)ve</v>
      </c>
      <c r="J181" s="10">
        <v>1</v>
      </c>
      <c r="K181" s="7" t="str">
        <f>IF(Table3[[#This Row],[IgM Patients]]=0,"IgM (-)ve","IgG (+)ve")</f>
        <v>IgG (+)ve</v>
      </c>
      <c r="L181" s="7" t="s">
        <v>11</v>
      </c>
      <c r="M181" s="7" t="s">
        <v>12</v>
      </c>
      <c r="N181" s="7" t="s">
        <v>13</v>
      </c>
      <c r="O181" s="7" t="s">
        <v>14</v>
      </c>
      <c r="P181" s="7">
        <v>0</v>
      </c>
      <c r="Q181" s="7" t="str">
        <f t="shared" si="5"/>
        <v>Negative</v>
      </c>
    </row>
    <row r="182" spans="1:17" x14ac:dyDescent="0.35">
      <c r="A182" s="5">
        <v>989</v>
      </c>
      <c r="B182" s="7" t="s">
        <v>15</v>
      </c>
      <c r="C182" s="7">
        <v>11</v>
      </c>
      <c r="D182" s="7" t="str">
        <f t="shared" si="4"/>
        <v>Children (8–17)</v>
      </c>
      <c r="E182" s="10">
        <f>IF(Table3[[#This Row],[Age Group]]="Children (8–17)",1,IF(Table3[[#This Row],[Age Group]]="Youth (18–25)",2,IF(Table3[[#This Row],[Age Group]]="Adults (26–35)",3,IF(Table3[[#This Row],[Age Group]]="Middle Age (36–50)",4,5))))</f>
        <v>1</v>
      </c>
      <c r="F182" s="10">
        <v>0</v>
      </c>
      <c r="G182" s="7" t="str">
        <f>IF(Table3[[#This Row],[NS1 Patients]]=0,"Ns1 (-)ve", "Ns1(+)ve")</f>
        <v>Ns1 (-)ve</v>
      </c>
      <c r="H182" s="10">
        <v>0</v>
      </c>
      <c r="I182" s="7" t="str">
        <f>IF(Table3[[#This Row],[IgG Patients]]=0,"IgG (-)ve","IgG (+)ve")</f>
        <v>IgG (-)ve</v>
      </c>
      <c r="J182" s="10">
        <v>0</v>
      </c>
      <c r="K182" s="7" t="str">
        <f>IF(Table3[[#This Row],[IgM Patients]]=0,"IgM (-)ve","IgG (+)ve")</f>
        <v>IgM (-)ve</v>
      </c>
      <c r="L182" s="7" t="s">
        <v>45</v>
      </c>
      <c r="M182" s="7" t="s">
        <v>12</v>
      </c>
      <c r="N182" s="7" t="s">
        <v>13</v>
      </c>
      <c r="O182" s="7" t="s">
        <v>14</v>
      </c>
      <c r="P182" s="7">
        <v>0</v>
      </c>
      <c r="Q182" s="7" t="str">
        <f t="shared" si="5"/>
        <v>Negative</v>
      </c>
    </row>
    <row r="183" spans="1:17" x14ac:dyDescent="0.35">
      <c r="A183" s="5">
        <v>994</v>
      </c>
      <c r="B183" s="6" t="s">
        <v>10</v>
      </c>
      <c r="C183" s="6">
        <v>15</v>
      </c>
      <c r="D183" s="6" t="str">
        <f t="shared" si="4"/>
        <v>Children (8–17)</v>
      </c>
      <c r="E183" s="9">
        <f>IF(Table3[[#This Row],[Age Group]]="Children (8–17)",1,IF(Table3[[#This Row],[Age Group]]="Youth (18–25)",2,IF(Table3[[#This Row],[Age Group]]="Adults (26–35)",3,IF(Table3[[#This Row],[Age Group]]="Middle Age (36–50)",4,5))))</f>
        <v>1</v>
      </c>
      <c r="F183" s="9">
        <v>0</v>
      </c>
      <c r="G183" s="6" t="str">
        <f>IF(Table3[[#This Row],[NS1 Patients]]=0,"Ns1 (-)ve", "Ns1(+)ve")</f>
        <v>Ns1 (-)ve</v>
      </c>
      <c r="H183" s="9">
        <v>0</v>
      </c>
      <c r="I183" s="6" t="str">
        <f>IF(Table3[[#This Row],[IgG Patients]]=0,"IgG (-)ve","IgG (+)ve")</f>
        <v>IgG (-)ve</v>
      </c>
      <c r="J183" s="9">
        <v>0</v>
      </c>
      <c r="K183" s="6" t="str">
        <f>IF(Table3[[#This Row],[IgM Patients]]=0,"IgM (-)ve","IgG (+)ve")</f>
        <v>IgM (-)ve</v>
      </c>
      <c r="L183" s="6" t="s">
        <v>50</v>
      </c>
      <c r="M183" s="6" t="s">
        <v>17</v>
      </c>
      <c r="N183" s="6" t="s">
        <v>19</v>
      </c>
      <c r="O183" s="6" t="s">
        <v>14</v>
      </c>
      <c r="P183" s="6">
        <v>0</v>
      </c>
      <c r="Q183" s="6" t="str">
        <f t="shared" si="5"/>
        <v>Negative</v>
      </c>
    </row>
    <row r="184" spans="1:17" x14ac:dyDescent="0.35">
      <c r="A184" s="5">
        <v>996</v>
      </c>
      <c r="B184" s="6" t="s">
        <v>10</v>
      </c>
      <c r="C184" s="6">
        <v>16</v>
      </c>
      <c r="D184" s="6" t="str">
        <f t="shared" si="4"/>
        <v>Children (8–17)</v>
      </c>
      <c r="E184" s="9">
        <f>IF(Table3[[#This Row],[Age Group]]="Children (8–17)",1,IF(Table3[[#This Row],[Age Group]]="Youth (18–25)",2,IF(Table3[[#This Row],[Age Group]]="Adults (26–35)",3,IF(Table3[[#This Row],[Age Group]]="Middle Age (36–50)",4,5))))</f>
        <v>1</v>
      </c>
      <c r="F184" s="9">
        <v>1</v>
      </c>
      <c r="G184" s="6" t="str">
        <f>IF(Table3[[#This Row],[NS1 Patients]]=0,"Ns1 (-)ve", "Ns1(+)ve")</f>
        <v>Ns1(+)ve</v>
      </c>
      <c r="H184" s="9">
        <v>1</v>
      </c>
      <c r="I184" s="6" t="str">
        <f>IF(Table3[[#This Row],[IgG Patients]]=0,"IgG (-)ve","IgG (+)ve")</f>
        <v>IgG (+)ve</v>
      </c>
      <c r="J184" s="9">
        <v>0</v>
      </c>
      <c r="K184" s="6" t="str">
        <f>IF(Table3[[#This Row],[IgM Patients]]=0,"IgM (-)ve","IgG (+)ve")</f>
        <v>IgM (-)ve</v>
      </c>
      <c r="L184" s="6" t="s">
        <v>23</v>
      </c>
      <c r="M184" s="6" t="s">
        <v>17</v>
      </c>
      <c r="N184" s="6" t="s">
        <v>13</v>
      </c>
      <c r="O184" s="6" t="s">
        <v>14</v>
      </c>
      <c r="P184" s="6">
        <v>1</v>
      </c>
      <c r="Q184" s="6" t="str">
        <f t="shared" si="5"/>
        <v>Positive</v>
      </c>
    </row>
    <row r="185" spans="1:17" x14ac:dyDescent="0.35">
      <c r="A185" s="5">
        <v>5</v>
      </c>
      <c r="B185" s="7" t="s">
        <v>15</v>
      </c>
      <c r="C185" s="7">
        <v>22</v>
      </c>
      <c r="D185" s="7" t="str">
        <f t="shared" si="4"/>
        <v>Youth (18–25)</v>
      </c>
      <c r="E185" s="10">
        <f>IF(Table3[[#This Row],[Age Group]]="Children (8–17)",1,IF(Table3[[#This Row],[Age Group]]="Youth (18–25)",2,IF(Table3[[#This Row],[Age Group]]="Adults (26–35)",3,IF(Table3[[#This Row],[Age Group]]="Middle Age (36–50)",4,5))))</f>
        <v>2</v>
      </c>
      <c r="F185" s="10">
        <v>0</v>
      </c>
      <c r="G185" s="7" t="str">
        <f>IF(Table3[[#This Row],[NS1 Patients]]=0,"Ns1 (-)ve", "Ns1(+)ve")</f>
        <v>Ns1 (-)ve</v>
      </c>
      <c r="H185" s="10">
        <v>0</v>
      </c>
      <c r="I185" s="7" t="str">
        <f>IF(Table3[[#This Row],[IgG Patients]]=0,"IgG (-)ve","IgG (+)ve")</f>
        <v>IgG (-)ve</v>
      </c>
      <c r="J185" s="10">
        <v>0</v>
      </c>
      <c r="K185" s="7" t="str">
        <f>IF(Table3[[#This Row],[IgM Patients]]=0,"IgM (-)ve","IgG (+)ve")</f>
        <v>IgM (-)ve</v>
      </c>
      <c r="L185" s="7" t="s">
        <v>21</v>
      </c>
      <c r="M185" s="7" t="s">
        <v>12</v>
      </c>
      <c r="N185" s="7" t="s">
        <v>13</v>
      </c>
      <c r="O185" s="7" t="s">
        <v>14</v>
      </c>
      <c r="P185" s="7">
        <v>0</v>
      </c>
      <c r="Q185" s="7" t="str">
        <f t="shared" si="5"/>
        <v>Negative</v>
      </c>
    </row>
    <row r="186" spans="1:17" x14ac:dyDescent="0.35">
      <c r="A186" s="5">
        <v>17</v>
      </c>
      <c r="B186" s="7" t="s">
        <v>15</v>
      </c>
      <c r="C186" s="7">
        <v>18</v>
      </c>
      <c r="D186" s="7" t="str">
        <f t="shared" si="4"/>
        <v>Youth (18–25)</v>
      </c>
      <c r="E186" s="10">
        <f>IF(Table3[[#This Row],[Age Group]]="Children (8–17)",1,IF(Table3[[#This Row],[Age Group]]="Youth (18–25)",2,IF(Table3[[#This Row],[Age Group]]="Adults (26–35)",3,IF(Table3[[#This Row],[Age Group]]="Middle Age (36–50)",4,5))))</f>
        <v>2</v>
      </c>
      <c r="F186" s="10">
        <v>0</v>
      </c>
      <c r="G186" s="7" t="str">
        <f>IF(Table3[[#This Row],[NS1 Patients]]=0,"Ns1 (-)ve", "Ns1(+)ve")</f>
        <v>Ns1 (-)ve</v>
      </c>
      <c r="H186" s="10">
        <v>0</v>
      </c>
      <c r="I186" s="7" t="str">
        <f>IF(Table3[[#This Row],[IgG Patients]]=0,"IgG (-)ve","IgG (+)ve")</f>
        <v>IgG (-)ve</v>
      </c>
      <c r="J186" s="10">
        <v>1</v>
      </c>
      <c r="K186" s="7" t="str">
        <f>IF(Table3[[#This Row],[IgM Patients]]=0,"IgM (-)ve","IgG (+)ve")</f>
        <v>IgG (+)ve</v>
      </c>
      <c r="L186" s="7" t="s">
        <v>31</v>
      </c>
      <c r="M186" s="7" t="s">
        <v>12</v>
      </c>
      <c r="N186" s="7" t="s">
        <v>24</v>
      </c>
      <c r="O186" s="7" t="s">
        <v>14</v>
      </c>
      <c r="P186" s="7">
        <v>0</v>
      </c>
      <c r="Q186" s="7" t="str">
        <f t="shared" si="5"/>
        <v>Negative</v>
      </c>
    </row>
    <row r="187" spans="1:17" x14ac:dyDescent="0.35">
      <c r="A187" s="5">
        <v>22</v>
      </c>
      <c r="B187" s="6" t="s">
        <v>10</v>
      </c>
      <c r="C187" s="6">
        <v>23</v>
      </c>
      <c r="D187" s="6" t="str">
        <f t="shared" si="4"/>
        <v>Youth (18–25)</v>
      </c>
      <c r="E187" s="9">
        <f>IF(Table3[[#This Row],[Age Group]]="Children (8–17)",1,IF(Table3[[#This Row],[Age Group]]="Youth (18–25)",2,IF(Table3[[#This Row],[Age Group]]="Adults (26–35)",3,IF(Table3[[#This Row],[Age Group]]="Middle Age (36–50)",4,5))))</f>
        <v>2</v>
      </c>
      <c r="F187" s="9">
        <v>0</v>
      </c>
      <c r="G187" s="6" t="str">
        <f>IF(Table3[[#This Row],[NS1 Patients]]=0,"Ns1 (-)ve", "Ns1(+)ve")</f>
        <v>Ns1 (-)ve</v>
      </c>
      <c r="H187" s="9">
        <v>0</v>
      </c>
      <c r="I187" s="6" t="str">
        <f>IF(Table3[[#This Row],[IgG Patients]]=0,"IgG (-)ve","IgG (+)ve")</f>
        <v>IgG (-)ve</v>
      </c>
      <c r="J187" s="9">
        <v>0</v>
      </c>
      <c r="K187" s="6" t="str">
        <f>IF(Table3[[#This Row],[IgM Patients]]=0,"IgM (-)ve","IgG (+)ve")</f>
        <v>IgM (-)ve</v>
      </c>
      <c r="L187" s="6" t="s">
        <v>34</v>
      </c>
      <c r="M187" s="6" t="s">
        <v>17</v>
      </c>
      <c r="N187" s="6" t="s">
        <v>19</v>
      </c>
      <c r="O187" s="6" t="s">
        <v>14</v>
      </c>
      <c r="P187" s="6">
        <v>0</v>
      </c>
      <c r="Q187" s="6" t="str">
        <f t="shared" si="5"/>
        <v>Negative</v>
      </c>
    </row>
    <row r="188" spans="1:17" x14ac:dyDescent="0.35">
      <c r="A188" s="5">
        <v>56</v>
      </c>
      <c r="B188" s="6" t="s">
        <v>15</v>
      </c>
      <c r="C188" s="6">
        <v>24</v>
      </c>
      <c r="D188" s="6" t="str">
        <f t="shared" si="4"/>
        <v>Youth (18–25)</v>
      </c>
      <c r="E188" s="9">
        <f>IF(Table3[[#This Row],[Age Group]]="Children (8–17)",1,IF(Table3[[#This Row],[Age Group]]="Youth (18–25)",2,IF(Table3[[#This Row],[Age Group]]="Adults (26–35)",3,IF(Table3[[#This Row],[Age Group]]="Middle Age (36–50)",4,5))))</f>
        <v>2</v>
      </c>
      <c r="F188" s="9">
        <v>1</v>
      </c>
      <c r="G188" s="6" t="str">
        <f>IF(Table3[[#This Row],[NS1 Patients]]=0,"Ns1 (-)ve", "Ns1(+)ve")</f>
        <v>Ns1(+)ve</v>
      </c>
      <c r="H188" s="9">
        <v>1</v>
      </c>
      <c r="I188" s="6" t="str">
        <f>IF(Table3[[#This Row],[IgG Patients]]=0,"IgG (-)ve","IgG (+)ve")</f>
        <v>IgG (+)ve</v>
      </c>
      <c r="J188" s="9">
        <v>1</v>
      </c>
      <c r="K188" s="6" t="str">
        <f>IF(Table3[[#This Row],[IgM Patients]]=0,"IgM (-)ve","IgG (+)ve")</f>
        <v>IgG (+)ve</v>
      </c>
      <c r="L188" s="6" t="s">
        <v>32</v>
      </c>
      <c r="M188" s="6" t="s">
        <v>17</v>
      </c>
      <c r="N188" s="6" t="s">
        <v>13</v>
      </c>
      <c r="O188" s="6" t="s">
        <v>14</v>
      </c>
      <c r="P188" s="6">
        <v>1</v>
      </c>
      <c r="Q188" s="6" t="str">
        <f t="shared" si="5"/>
        <v>Positive</v>
      </c>
    </row>
    <row r="189" spans="1:17" x14ac:dyDescent="0.35">
      <c r="A189" s="5">
        <v>58</v>
      </c>
      <c r="B189" s="6" t="s">
        <v>15</v>
      </c>
      <c r="C189" s="6">
        <v>25</v>
      </c>
      <c r="D189" s="6" t="str">
        <f t="shared" si="4"/>
        <v>Youth (18–25)</v>
      </c>
      <c r="E189" s="9">
        <f>IF(Table3[[#This Row],[Age Group]]="Children (8–17)",1,IF(Table3[[#This Row],[Age Group]]="Youth (18–25)",2,IF(Table3[[#This Row],[Age Group]]="Adults (26–35)",3,IF(Table3[[#This Row],[Age Group]]="Middle Age (36–50)",4,5))))</f>
        <v>2</v>
      </c>
      <c r="F189" s="9">
        <v>0</v>
      </c>
      <c r="G189" s="6" t="str">
        <f>IF(Table3[[#This Row],[NS1 Patients]]=0,"Ns1 (-)ve", "Ns1(+)ve")</f>
        <v>Ns1 (-)ve</v>
      </c>
      <c r="H189" s="9">
        <v>0</v>
      </c>
      <c r="I189" s="6" t="str">
        <f>IF(Table3[[#This Row],[IgG Patients]]=0,"IgG (-)ve","IgG (+)ve")</f>
        <v>IgG (-)ve</v>
      </c>
      <c r="J189" s="9">
        <v>1</v>
      </c>
      <c r="K189" s="6" t="str">
        <f>IF(Table3[[#This Row],[IgM Patients]]=0,"IgM (-)ve","IgG (+)ve")</f>
        <v>IgG (+)ve</v>
      </c>
      <c r="L189" s="6" t="s">
        <v>27</v>
      </c>
      <c r="M189" s="6" t="s">
        <v>17</v>
      </c>
      <c r="N189" s="6" t="s">
        <v>19</v>
      </c>
      <c r="O189" s="6" t="s">
        <v>14</v>
      </c>
      <c r="P189" s="6">
        <v>0</v>
      </c>
      <c r="Q189" s="6" t="str">
        <f t="shared" si="5"/>
        <v>Negative</v>
      </c>
    </row>
    <row r="190" spans="1:17" x14ac:dyDescent="0.35">
      <c r="A190" s="5">
        <v>78</v>
      </c>
      <c r="B190" s="6" t="s">
        <v>15</v>
      </c>
      <c r="C190" s="6">
        <v>21</v>
      </c>
      <c r="D190" s="6" t="str">
        <f t="shared" si="4"/>
        <v>Youth (18–25)</v>
      </c>
      <c r="E190" s="9">
        <f>IF(Table3[[#This Row],[Age Group]]="Children (8–17)",1,IF(Table3[[#This Row],[Age Group]]="Youth (18–25)",2,IF(Table3[[#This Row],[Age Group]]="Adults (26–35)",3,IF(Table3[[#This Row],[Age Group]]="Middle Age (36–50)",4,5))))</f>
        <v>2</v>
      </c>
      <c r="F190" s="9">
        <v>0</v>
      </c>
      <c r="G190" s="6" t="str">
        <f>IF(Table3[[#This Row],[NS1 Patients]]=0,"Ns1 (-)ve", "Ns1(+)ve")</f>
        <v>Ns1 (-)ve</v>
      </c>
      <c r="H190" s="9">
        <v>0</v>
      </c>
      <c r="I190" s="6" t="str">
        <f>IF(Table3[[#This Row],[IgG Patients]]=0,"IgG (-)ve","IgG (+)ve")</f>
        <v>IgG (-)ve</v>
      </c>
      <c r="J190" s="9">
        <v>1</v>
      </c>
      <c r="K190" s="6" t="str">
        <f>IF(Table3[[#This Row],[IgM Patients]]=0,"IgM (-)ve","IgG (+)ve")</f>
        <v>IgG (+)ve</v>
      </c>
      <c r="L190" s="6" t="s">
        <v>22</v>
      </c>
      <c r="M190" s="6" t="s">
        <v>17</v>
      </c>
      <c r="N190" s="6" t="s">
        <v>13</v>
      </c>
      <c r="O190" s="6" t="s">
        <v>14</v>
      </c>
      <c r="P190" s="6">
        <v>0</v>
      </c>
      <c r="Q190" s="6" t="str">
        <f t="shared" si="5"/>
        <v>Negative</v>
      </c>
    </row>
    <row r="191" spans="1:17" x14ac:dyDescent="0.35">
      <c r="A191" s="5">
        <v>80</v>
      </c>
      <c r="B191" s="6" t="s">
        <v>10</v>
      </c>
      <c r="C191" s="6">
        <v>24</v>
      </c>
      <c r="D191" s="6" t="str">
        <f t="shared" si="4"/>
        <v>Youth (18–25)</v>
      </c>
      <c r="E191" s="9">
        <f>IF(Table3[[#This Row],[Age Group]]="Children (8–17)",1,IF(Table3[[#This Row],[Age Group]]="Youth (18–25)",2,IF(Table3[[#This Row],[Age Group]]="Adults (26–35)",3,IF(Table3[[#This Row],[Age Group]]="Middle Age (36–50)",4,5))))</f>
        <v>2</v>
      </c>
      <c r="F191" s="9">
        <v>0</v>
      </c>
      <c r="G191" s="6" t="str">
        <f>IF(Table3[[#This Row],[NS1 Patients]]=0,"Ns1 (-)ve", "Ns1(+)ve")</f>
        <v>Ns1 (-)ve</v>
      </c>
      <c r="H191" s="9">
        <v>0</v>
      </c>
      <c r="I191" s="6" t="str">
        <f>IF(Table3[[#This Row],[IgG Patients]]=0,"IgG (-)ve","IgG (+)ve")</f>
        <v>IgG (-)ve</v>
      </c>
      <c r="J191" s="9">
        <v>0</v>
      </c>
      <c r="K191" s="6" t="str">
        <f>IF(Table3[[#This Row],[IgM Patients]]=0,"IgM (-)ve","IgG (+)ve")</f>
        <v>IgM (-)ve</v>
      </c>
      <c r="L191" s="6" t="s">
        <v>32</v>
      </c>
      <c r="M191" s="6" t="s">
        <v>17</v>
      </c>
      <c r="N191" s="6" t="s">
        <v>24</v>
      </c>
      <c r="O191" s="6" t="s">
        <v>14</v>
      </c>
      <c r="P191" s="6">
        <v>0</v>
      </c>
      <c r="Q191" s="6" t="str">
        <f t="shared" si="5"/>
        <v>Negative</v>
      </c>
    </row>
    <row r="192" spans="1:17" x14ac:dyDescent="0.35">
      <c r="A192" s="5">
        <v>98</v>
      </c>
      <c r="B192" s="6" t="s">
        <v>10</v>
      </c>
      <c r="C192" s="6">
        <v>23</v>
      </c>
      <c r="D192" s="6" t="str">
        <f t="shared" si="4"/>
        <v>Youth (18–25)</v>
      </c>
      <c r="E192" s="9">
        <f>IF(Table3[[#This Row],[Age Group]]="Children (8–17)",1,IF(Table3[[#This Row],[Age Group]]="Youth (18–25)",2,IF(Table3[[#This Row],[Age Group]]="Adults (26–35)",3,IF(Table3[[#This Row],[Age Group]]="Middle Age (36–50)",4,5))))</f>
        <v>2</v>
      </c>
      <c r="F192" s="9">
        <v>1</v>
      </c>
      <c r="G192" s="6" t="str">
        <f>IF(Table3[[#This Row],[NS1 Patients]]=0,"Ns1 (-)ve", "Ns1(+)ve")</f>
        <v>Ns1(+)ve</v>
      </c>
      <c r="H192" s="9">
        <v>1</v>
      </c>
      <c r="I192" s="6" t="str">
        <f>IF(Table3[[#This Row],[IgG Patients]]=0,"IgG (-)ve","IgG (+)ve")</f>
        <v>IgG (+)ve</v>
      </c>
      <c r="J192" s="9">
        <v>0</v>
      </c>
      <c r="K192" s="6" t="str">
        <f>IF(Table3[[#This Row],[IgM Patients]]=0,"IgM (-)ve","IgG (+)ve")</f>
        <v>IgM (-)ve</v>
      </c>
      <c r="L192" s="6" t="s">
        <v>38</v>
      </c>
      <c r="M192" s="6" t="s">
        <v>17</v>
      </c>
      <c r="N192" s="6" t="s">
        <v>24</v>
      </c>
      <c r="O192" s="6" t="s">
        <v>14</v>
      </c>
      <c r="P192" s="6">
        <v>1</v>
      </c>
      <c r="Q192" s="6" t="str">
        <f t="shared" si="5"/>
        <v>Positive</v>
      </c>
    </row>
    <row r="193" spans="1:17" x14ac:dyDescent="0.35">
      <c r="A193" s="5">
        <v>114</v>
      </c>
      <c r="B193" s="6" t="s">
        <v>15</v>
      </c>
      <c r="C193" s="6">
        <v>24</v>
      </c>
      <c r="D193" s="6" t="str">
        <f t="shared" si="4"/>
        <v>Youth (18–25)</v>
      </c>
      <c r="E193" s="9">
        <f>IF(Table3[[#This Row],[Age Group]]="Children (8–17)",1,IF(Table3[[#This Row],[Age Group]]="Youth (18–25)",2,IF(Table3[[#This Row],[Age Group]]="Adults (26–35)",3,IF(Table3[[#This Row],[Age Group]]="Middle Age (36–50)",4,5))))</f>
        <v>2</v>
      </c>
      <c r="F193" s="9">
        <v>0</v>
      </c>
      <c r="G193" s="6" t="str">
        <f>IF(Table3[[#This Row],[NS1 Patients]]=0,"Ns1 (-)ve", "Ns1(+)ve")</f>
        <v>Ns1 (-)ve</v>
      </c>
      <c r="H193" s="9">
        <v>0</v>
      </c>
      <c r="I193" s="6" t="str">
        <f>IF(Table3[[#This Row],[IgG Patients]]=0,"IgG (-)ve","IgG (+)ve")</f>
        <v>IgG (-)ve</v>
      </c>
      <c r="J193" s="9">
        <v>0</v>
      </c>
      <c r="K193" s="6" t="str">
        <f>IF(Table3[[#This Row],[IgM Patients]]=0,"IgM (-)ve","IgG (+)ve")</f>
        <v>IgM (-)ve</v>
      </c>
      <c r="L193" s="6" t="s">
        <v>21</v>
      </c>
      <c r="M193" s="6" t="s">
        <v>17</v>
      </c>
      <c r="N193" s="6" t="s">
        <v>19</v>
      </c>
      <c r="O193" s="6" t="s">
        <v>14</v>
      </c>
      <c r="P193" s="6">
        <v>0</v>
      </c>
      <c r="Q193" s="6" t="str">
        <f t="shared" si="5"/>
        <v>Negative</v>
      </c>
    </row>
    <row r="194" spans="1:17" x14ac:dyDescent="0.35">
      <c r="A194" s="5">
        <v>127</v>
      </c>
      <c r="B194" s="7" t="s">
        <v>10</v>
      </c>
      <c r="C194" s="7">
        <v>22</v>
      </c>
      <c r="D194" s="7" t="str">
        <f t="shared" ref="D194:D257" si="6">IF(C194&lt;=17,"Children (8–17)",
IF(C194&lt;=25,"Youth (18–25)",
IF(C194&lt;=35,"Adults (26–35)",
IF(C194&lt;=50,"Middle Age (36–50)",
"Seniors (51–65)"))))</f>
        <v>Youth (18–25)</v>
      </c>
      <c r="E194" s="10">
        <f>IF(Table3[[#This Row],[Age Group]]="Children (8–17)",1,IF(Table3[[#This Row],[Age Group]]="Youth (18–25)",2,IF(Table3[[#This Row],[Age Group]]="Adults (26–35)",3,IF(Table3[[#This Row],[Age Group]]="Middle Age (36–50)",4,5))))</f>
        <v>2</v>
      </c>
      <c r="F194" s="10">
        <v>0</v>
      </c>
      <c r="G194" s="7" t="str">
        <f>IF(Table3[[#This Row],[NS1 Patients]]=0,"Ns1 (-)ve", "Ns1(+)ve")</f>
        <v>Ns1 (-)ve</v>
      </c>
      <c r="H194" s="10">
        <v>0</v>
      </c>
      <c r="I194" s="7" t="str">
        <f>IF(Table3[[#This Row],[IgG Patients]]=0,"IgG (-)ve","IgG (+)ve")</f>
        <v>IgG (-)ve</v>
      </c>
      <c r="J194" s="10">
        <v>1</v>
      </c>
      <c r="K194" s="7" t="str">
        <f>IF(Table3[[#This Row],[IgM Patients]]=0,"IgM (-)ve","IgG (+)ve")</f>
        <v>IgG (+)ve</v>
      </c>
      <c r="L194" s="7" t="s">
        <v>42</v>
      </c>
      <c r="M194" s="7" t="s">
        <v>12</v>
      </c>
      <c r="N194" s="7" t="s">
        <v>19</v>
      </c>
      <c r="O194" s="7" t="s">
        <v>14</v>
      </c>
      <c r="P194" s="7">
        <v>0</v>
      </c>
      <c r="Q194" s="7" t="str">
        <f t="shared" ref="Q194:Q257" si="7">IF(P194=0, "Negative","Positive")</f>
        <v>Negative</v>
      </c>
    </row>
    <row r="195" spans="1:17" x14ac:dyDescent="0.35">
      <c r="A195" s="5">
        <v>132</v>
      </c>
      <c r="B195" s="6" t="s">
        <v>15</v>
      </c>
      <c r="C195" s="6">
        <v>18</v>
      </c>
      <c r="D195" s="6" t="str">
        <f t="shared" si="6"/>
        <v>Youth (18–25)</v>
      </c>
      <c r="E195" s="9">
        <f>IF(Table3[[#This Row],[Age Group]]="Children (8–17)",1,IF(Table3[[#This Row],[Age Group]]="Youth (18–25)",2,IF(Table3[[#This Row],[Age Group]]="Adults (26–35)",3,IF(Table3[[#This Row],[Age Group]]="Middle Age (36–50)",4,5))))</f>
        <v>2</v>
      </c>
      <c r="F195" s="9">
        <v>0</v>
      </c>
      <c r="G195" s="6" t="str">
        <f>IF(Table3[[#This Row],[NS1 Patients]]=0,"Ns1 (-)ve", "Ns1(+)ve")</f>
        <v>Ns1 (-)ve</v>
      </c>
      <c r="H195" s="9">
        <v>0</v>
      </c>
      <c r="I195" s="6" t="str">
        <f>IF(Table3[[#This Row],[IgG Patients]]=0,"IgG (-)ve","IgG (+)ve")</f>
        <v>IgG (-)ve</v>
      </c>
      <c r="J195" s="9">
        <v>1</v>
      </c>
      <c r="K195" s="6" t="str">
        <f>IF(Table3[[#This Row],[IgM Patients]]=0,"IgM (-)ve","IgG (+)ve")</f>
        <v>IgG (+)ve</v>
      </c>
      <c r="L195" s="6" t="s">
        <v>20</v>
      </c>
      <c r="M195" s="6" t="s">
        <v>17</v>
      </c>
      <c r="N195" s="6" t="s">
        <v>19</v>
      </c>
      <c r="O195" s="6" t="s">
        <v>14</v>
      </c>
      <c r="P195" s="6">
        <v>0</v>
      </c>
      <c r="Q195" s="6" t="str">
        <f t="shared" si="7"/>
        <v>Negative</v>
      </c>
    </row>
    <row r="196" spans="1:17" x14ac:dyDescent="0.35">
      <c r="A196" s="5">
        <v>133</v>
      </c>
      <c r="B196" s="7" t="s">
        <v>10</v>
      </c>
      <c r="C196" s="7">
        <v>24</v>
      </c>
      <c r="D196" s="7" t="str">
        <f t="shared" si="6"/>
        <v>Youth (18–25)</v>
      </c>
      <c r="E196" s="10">
        <f>IF(Table3[[#This Row],[Age Group]]="Children (8–17)",1,IF(Table3[[#This Row],[Age Group]]="Youth (18–25)",2,IF(Table3[[#This Row],[Age Group]]="Adults (26–35)",3,IF(Table3[[#This Row],[Age Group]]="Middle Age (36–50)",4,5))))</f>
        <v>2</v>
      </c>
      <c r="F196" s="10">
        <v>1</v>
      </c>
      <c r="G196" s="7" t="str">
        <f>IF(Table3[[#This Row],[NS1 Patients]]=0,"Ns1 (-)ve", "Ns1(+)ve")</f>
        <v>Ns1(+)ve</v>
      </c>
      <c r="H196" s="10">
        <v>1</v>
      </c>
      <c r="I196" s="7" t="str">
        <f>IF(Table3[[#This Row],[IgG Patients]]=0,"IgG (-)ve","IgG (+)ve")</f>
        <v>IgG (+)ve</v>
      </c>
      <c r="J196" s="10">
        <v>0</v>
      </c>
      <c r="K196" s="7" t="str">
        <f>IF(Table3[[#This Row],[IgM Patients]]=0,"IgM (-)ve","IgG (+)ve")</f>
        <v>IgM (-)ve</v>
      </c>
      <c r="L196" s="7" t="s">
        <v>39</v>
      </c>
      <c r="M196" s="7" t="s">
        <v>12</v>
      </c>
      <c r="N196" s="7" t="s">
        <v>19</v>
      </c>
      <c r="O196" s="7" t="s">
        <v>14</v>
      </c>
      <c r="P196" s="7">
        <v>1</v>
      </c>
      <c r="Q196" s="7" t="str">
        <f t="shared" si="7"/>
        <v>Positive</v>
      </c>
    </row>
    <row r="197" spans="1:17" x14ac:dyDescent="0.35">
      <c r="A197" s="5">
        <v>136</v>
      </c>
      <c r="B197" s="6" t="s">
        <v>10</v>
      </c>
      <c r="C197" s="6">
        <v>19</v>
      </c>
      <c r="D197" s="6" t="str">
        <f t="shared" si="6"/>
        <v>Youth (18–25)</v>
      </c>
      <c r="E197" s="9">
        <f>IF(Table3[[#This Row],[Age Group]]="Children (8–17)",1,IF(Table3[[#This Row],[Age Group]]="Youth (18–25)",2,IF(Table3[[#This Row],[Age Group]]="Adults (26–35)",3,IF(Table3[[#This Row],[Age Group]]="Middle Age (36–50)",4,5))))</f>
        <v>2</v>
      </c>
      <c r="F197" s="9">
        <v>1</v>
      </c>
      <c r="G197" s="6" t="str">
        <f>IF(Table3[[#This Row],[NS1 Patients]]=0,"Ns1 (-)ve", "Ns1(+)ve")</f>
        <v>Ns1(+)ve</v>
      </c>
      <c r="H197" s="9">
        <v>1</v>
      </c>
      <c r="I197" s="6" t="str">
        <f>IF(Table3[[#This Row],[IgG Patients]]=0,"IgG (-)ve","IgG (+)ve")</f>
        <v>IgG (+)ve</v>
      </c>
      <c r="J197" s="9">
        <v>0</v>
      </c>
      <c r="K197" s="6" t="str">
        <f>IF(Table3[[#This Row],[IgM Patients]]=0,"IgM (-)ve","IgG (+)ve")</f>
        <v>IgM (-)ve</v>
      </c>
      <c r="L197" s="6" t="s">
        <v>18</v>
      </c>
      <c r="M197" s="6" t="s">
        <v>17</v>
      </c>
      <c r="N197" s="6" t="s">
        <v>13</v>
      </c>
      <c r="O197" s="6" t="s">
        <v>14</v>
      </c>
      <c r="P197" s="6">
        <v>1</v>
      </c>
      <c r="Q197" s="6" t="str">
        <f t="shared" si="7"/>
        <v>Positive</v>
      </c>
    </row>
    <row r="198" spans="1:17" x14ac:dyDescent="0.35">
      <c r="A198" s="5">
        <v>164</v>
      </c>
      <c r="B198" s="6" t="s">
        <v>15</v>
      </c>
      <c r="C198" s="6">
        <v>18</v>
      </c>
      <c r="D198" s="6" t="str">
        <f t="shared" si="6"/>
        <v>Youth (18–25)</v>
      </c>
      <c r="E198" s="9">
        <f>IF(Table3[[#This Row],[Age Group]]="Children (8–17)",1,IF(Table3[[#This Row],[Age Group]]="Youth (18–25)",2,IF(Table3[[#This Row],[Age Group]]="Adults (26–35)",3,IF(Table3[[#This Row],[Age Group]]="Middle Age (36–50)",4,5))))</f>
        <v>2</v>
      </c>
      <c r="F198" s="9">
        <v>1</v>
      </c>
      <c r="G198" s="6" t="str">
        <f>IF(Table3[[#This Row],[NS1 Patients]]=0,"Ns1 (-)ve", "Ns1(+)ve")</f>
        <v>Ns1(+)ve</v>
      </c>
      <c r="H198" s="9">
        <v>1</v>
      </c>
      <c r="I198" s="6" t="str">
        <f>IF(Table3[[#This Row],[IgG Patients]]=0,"IgG (-)ve","IgG (+)ve")</f>
        <v>IgG (+)ve</v>
      </c>
      <c r="J198" s="9">
        <v>0</v>
      </c>
      <c r="K198" s="6" t="str">
        <f>IF(Table3[[#This Row],[IgM Patients]]=0,"IgM (-)ve","IgG (+)ve")</f>
        <v>IgM (-)ve</v>
      </c>
      <c r="L198" s="6" t="s">
        <v>31</v>
      </c>
      <c r="M198" s="6" t="s">
        <v>17</v>
      </c>
      <c r="N198" s="6" t="s">
        <v>13</v>
      </c>
      <c r="O198" s="6" t="s">
        <v>14</v>
      </c>
      <c r="P198" s="6">
        <v>1</v>
      </c>
      <c r="Q198" s="6" t="str">
        <f t="shared" si="7"/>
        <v>Positive</v>
      </c>
    </row>
    <row r="199" spans="1:17" x14ac:dyDescent="0.35">
      <c r="A199" s="5">
        <v>187</v>
      </c>
      <c r="B199" s="7" t="s">
        <v>15</v>
      </c>
      <c r="C199" s="7">
        <v>25</v>
      </c>
      <c r="D199" s="7" t="str">
        <f t="shared" si="6"/>
        <v>Youth (18–25)</v>
      </c>
      <c r="E199" s="10">
        <f>IF(Table3[[#This Row],[Age Group]]="Children (8–17)",1,IF(Table3[[#This Row],[Age Group]]="Youth (18–25)",2,IF(Table3[[#This Row],[Age Group]]="Adults (26–35)",3,IF(Table3[[#This Row],[Age Group]]="Middle Age (36–50)",4,5))))</f>
        <v>2</v>
      </c>
      <c r="F199" s="10">
        <v>0</v>
      </c>
      <c r="G199" s="7" t="str">
        <f>IF(Table3[[#This Row],[NS1 Patients]]=0,"Ns1 (-)ve", "Ns1(+)ve")</f>
        <v>Ns1 (-)ve</v>
      </c>
      <c r="H199" s="10">
        <v>0</v>
      </c>
      <c r="I199" s="7" t="str">
        <f>IF(Table3[[#This Row],[IgG Patients]]=0,"IgG (-)ve","IgG (+)ve")</f>
        <v>IgG (-)ve</v>
      </c>
      <c r="J199" s="10">
        <v>1</v>
      </c>
      <c r="K199" s="7" t="str">
        <f>IF(Table3[[#This Row],[IgM Patients]]=0,"IgM (-)ve","IgG (+)ve")</f>
        <v>IgG (+)ve</v>
      </c>
      <c r="L199" s="7" t="s">
        <v>18</v>
      </c>
      <c r="M199" s="7" t="s">
        <v>12</v>
      </c>
      <c r="N199" s="7" t="s">
        <v>24</v>
      </c>
      <c r="O199" s="7" t="s">
        <v>14</v>
      </c>
      <c r="P199" s="7">
        <v>0</v>
      </c>
      <c r="Q199" s="7" t="str">
        <f t="shared" si="7"/>
        <v>Negative</v>
      </c>
    </row>
    <row r="200" spans="1:17" x14ac:dyDescent="0.35">
      <c r="A200" s="5">
        <v>202</v>
      </c>
      <c r="B200" s="6" t="s">
        <v>15</v>
      </c>
      <c r="C200" s="6">
        <v>25</v>
      </c>
      <c r="D200" s="6" t="str">
        <f t="shared" si="6"/>
        <v>Youth (18–25)</v>
      </c>
      <c r="E200" s="9">
        <f>IF(Table3[[#This Row],[Age Group]]="Children (8–17)",1,IF(Table3[[#This Row],[Age Group]]="Youth (18–25)",2,IF(Table3[[#This Row],[Age Group]]="Adults (26–35)",3,IF(Table3[[#This Row],[Age Group]]="Middle Age (36–50)",4,5))))</f>
        <v>2</v>
      </c>
      <c r="F200" s="9">
        <v>1</v>
      </c>
      <c r="G200" s="6" t="str">
        <f>IF(Table3[[#This Row],[NS1 Patients]]=0,"Ns1 (-)ve", "Ns1(+)ve")</f>
        <v>Ns1(+)ve</v>
      </c>
      <c r="H200" s="9">
        <v>1</v>
      </c>
      <c r="I200" s="6" t="str">
        <f>IF(Table3[[#This Row],[IgG Patients]]=0,"IgG (-)ve","IgG (+)ve")</f>
        <v>IgG (+)ve</v>
      </c>
      <c r="J200" s="9">
        <v>0</v>
      </c>
      <c r="K200" s="6" t="str">
        <f>IF(Table3[[#This Row],[IgM Patients]]=0,"IgM (-)ve","IgG (+)ve")</f>
        <v>IgM (-)ve</v>
      </c>
      <c r="L200" s="6" t="s">
        <v>53</v>
      </c>
      <c r="M200" s="6" t="s">
        <v>17</v>
      </c>
      <c r="N200" s="6" t="s">
        <v>24</v>
      </c>
      <c r="O200" s="6" t="s">
        <v>14</v>
      </c>
      <c r="P200" s="6">
        <v>1</v>
      </c>
      <c r="Q200" s="6" t="str">
        <f t="shared" si="7"/>
        <v>Positive</v>
      </c>
    </row>
    <row r="201" spans="1:17" x14ac:dyDescent="0.35">
      <c r="A201" s="5">
        <v>213</v>
      </c>
      <c r="B201" s="7" t="s">
        <v>10</v>
      </c>
      <c r="C201" s="7">
        <v>18</v>
      </c>
      <c r="D201" s="7" t="str">
        <f t="shared" si="6"/>
        <v>Youth (18–25)</v>
      </c>
      <c r="E201" s="10">
        <f>IF(Table3[[#This Row],[Age Group]]="Children (8–17)",1,IF(Table3[[#This Row],[Age Group]]="Youth (18–25)",2,IF(Table3[[#This Row],[Age Group]]="Adults (26–35)",3,IF(Table3[[#This Row],[Age Group]]="Middle Age (36–50)",4,5))))</f>
        <v>2</v>
      </c>
      <c r="F201" s="10">
        <v>0</v>
      </c>
      <c r="G201" s="7" t="str">
        <f>IF(Table3[[#This Row],[NS1 Patients]]=0,"Ns1 (-)ve", "Ns1(+)ve")</f>
        <v>Ns1 (-)ve</v>
      </c>
      <c r="H201" s="10">
        <v>1</v>
      </c>
      <c r="I201" s="7" t="str">
        <f>IF(Table3[[#This Row],[IgG Patients]]=0,"IgG (-)ve","IgG (+)ve")</f>
        <v>IgG (+)ve</v>
      </c>
      <c r="J201" s="10">
        <v>1</v>
      </c>
      <c r="K201" s="7" t="str">
        <f>IF(Table3[[#This Row],[IgM Patients]]=0,"IgM (-)ve","IgG (+)ve")</f>
        <v>IgG (+)ve</v>
      </c>
      <c r="L201" s="7" t="s">
        <v>50</v>
      </c>
      <c r="M201" s="7" t="s">
        <v>12</v>
      </c>
      <c r="N201" s="7" t="s">
        <v>24</v>
      </c>
      <c r="O201" s="7" t="s">
        <v>14</v>
      </c>
      <c r="P201" s="7">
        <v>1</v>
      </c>
      <c r="Q201" s="7" t="str">
        <f t="shared" si="7"/>
        <v>Positive</v>
      </c>
    </row>
    <row r="202" spans="1:17" x14ac:dyDescent="0.35">
      <c r="A202" s="5">
        <v>219</v>
      </c>
      <c r="B202" s="7" t="s">
        <v>15</v>
      </c>
      <c r="C202" s="7">
        <v>25</v>
      </c>
      <c r="D202" s="7" t="str">
        <f t="shared" si="6"/>
        <v>Youth (18–25)</v>
      </c>
      <c r="E202" s="10">
        <f>IF(Table3[[#This Row],[Age Group]]="Children (8–17)",1,IF(Table3[[#This Row],[Age Group]]="Youth (18–25)",2,IF(Table3[[#This Row],[Age Group]]="Adults (26–35)",3,IF(Table3[[#This Row],[Age Group]]="Middle Age (36–50)",4,5))))</f>
        <v>2</v>
      </c>
      <c r="F202" s="10">
        <v>0</v>
      </c>
      <c r="G202" s="7" t="str">
        <f>IF(Table3[[#This Row],[NS1 Patients]]=0,"Ns1 (-)ve", "Ns1(+)ve")</f>
        <v>Ns1 (-)ve</v>
      </c>
      <c r="H202" s="10">
        <v>0</v>
      </c>
      <c r="I202" s="7" t="str">
        <f>IF(Table3[[#This Row],[IgG Patients]]=0,"IgG (-)ve","IgG (+)ve")</f>
        <v>IgG (-)ve</v>
      </c>
      <c r="J202" s="10">
        <v>1</v>
      </c>
      <c r="K202" s="7" t="str">
        <f>IF(Table3[[#This Row],[IgM Patients]]=0,"IgM (-)ve","IgG (+)ve")</f>
        <v>IgG (+)ve</v>
      </c>
      <c r="L202" s="7" t="s">
        <v>11</v>
      </c>
      <c r="M202" s="7" t="s">
        <v>12</v>
      </c>
      <c r="N202" s="7" t="s">
        <v>24</v>
      </c>
      <c r="O202" s="7" t="s">
        <v>14</v>
      </c>
      <c r="P202" s="7">
        <v>0</v>
      </c>
      <c r="Q202" s="7" t="str">
        <f t="shared" si="7"/>
        <v>Negative</v>
      </c>
    </row>
    <row r="203" spans="1:17" x14ac:dyDescent="0.35">
      <c r="A203" s="5">
        <v>229</v>
      </c>
      <c r="B203" s="7" t="s">
        <v>15</v>
      </c>
      <c r="C203" s="7">
        <v>25</v>
      </c>
      <c r="D203" s="7" t="str">
        <f t="shared" si="6"/>
        <v>Youth (18–25)</v>
      </c>
      <c r="E203" s="10">
        <f>IF(Table3[[#This Row],[Age Group]]="Children (8–17)",1,IF(Table3[[#This Row],[Age Group]]="Youth (18–25)",2,IF(Table3[[#This Row],[Age Group]]="Adults (26–35)",3,IF(Table3[[#This Row],[Age Group]]="Middle Age (36–50)",4,5))))</f>
        <v>2</v>
      </c>
      <c r="F203" s="10">
        <v>0</v>
      </c>
      <c r="G203" s="7" t="str">
        <f>IF(Table3[[#This Row],[NS1 Patients]]=0,"Ns1 (-)ve", "Ns1(+)ve")</f>
        <v>Ns1 (-)ve</v>
      </c>
      <c r="H203" s="10">
        <v>0</v>
      </c>
      <c r="I203" s="7" t="str">
        <f>IF(Table3[[#This Row],[IgG Patients]]=0,"IgG (-)ve","IgG (+)ve")</f>
        <v>IgG (-)ve</v>
      </c>
      <c r="J203" s="10">
        <v>1</v>
      </c>
      <c r="K203" s="7" t="str">
        <f>IF(Table3[[#This Row],[IgM Patients]]=0,"IgM (-)ve","IgG (+)ve")</f>
        <v>IgG (+)ve</v>
      </c>
      <c r="L203" s="7" t="s">
        <v>32</v>
      </c>
      <c r="M203" s="7" t="s">
        <v>12</v>
      </c>
      <c r="N203" s="7" t="s">
        <v>19</v>
      </c>
      <c r="O203" s="7" t="s">
        <v>14</v>
      </c>
      <c r="P203" s="7">
        <v>0</v>
      </c>
      <c r="Q203" s="7" t="str">
        <f t="shared" si="7"/>
        <v>Negative</v>
      </c>
    </row>
    <row r="204" spans="1:17" x14ac:dyDescent="0.35">
      <c r="A204" s="5">
        <v>238</v>
      </c>
      <c r="B204" s="6" t="s">
        <v>10</v>
      </c>
      <c r="C204" s="6">
        <v>18</v>
      </c>
      <c r="D204" s="6" t="str">
        <f t="shared" si="6"/>
        <v>Youth (18–25)</v>
      </c>
      <c r="E204" s="9">
        <f>IF(Table3[[#This Row],[Age Group]]="Children (8–17)",1,IF(Table3[[#This Row],[Age Group]]="Youth (18–25)",2,IF(Table3[[#This Row],[Age Group]]="Adults (26–35)",3,IF(Table3[[#This Row],[Age Group]]="Middle Age (36–50)",4,5))))</f>
        <v>2</v>
      </c>
      <c r="F204" s="9">
        <v>1</v>
      </c>
      <c r="G204" s="6" t="str">
        <f>IF(Table3[[#This Row],[NS1 Patients]]=0,"Ns1 (-)ve", "Ns1(+)ve")</f>
        <v>Ns1(+)ve</v>
      </c>
      <c r="H204" s="9">
        <v>1</v>
      </c>
      <c r="I204" s="6" t="str">
        <f>IF(Table3[[#This Row],[IgG Patients]]=0,"IgG (-)ve","IgG (+)ve")</f>
        <v>IgG (+)ve</v>
      </c>
      <c r="J204" s="9">
        <v>0</v>
      </c>
      <c r="K204" s="6" t="str">
        <f>IF(Table3[[#This Row],[IgM Patients]]=0,"IgM (-)ve","IgG (+)ve")</f>
        <v>IgM (-)ve</v>
      </c>
      <c r="L204" s="6" t="s">
        <v>50</v>
      </c>
      <c r="M204" s="6" t="s">
        <v>17</v>
      </c>
      <c r="N204" s="6" t="s">
        <v>24</v>
      </c>
      <c r="O204" s="6" t="s">
        <v>14</v>
      </c>
      <c r="P204" s="6">
        <v>1</v>
      </c>
      <c r="Q204" s="6" t="str">
        <f t="shared" si="7"/>
        <v>Positive</v>
      </c>
    </row>
    <row r="205" spans="1:17" x14ac:dyDescent="0.35">
      <c r="A205" s="5">
        <v>240</v>
      </c>
      <c r="B205" s="6" t="s">
        <v>10</v>
      </c>
      <c r="C205" s="6">
        <v>21</v>
      </c>
      <c r="D205" s="6" t="str">
        <f t="shared" si="6"/>
        <v>Youth (18–25)</v>
      </c>
      <c r="E205" s="9">
        <f>IF(Table3[[#This Row],[Age Group]]="Children (8–17)",1,IF(Table3[[#This Row],[Age Group]]="Youth (18–25)",2,IF(Table3[[#This Row],[Age Group]]="Adults (26–35)",3,IF(Table3[[#This Row],[Age Group]]="Middle Age (36–50)",4,5))))</f>
        <v>2</v>
      </c>
      <c r="F205" s="9">
        <v>1</v>
      </c>
      <c r="G205" s="6" t="str">
        <f>IF(Table3[[#This Row],[NS1 Patients]]=0,"Ns1 (-)ve", "Ns1(+)ve")</f>
        <v>Ns1(+)ve</v>
      </c>
      <c r="H205" s="9">
        <v>1</v>
      </c>
      <c r="I205" s="6" t="str">
        <f>IF(Table3[[#This Row],[IgG Patients]]=0,"IgG (-)ve","IgG (+)ve")</f>
        <v>IgG (+)ve</v>
      </c>
      <c r="J205" s="9">
        <v>1</v>
      </c>
      <c r="K205" s="6" t="str">
        <f>IF(Table3[[#This Row],[IgM Patients]]=0,"IgM (-)ve","IgG (+)ve")</f>
        <v>IgG (+)ve</v>
      </c>
      <c r="L205" s="6" t="s">
        <v>51</v>
      </c>
      <c r="M205" s="6" t="s">
        <v>17</v>
      </c>
      <c r="N205" s="6" t="s">
        <v>24</v>
      </c>
      <c r="O205" s="6" t="s">
        <v>14</v>
      </c>
      <c r="P205" s="6">
        <v>1</v>
      </c>
      <c r="Q205" s="6" t="str">
        <f t="shared" si="7"/>
        <v>Positive</v>
      </c>
    </row>
    <row r="206" spans="1:17" x14ac:dyDescent="0.35">
      <c r="A206" s="5">
        <v>249</v>
      </c>
      <c r="B206" s="7" t="s">
        <v>15</v>
      </c>
      <c r="C206" s="7">
        <v>19</v>
      </c>
      <c r="D206" s="7" t="str">
        <f t="shared" si="6"/>
        <v>Youth (18–25)</v>
      </c>
      <c r="E206" s="10">
        <f>IF(Table3[[#This Row],[Age Group]]="Children (8–17)",1,IF(Table3[[#This Row],[Age Group]]="Youth (18–25)",2,IF(Table3[[#This Row],[Age Group]]="Adults (26–35)",3,IF(Table3[[#This Row],[Age Group]]="Middle Age (36–50)",4,5))))</f>
        <v>2</v>
      </c>
      <c r="F206" s="10">
        <v>1</v>
      </c>
      <c r="G206" s="7" t="str">
        <f>IF(Table3[[#This Row],[NS1 Patients]]=0,"Ns1 (-)ve", "Ns1(+)ve")</f>
        <v>Ns1(+)ve</v>
      </c>
      <c r="H206" s="10">
        <v>1</v>
      </c>
      <c r="I206" s="7" t="str">
        <f>IF(Table3[[#This Row],[IgG Patients]]=0,"IgG (-)ve","IgG (+)ve")</f>
        <v>IgG (+)ve</v>
      </c>
      <c r="J206" s="10">
        <v>0</v>
      </c>
      <c r="K206" s="7" t="str">
        <f>IF(Table3[[#This Row],[IgM Patients]]=0,"IgM (-)ve","IgG (+)ve")</f>
        <v>IgM (-)ve</v>
      </c>
      <c r="L206" s="7" t="s">
        <v>50</v>
      </c>
      <c r="M206" s="7" t="s">
        <v>12</v>
      </c>
      <c r="N206" s="7" t="s">
        <v>13</v>
      </c>
      <c r="O206" s="7" t="s">
        <v>14</v>
      </c>
      <c r="P206" s="7">
        <v>1</v>
      </c>
      <c r="Q206" s="7" t="str">
        <f t="shared" si="7"/>
        <v>Positive</v>
      </c>
    </row>
    <row r="207" spans="1:17" x14ac:dyDescent="0.35">
      <c r="A207" s="5">
        <v>250</v>
      </c>
      <c r="B207" s="6" t="s">
        <v>10</v>
      </c>
      <c r="C207" s="6">
        <v>19</v>
      </c>
      <c r="D207" s="6" t="str">
        <f t="shared" si="6"/>
        <v>Youth (18–25)</v>
      </c>
      <c r="E207" s="9">
        <f>IF(Table3[[#This Row],[Age Group]]="Children (8–17)",1,IF(Table3[[#This Row],[Age Group]]="Youth (18–25)",2,IF(Table3[[#This Row],[Age Group]]="Adults (26–35)",3,IF(Table3[[#This Row],[Age Group]]="Middle Age (36–50)",4,5))))</f>
        <v>2</v>
      </c>
      <c r="F207" s="9">
        <v>1</v>
      </c>
      <c r="G207" s="6" t="str">
        <f>IF(Table3[[#This Row],[NS1 Patients]]=0,"Ns1 (-)ve", "Ns1(+)ve")</f>
        <v>Ns1(+)ve</v>
      </c>
      <c r="H207" s="9">
        <v>1</v>
      </c>
      <c r="I207" s="6" t="str">
        <f>IF(Table3[[#This Row],[IgG Patients]]=0,"IgG (-)ve","IgG (+)ve")</f>
        <v>IgG (+)ve</v>
      </c>
      <c r="J207" s="9">
        <v>1</v>
      </c>
      <c r="K207" s="6" t="str">
        <f>IF(Table3[[#This Row],[IgM Patients]]=0,"IgM (-)ve","IgG (+)ve")</f>
        <v>IgG (+)ve</v>
      </c>
      <c r="L207" s="6" t="s">
        <v>26</v>
      </c>
      <c r="M207" s="6" t="s">
        <v>17</v>
      </c>
      <c r="N207" s="6" t="s">
        <v>19</v>
      </c>
      <c r="O207" s="6" t="s">
        <v>14</v>
      </c>
      <c r="P207" s="6">
        <v>1</v>
      </c>
      <c r="Q207" s="6" t="str">
        <f t="shared" si="7"/>
        <v>Positive</v>
      </c>
    </row>
    <row r="208" spans="1:17" x14ac:dyDescent="0.35">
      <c r="A208" s="5">
        <v>253</v>
      </c>
      <c r="B208" s="7" t="s">
        <v>10</v>
      </c>
      <c r="C208" s="7">
        <v>20</v>
      </c>
      <c r="D208" s="7" t="str">
        <f t="shared" si="6"/>
        <v>Youth (18–25)</v>
      </c>
      <c r="E208" s="10">
        <f>IF(Table3[[#This Row],[Age Group]]="Children (8–17)",1,IF(Table3[[#This Row],[Age Group]]="Youth (18–25)",2,IF(Table3[[#This Row],[Age Group]]="Adults (26–35)",3,IF(Table3[[#This Row],[Age Group]]="Middle Age (36–50)",4,5))))</f>
        <v>2</v>
      </c>
      <c r="F208" s="10">
        <v>0</v>
      </c>
      <c r="G208" s="7" t="str">
        <f>IF(Table3[[#This Row],[NS1 Patients]]=0,"Ns1 (-)ve", "Ns1(+)ve")</f>
        <v>Ns1 (-)ve</v>
      </c>
      <c r="H208" s="10">
        <v>0</v>
      </c>
      <c r="I208" s="7" t="str">
        <f>IF(Table3[[#This Row],[IgG Patients]]=0,"IgG (-)ve","IgG (+)ve")</f>
        <v>IgG (-)ve</v>
      </c>
      <c r="J208" s="10">
        <v>0</v>
      </c>
      <c r="K208" s="7" t="str">
        <f>IF(Table3[[#This Row],[IgM Patients]]=0,"IgM (-)ve","IgG (+)ve")</f>
        <v>IgM (-)ve</v>
      </c>
      <c r="L208" s="7" t="s">
        <v>23</v>
      </c>
      <c r="M208" s="7" t="s">
        <v>12</v>
      </c>
      <c r="N208" s="7" t="s">
        <v>24</v>
      </c>
      <c r="O208" s="7" t="s">
        <v>14</v>
      </c>
      <c r="P208" s="7">
        <v>0</v>
      </c>
      <c r="Q208" s="7" t="str">
        <f t="shared" si="7"/>
        <v>Negative</v>
      </c>
    </row>
    <row r="209" spans="1:17" x14ac:dyDescent="0.35">
      <c r="A209" s="5">
        <v>262</v>
      </c>
      <c r="B209" s="6" t="s">
        <v>10</v>
      </c>
      <c r="C209" s="6">
        <v>25</v>
      </c>
      <c r="D209" s="6" t="str">
        <f t="shared" si="6"/>
        <v>Youth (18–25)</v>
      </c>
      <c r="E209" s="9">
        <f>IF(Table3[[#This Row],[Age Group]]="Children (8–17)",1,IF(Table3[[#This Row],[Age Group]]="Youth (18–25)",2,IF(Table3[[#This Row],[Age Group]]="Adults (26–35)",3,IF(Table3[[#This Row],[Age Group]]="Middle Age (36–50)",4,5))))</f>
        <v>2</v>
      </c>
      <c r="F209" s="9">
        <v>1</v>
      </c>
      <c r="G209" s="6" t="str">
        <f>IF(Table3[[#This Row],[NS1 Patients]]=0,"Ns1 (-)ve", "Ns1(+)ve")</f>
        <v>Ns1(+)ve</v>
      </c>
      <c r="H209" s="9">
        <v>1</v>
      </c>
      <c r="I209" s="6" t="str">
        <f>IF(Table3[[#This Row],[IgG Patients]]=0,"IgG (-)ve","IgG (+)ve")</f>
        <v>IgG (+)ve</v>
      </c>
      <c r="J209" s="9">
        <v>1</v>
      </c>
      <c r="K209" s="6" t="str">
        <f>IF(Table3[[#This Row],[IgM Patients]]=0,"IgM (-)ve","IgG (+)ve")</f>
        <v>IgG (+)ve</v>
      </c>
      <c r="L209" s="6" t="s">
        <v>45</v>
      </c>
      <c r="M209" s="6" t="s">
        <v>17</v>
      </c>
      <c r="N209" s="6" t="s">
        <v>24</v>
      </c>
      <c r="O209" s="6" t="s">
        <v>14</v>
      </c>
      <c r="P209" s="6">
        <v>1</v>
      </c>
      <c r="Q209" s="6" t="str">
        <f t="shared" si="7"/>
        <v>Positive</v>
      </c>
    </row>
    <row r="210" spans="1:17" x14ac:dyDescent="0.35">
      <c r="A210" s="5">
        <v>266</v>
      </c>
      <c r="B210" s="6" t="s">
        <v>15</v>
      </c>
      <c r="C210" s="6">
        <v>20</v>
      </c>
      <c r="D210" s="6" t="str">
        <f t="shared" si="6"/>
        <v>Youth (18–25)</v>
      </c>
      <c r="E210" s="9">
        <f>IF(Table3[[#This Row],[Age Group]]="Children (8–17)",1,IF(Table3[[#This Row],[Age Group]]="Youth (18–25)",2,IF(Table3[[#This Row],[Age Group]]="Adults (26–35)",3,IF(Table3[[#This Row],[Age Group]]="Middle Age (36–50)",4,5))))</f>
        <v>2</v>
      </c>
      <c r="F210" s="9">
        <v>1</v>
      </c>
      <c r="G210" s="6" t="str">
        <f>IF(Table3[[#This Row],[NS1 Patients]]=0,"Ns1 (-)ve", "Ns1(+)ve")</f>
        <v>Ns1(+)ve</v>
      </c>
      <c r="H210" s="9">
        <v>1</v>
      </c>
      <c r="I210" s="6" t="str">
        <f>IF(Table3[[#This Row],[IgG Patients]]=0,"IgG (-)ve","IgG (+)ve")</f>
        <v>IgG (+)ve</v>
      </c>
      <c r="J210" s="9">
        <v>1</v>
      </c>
      <c r="K210" s="6" t="str">
        <f>IF(Table3[[#This Row],[IgM Patients]]=0,"IgM (-)ve","IgG (+)ve")</f>
        <v>IgG (+)ve</v>
      </c>
      <c r="L210" s="6" t="s">
        <v>41</v>
      </c>
      <c r="M210" s="6" t="s">
        <v>17</v>
      </c>
      <c r="N210" s="6" t="s">
        <v>13</v>
      </c>
      <c r="O210" s="6" t="s">
        <v>14</v>
      </c>
      <c r="P210" s="6">
        <v>1</v>
      </c>
      <c r="Q210" s="6" t="str">
        <f t="shared" si="7"/>
        <v>Positive</v>
      </c>
    </row>
    <row r="211" spans="1:17" x14ac:dyDescent="0.35">
      <c r="A211" s="5">
        <v>279</v>
      </c>
      <c r="B211" s="7" t="s">
        <v>15</v>
      </c>
      <c r="C211" s="7">
        <v>19</v>
      </c>
      <c r="D211" s="7" t="str">
        <f t="shared" si="6"/>
        <v>Youth (18–25)</v>
      </c>
      <c r="E211" s="10">
        <f>IF(Table3[[#This Row],[Age Group]]="Children (8–17)",1,IF(Table3[[#This Row],[Age Group]]="Youth (18–25)",2,IF(Table3[[#This Row],[Age Group]]="Adults (26–35)",3,IF(Table3[[#This Row],[Age Group]]="Middle Age (36–50)",4,5))))</f>
        <v>2</v>
      </c>
      <c r="F211" s="10">
        <v>1</v>
      </c>
      <c r="G211" s="7" t="str">
        <f>IF(Table3[[#This Row],[NS1 Patients]]=0,"Ns1 (-)ve", "Ns1(+)ve")</f>
        <v>Ns1(+)ve</v>
      </c>
      <c r="H211" s="10">
        <v>1</v>
      </c>
      <c r="I211" s="7" t="str">
        <f>IF(Table3[[#This Row],[IgG Patients]]=0,"IgG (-)ve","IgG (+)ve")</f>
        <v>IgG (+)ve</v>
      </c>
      <c r="J211" s="10">
        <v>1</v>
      </c>
      <c r="K211" s="7" t="str">
        <f>IF(Table3[[#This Row],[IgM Patients]]=0,"IgM (-)ve","IgG (+)ve")</f>
        <v>IgG (+)ve</v>
      </c>
      <c r="L211" s="7" t="s">
        <v>38</v>
      </c>
      <c r="M211" s="7" t="s">
        <v>12</v>
      </c>
      <c r="N211" s="7" t="s">
        <v>19</v>
      </c>
      <c r="O211" s="7" t="s">
        <v>14</v>
      </c>
      <c r="P211" s="7">
        <v>1</v>
      </c>
      <c r="Q211" s="7" t="str">
        <f t="shared" si="7"/>
        <v>Positive</v>
      </c>
    </row>
    <row r="212" spans="1:17" x14ac:dyDescent="0.35">
      <c r="A212" s="5">
        <v>280</v>
      </c>
      <c r="B212" s="6" t="s">
        <v>15</v>
      </c>
      <c r="C212" s="6">
        <v>18</v>
      </c>
      <c r="D212" s="6" t="str">
        <f t="shared" si="6"/>
        <v>Youth (18–25)</v>
      </c>
      <c r="E212" s="9">
        <f>IF(Table3[[#This Row],[Age Group]]="Children (8–17)",1,IF(Table3[[#This Row],[Age Group]]="Youth (18–25)",2,IF(Table3[[#This Row],[Age Group]]="Adults (26–35)",3,IF(Table3[[#This Row],[Age Group]]="Middle Age (36–50)",4,5))))</f>
        <v>2</v>
      </c>
      <c r="F212" s="9">
        <v>1</v>
      </c>
      <c r="G212" s="6" t="str">
        <f>IF(Table3[[#This Row],[NS1 Patients]]=0,"Ns1 (-)ve", "Ns1(+)ve")</f>
        <v>Ns1(+)ve</v>
      </c>
      <c r="H212" s="9">
        <v>1</v>
      </c>
      <c r="I212" s="6" t="str">
        <f>IF(Table3[[#This Row],[IgG Patients]]=0,"IgG (-)ve","IgG (+)ve")</f>
        <v>IgG (+)ve</v>
      </c>
      <c r="J212" s="9">
        <v>1</v>
      </c>
      <c r="K212" s="6" t="str">
        <f>IF(Table3[[#This Row],[IgM Patients]]=0,"IgM (-)ve","IgG (+)ve")</f>
        <v>IgG (+)ve</v>
      </c>
      <c r="L212" s="6" t="s">
        <v>36</v>
      </c>
      <c r="M212" s="6" t="s">
        <v>17</v>
      </c>
      <c r="N212" s="6" t="s">
        <v>19</v>
      </c>
      <c r="O212" s="6" t="s">
        <v>14</v>
      </c>
      <c r="P212" s="6">
        <v>1</v>
      </c>
      <c r="Q212" s="6" t="str">
        <f t="shared" si="7"/>
        <v>Positive</v>
      </c>
    </row>
    <row r="213" spans="1:17" x14ac:dyDescent="0.35">
      <c r="A213" s="5">
        <v>285</v>
      </c>
      <c r="B213" s="7" t="s">
        <v>10</v>
      </c>
      <c r="C213" s="7">
        <v>20</v>
      </c>
      <c r="D213" s="7" t="str">
        <f t="shared" si="6"/>
        <v>Youth (18–25)</v>
      </c>
      <c r="E213" s="10">
        <f>IF(Table3[[#This Row],[Age Group]]="Children (8–17)",1,IF(Table3[[#This Row],[Age Group]]="Youth (18–25)",2,IF(Table3[[#This Row],[Age Group]]="Adults (26–35)",3,IF(Table3[[#This Row],[Age Group]]="Middle Age (36–50)",4,5))))</f>
        <v>2</v>
      </c>
      <c r="F213" s="10">
        <v>0</v>
      </c>
      <c r="G213" s="7" t="str">
        <f>IF(Table3[[#This Row],[NS1 Patients]]=0,"Ns1 (-)ve", "Ns1(+)ve")</f>
        <v>Ns1 (-)ve</v>
      </c>
      <c r="H213" s="10">
        <v>0</v>
      </c>
      <c r="I213" s="7" t="str">
        <f>IF(Table3[[#This Row],[IgG Patients]]=0,"IgG (-)ve","IgG (+)ve")</f>
        <v>IgG (-)ve</v>
      </c>
      <c r="J213" s="10">
        <v>0</v>
      </c>
      <c r="K213" s="7" t="str">
        <f>IF(Table3[[#This Row],[IgM Patients]]=0,"IgM (-)ve","IgG (+)ve")</f>
        <v>IgM (-)ve</v>
      </c>
      <c r="L213" s="7" t="s">
        <v>38</v>
      </c>
      <c r="M213" s="7" t="s">
        <v>12</v>
      </c>
      <c r="N213" s="7" t="s">
        <v>13</v>
      </c>
      <c r="O213" s="7" t="s">
        <v>14</v>
      </c>
      <c r="P213" s="7">
        <v>0</v>
      </c>
      <c r="Q213" s="7" t="str">
        <f t="shared" si="7"/>
        <v>Negative</v>
      </c>
    </row>
    <row r="214" spans="1:17" x14ac:dyDescent="0.35">
      <c r="A214" s="5">
        <v>287</v>
      </c>
      <c r="B214" s="7" t="s">
        <v>15</v>
      </c>
      <c r="C214" s="7">
        <v>23</v>
      </c>
      <c r="D214" s="7" t="str">
        <f t="shared" si="6"/>
        <v>Youth (18–25)</v>
      </c>
      <c r="E214" s="10">
        <f>IF(Table3[[#This Row],[Age Group]]="Children (8–17)",1,IF(Table3[[#This Row],[Age Group]]="Youth (18–25)",2,IF(Table3[[#This Row],[Age Group]]="Adults (26–35)",3,IF(Table3[[#This Row],[Age Group]]="Middle Age (36–50)",4,5))))</f>
        <v>2</v>
      </c>
      <c r="F214" s="10">
        <v>1</v>
      </c>
      <c r="G214" s="7" t="str">
        <f>IF(Table3[[#This Row],[NS1 Patients]]=0,"Ns1 (-)ve", "Ns1(+)ve")</f>
        <v>Ns1(+)ve</v>
      </c>
      <c r="H214" s="10">
        <v>1</v>
      </c>
      <c r="I214" s="7" t="str">
        <f>IF(Table3[[#This Row],[IgG Patients]]=0,"IgG (-)ve","IgG (+)ve")</f>
        <v>IgG (+)ve</v>
      </c>
      <c r="J214" s="10">
        <v>0</v>
      </c>
      <c r="K214" s="7" t="str">
        <f>IF(Table3[[#This Row],[IgM Patients]]=0,"IgM (-)ve","IgG (+)ve")</f>
        <v>IgM (-)ve</v>
      </c>
      <c r="L214" s="7" t="s">
        <v>38</v>
      </c>
      <c r="M214" s="7" t="s">
        <v>12</v>
      </c>
      <c r="N214" s="7" t="s">
        <v>13</v>
      </c>
      <c r="O214" s="7" t="s">
        <v>14</v>
      </c>
      <c r="P214" s="7">
        <v>1</v>
      </c>
      <c r="Q214" s="7" t="str">
        <f t="shared" si="7"/>
        <v>Positive</v>
      </c>
    </row>
    <row r="215" spans="1:17" x14ac:dyDescent="0.35">
      <c r="A215" s="5">
        <v>294</v>
      </c>
      <c r="B215" s="6" t="s">
        <v>15</v>
      </c>
      <c r="C215" s="6">
        <v>22</v>
      </c>
      <c r="D215" s="6" t="str">
        <f t="shared" si="6"/>
        <v>Youth (18–25)</v>
      </c>
      <c r="E215" s="9">
        <f>IF(Table3[[#This Row],[Age Group]]="Children (8–17)",1,IF(Table3[[#This Row],[Age Group]]="Youth (18–25)",2,IF(Table3[[#This Row],[Age Group]]="Adults (26–35)",3,IF(Table3[[#This Row],[Age Group]]="Middle Age (36–50)",4,5))))</f>
        <v>2</v>
      </c>
      <c r="F215" s="9">
        <v>0</v>
      </c>
      <c r="G215" s="6" t="str">
        <f>IF(Table3[[#This Row],[NS1 Patients]]=0,"Ns1 (-)ve", "Ns1(+)ve")</f>
        <v>Ns1 (-)ve</v>
      </c>
      <c r="H215" s="9">
        <v>0</v>
      </c>
      <c r="I215" s="6" t="str">
        <f>IF(Table3[[#This Row],[IgG Patients]]=0,"IgG (-)ve","IgG (+)ve")</f>
        <v>IgG (-)ve</v>
      </c>
      <c r="J215" s="9">
        <v>0</v>
      </c>
      <c r="K215" s="6" t="str">
        <f>IF(Table3[[#This Row],[IgM Patients]]=0,"IgM (-)ve","IgG (+)ve")</f>
        <v>IgM (-)ve</v>
      </c>
      <c r="L215" s="6" t="s">
        <v>21</v>
      </c>
      <c r="M215" s="6" t="s">
        <v>17</v>
      </c>
      <c r="N215" s="6" t="s">
        <v>13</v>
      </c>
      <c r="O215" s="6" t="s">
        <v>14</v>
      </c>
      <c r="P215" s="6">
        <v>0</v>
      </c>
      <c r="Q215" s="6" t="str">
        <f t="shared" si="7"/>
        <v>Negative</v>
      </c>
    </row>
    <row r="216" spans="1:17" x14ac:dyDescent="0.35">
      <c r="A216" s="5">
        <v>295</v>
      </c>
      <c r="B216" s="7" t="s">
        <v>15</v>
      </c>
      <c r="C216" s="7">
        <v>23</v>
      </c>
      <c r="D216" s="7" t="str">
        <f t="shared" si="6"/>
        <v>Youth (18–25)</v>
      </c>
      <c r="E216" s="10">
        <f>IF(Table3[[#This Row],[Age Group]]="Children (8–17)",1,IF(Table3[[#This Row],[Age Group]]="Youth (18–25)",2,IF(Table3[[#This Row],[Age Group]]="Adults (26–35)",3,IF(Table3[[#This Row],[Age Group]]="Middle Age (36–50)",4,5))))</f>
        <v>2</v>
      </c>
      <c r="F216" s="10">
        <v>0</v>
      </c>
      <c r="G216" s="7" t="str">
        <f>IF(Table3[[#This Row],[NS1 Patients]]=0,"Ns1 (-)ve", "Ns1(+)ve")</f>
        <v>Ns1 (-)ve</v>
      </c>
      <c r="H216" s="10">
        <v>0</v>
      </c>
      <c r="I216" s="7" t="str">
        <f>IF(Table3[[#This Row],[IgG Patients]]=0,"IgG (-)ve","IgG (+)ve")</f>
        <v>IgG (-)ve</v>
      </c>
      <c r="J216" s="10">
        <v>1</v>
      </c>
      <c r="K216" s="7" t="str">
        <f>IF(Table3[[#This Row],[IgM Patients]]=0,"IgM (-)ve","IgG (+)ve")</f>
        <v>IgG (+)ve</v>
      </c>
      <c r="L216" s="7" t="s">
        <v>47</v>
      </c>
      <c r="M216" s="7" t="s">
        <v>12</v>
      </c>
      <c r="N216" s="7" t="s">
        <v>19</v>
      </c>
      <c r="O216" s="7" t="s">
        <v>14</v>
      </c>
      <c r="P216" s="7">
        <v>0</v>
      </c>
      <c r="Q216" s="7" t="str">
        <f t="shared" si="7"/>
        <v>Negative</v>
      </c>
    </row>
    <row r="217" spans="1:17" x14ac:dyDescent="0.35">
      <c r="A217" s="5">
        <v>318</v>
      </c>
      <c r="B217" s="6" t="s">
        <v>15</v>
      </c>
      <c r="C217" s="6">
        <v>19</v>
      </c>
      <c r="D217" s="6" t="str">
        <f t="shared" si="6"/>
        <v>Youth (18–25)</v>
      </c>
      <c r="E217" s="9">
        <f>IF(Table3[[#This Row],[Age Group]]="Children (8–17)",1,IF(Table3[[#This Row],[Age Group]]="Youth (18–25)",2,IF(Table3[[#This Row],[Age Group]]="Adults (26–35)",3,IF(Table3[[#This Row],[Age Group]]="Middle Age (36–50)",4,5))))</f>
        <v>2</v>
      </c>
      <c r="F217" s="9">
        <v>1</v>
      </c>
      <c r="G217" s="6" t="str">
        <f>IF(Table3[[#This Row],[NS1 Patients]]=0,"Ns1 (-)ve", "Ns1(+)ve")</f>
        <v>Ns1(+)ve</v>
      </c>
      <c r="H217" s="9">
        <v>1</v>
      </c>
      <c r="I217" s="6" t="str">
        <f>IF(Table3[[#This Row],[IgG Patients]]=0,"IgG (-)ve","IgG (+)ve")</f>
        <v>IgG (+)ve</v>
      </c>
      <c r="J217" s="9">
        <v>0</v>
      </c>
      <c r="K217" s="6" t="str">
        <f>IF(Table3[[#This Row],[IgM Patients]]=0,"IgM (-)ve","IgG (+)ve")</f>
        <v>IgM (-)ve</v>
      </c>
      <c r="L217" s="6" t="s">
        <v>35</v>
      </c>
      <c r="M217" s="6" t="s">
        <v>17</v>
      </c>
      <c r="N217" s="6" t="s">
        <v>13</v>
      </c>
      <c r="O217" s="6" t="s">
        <v>14</v>
      </c>
      <c r="P217" s="6">
        <v>1</v>
      </c>
      <c r="Q217" s="6" t="str">
        <f t="shared" si="7"/>
        <v>Positive</v>
      </c>
    </row>
    <row r="218" spans="1:17" x14ac:dyDescent="0.35">
      <c r="A218" s="5">
        <v>322</v>
      </c>
      <c r="B218" s="6" t="s">
        <v>15</v>
      </c>
      <c r="C218" s="6">
        <v>24</v>
      </c>
      <c r="D218" s="6" t="str">
        <f t="shared" si="6"/>
        <v>Youth (18–25)</v>
      </c>
      <c r="E218" s="9">
        <f>IF(Table3[[#This Row],[Age Group]]="Children (8–17)",1,IF(Table3[[#This Row],[Age Group]]="Youth (18–25)",2,IF(Table3[[#This Row],[Age Group]]="Adults (26–35)",3,IF(Table3[[#This Row],[Age Group]]="Middle Age (36–50)",4,5))))</f>
        <v>2</v>
      </c>
      <c r="F218" s="9">
        <v>0</v>
      </c>
      <c r="G218" s="6" t="str">
        <f>IF(Table3[[#This Row],[NS1 Patients]]=0,"Ns1 (-)ve", "Ns1(+)ve")</f>
        <v>Ns1 (-)ve</v>
      </c>
      <c r="H218" s="9">
        <v>0</v>
      </c>
      <c r="I218" s="6" t="str">
        <f>IF(Table3[[#This Row],[IgG Patients]]=0,"IgG (-)ve","IgG (+)ve")</f>
        <v>IgG (-)ve</v>
      </c>
      <c r="J218" s="9">
        <v>0</v>
      </c>
      <c r="K218" s="6" t="str">
        <f>IF(Table3[[#This Row],[IgM Patients]]=0,"IgM (-)ve","IgG (+)ve")</f>
        <v>IgM (-)ve</v>
      </c>
      <c r="L218" s="6" t="s">
        <v>21</v>
      </c>
      <c r="M218" s="6" t="s">
        <v>17</v>
      </c>
      <c r="N218" s="6" t="s">
        <v>24</v>
      </c>
      <c r="O218" s="6" t="s">
        <v>14</v>
      </c>
      <c r="P218" s="6">
        <v>0</v>
      </c>
      <c r="Q218" s="6" t="str">
        <f t="shared" si="7"/>
        <v>Negative</v>
      </c>
    </row>
    <row r="219" spans="1:17" x14ac:dyDescent="0.35">
      <c r="A219" s="5">
        <v>329</v>
      </c>
      <c r="B219" s="7" t="s">
        <v>10</v>
      </c>
      <c r="C219" s="7">
        <v>22</v>
      </c>
      <c r="D219" s="7" t="str">
        <f t="shared" si="6"/>
        <v>Youth (18–25)</v>
      </c>
      <c r="E219" s="10">
        <f>IF(Table3[[#This Row],[Age Group]]="Children (8–17)",1,IF(Table3[[#This Row],[Age Group]]="Youth (18–25)",2,IF(Table3[[#This Row],[Age Group]]="Adults (26–35)",3,IF(Table3[[#This Row],[Age Group]]="Middle Age (36–50)",4,5))))</f>
        <v>2</v>
      </c>
      <c r="F219" s="10">
        <v>1</v>
      </c>
      <c r="G219" s="7" t="str">
        <f>IF(Table3[[#This Row],[NS1 Patients]]=0,"Ns1 (-)ve", "Ns1(+)ve")</f>
        <v>Ns1(+)ve</v>
      </c>
      <c r="H219" s="10">
        <v>1</v>
      </c>
      <c r="I219" s="7" t="str">
        <f>IF(Table3[[#This Row],[IgG Patients]]=0,"IgG (-)ve","IgG (+)ve")</f>
        <v>IgG (+)ve</v>
      </c>
      <c r="J219" s="10">
        <v>1</v>
      </c>
      <c r="K219" s="7" t="str">
        <f>IF(Table3[[#This Row],[IgM Patients]]=0,"IgM (-)ve","IgG (+)ve")</f>
        <v>IgG (+)ve</v>
      </c>
      <c r="L219" s="7" t="s">
        <v>39</v>
      </c>
      <c r="M219" s="7" t="s">
        <v>12</v>
      </c>
      <c r="N219" s="7" t="s">
        <v>24</v>
      </c>
      <c r="O219" s="7" t="s">
        <v>14</v>
      </c>
      <c r="P219" s="7">
        <v>1</v>
      </c>
      <c r="Q219" s="7" t="str">
        <f t="shared" si="7"/>
        <v>Positive</v>
      </c>
    </row>
    <row r="220" spans="1:17" x14ac:dyDescent="0.35">
      <c r="A220" s="5">
        <v>331</v>
      </c>
      <c r="B220" s="7" t="s">
        <v>10</v>
      </c>
      <c r="C220" s="7">
        <v>22</v>
      </c>
      <c r="D220" s="7" t="str">
        <f t="shared" si="6"/>
        <v>Youth (18–25)</v>
      </c>
      <c r="E220" s="10">
        <f>IF(Table3[[#This Row],[Age Group]]="Children (8–17)",1,IF(Table3[[#This Row],[Age Group]]="Youth (18–25)",2,IF(Table3[[#This Row],[Age Group]]="Adults (26–35)",3,IF(Table3[[#This Row],[Age Group]]="Middle Age (36–50)",4,5))))</f>
        <v>2</v>
      </c>
      <c r="F220" s="10">
        <v>1</v>
      </c>
      <c r="G220" s="7" t="str">
        <f>IF(Table3[[#This Row],[NS1 Patients]]=0,"Ns1 (-)ve", "Ns1(+)ve")</f>
        <v>Ns1(+)ve</v>
      </c>
      <c r="H220" s="10">
        <v>1</v>
      </c>
      <c r="I220" s="7" t="str">
        <f>IF(Table3[[#This Row],[IgG Patients]]=0,"IgG (-)ve","IgG (+)ve")</f>
        <v>IgG (+)ve</v>
      </c>
      <c r="J220" s="10">
        <v>0</v>
      </c>
      <c r="K220" s="7" t="str">
        <f>IF(Table3[[#This Row],[IgM Patients]]=0,"IgM (-)ve","IgG (+)ve")</f>
        <v>IgM (-)ve</v>
      </c>
      <c r="L220" s="7" t="s">
        <v>26</v>
      </c>
      <c r="M220" s="7" t="s">
        <v>12</v>
      </c>
      <c r="N220" s="7" t="s">
        <v>13</v>
      </c>
      <c r="O220" s="7" t="s">
        <v>14</v>
      </c>
      <c r="P220" s="7">
        <v>1</v>
      </c>
      <c r="Q220" s="7" t="str">
        <f t="shared" si="7"/>
        <v>Positive</v>
      </c>
    </row>
    <row r="221" spans="1:17" x14ac:dyDescent="0.35">
      <c r="A221" s="5">
        <v>337</v>
      </c>
      <c r="B221" s="7" t="s">
        <v>10</v>
      </c>
      <c r="C221" s="7">
        <v>21</v>
      </c>
      <c r="D221" s="7" t="str">
        <f t="shared" si="6"/>
        <v>Youth (18–25)</v>
      </c>
      <c r="E221" s="10">
        <f>IF(Table3[[#This Row],[Age Group]]="Children (8–17)",1,IF(Table3[[#This Row],[Age Group]]="Youth (18–25)",2,IF(Table3[[#This Row],[Age Group]]="Adults (26–35)",3,IF(Table3[[#This Row],[Age Group]]="Middle Age (36–50)",4,5))))</f>
        <v>2</v>
      </c>
      <c r="F221" s="10">
        <v>1</v>
      </c>
      <c r="G221" s="7" t="str">
        <f>IF(Table3[[#This Row],[NS1 Patients]]=0,"Ns1 (-)ve", "Ns1(+)ve")</f>
        <v>Ns1(+)ve</v>
      </c>
      <c r="H221" s="10">
        <v>1</v>
      </c>
      <c r="I221" s="7" t="str">
        <f>IF(Table3[[#This Row],[IgG Patients]]=0,"IgG (-)ve","IgG (+)ve")</f>
        <v>IgG (+)ve</v>
      </c>
      <c r="J221" s="10">
        <v>0</v>
      </c>
      <c r="K221" s="7" t="str">
        <f>IF(Table3[[#This Row],[IgM Patients]]=0,"IgM (-)ve","IgG (+)ve")</f>
        <v>IgM (-)ve</v>
      </c>
      <c r="L221" s="7" t="s">
        <v>11</v>
      </c>
      <c r="M221" s="7" t="s">
        <v>12</v>
      </c>
      <c r="N221" s="7" t="s">
        <v>13</v>
      </c>
      <c r="O221" s="7" t="s">
        <v>14</v>
      </c>
      <c r="P221" s="7">
        <v>1</v>
      </c>
      <c r="Q221" s="7" t="str">
        <f t="shared" si="7"/>
        <v>Positive</v>
      </c>
    </row>
    <row r="222" spans="1:17" x14ac:dyDescent="0.35">
      <c r="A222" s="5">
        <v>338</v>
      </c>
      <c r="B222" s="6" t="s">
        <v>10</v>
      </c>
      <c r="C222" s="6">
        <v>25</v>
      </c>
      <c r="D222" s="6" t="str">
        <f t="shared" si="6"/>
        <v>Youth (18–25)</v>
      </c>
      <c r="E222" s="9">
        <f>IF(Table3[[#This Row],[Age Group]]="Children (8–17)",1,IF(Table3[[#This Row],[Age Group]]="Youth (18–25)",2,IF(Table3[[#This Row],[Age Group]]="Adults (26–35)",3,IF(Table3[[#This Row],[Age Group]]="Middle Age (36–50)",4,5))))</f>
        <v>2</v>
      </c>
      <c r="F222" s="9">
        <v>1</v>
      </c>
      <c r="G222" s="6" t="str">
        <f>IF(Table3[[#This Row],[NS1 Patients]]=0,"Ns1 (-)ve", "Ns1(+)ve")</f>
        <v>Ns1(+)ve</v>
      </c>
      <c r="H222" s="9">
        <v>1</v>
      </c>
      <c r="I222" s="6" t="str">
        <f>IF(Table3[[#This Row],[IgG Patients]]=0,"IgG (-)ve","IgG (+)ve")</f>
        <v>IgG (+)ve</v>
      </c>
      <c r="J222" s="9">
        <v>1</v>
      </c>
      <c r="K222" s="6" t="str">
        <f>IF(Table3[[#This Row],[IgM Patients]]=0,"IgM (-)ve","IgG (+)ve")</f>
        <v>IgG (+)ve</v>
      </c>
      <c r="L222" s="6" t="s">
        <v>35</v>
      </c>
      <c r="M222" s="6" t="s">
        <v>17</v>
      </c>
      <c r="N222" s="6" t="s">
        <v>24</v>
      </c>
      <c r="O222" s="6" t="s">
        <v>14</v>
      </c>
      <c r="P222" s="6">
        <v>1</v>
      </c>
      <c r="Q222" s="6" t="str">
        <f t="shared" si="7"/>
        <v>Positive</v>
      </c>
    </row>
    <row r="223" spans="1:17" x14ac:dyDescent="0.35">
      <c r="A223" s="5">
        <v>340</v>
      </c>
      <c r="B223" s="6" t="s">
        <v>15</v>
      </c>
      <c r="C223" s="6">
        <v>22</v>
      </c>
      <c r="D223" s="6" t="str">
        <f t="shared" si="6"/>
        <v>Youth (18–25)</v>
      </c>
      <c r="E223" s="9">
        <f>IF(Table3[[#This Row],[Age Group]]="Children (8–17)",1,IF(Table3[[#This Row],[Age Group]]="Youth (18–25)",2,IF(Table3[[#This Row],[Age Group]]="Adults (26–35)",3,IF(Table3[[#This Row],[Age Group]]="Middle Age (36–50)",4,5))))</f>
        <v>2</v>
      </c>
      <c r="F223" s="9">
        <v>1</v>
      </c>
      <c r="G223" s="6" t="str">
        <f>IF(Table3[[#This Row],[NS1 Patients]]=0,"Ns1 (-)ve", "Ns1(+)ve")</f>
        <v>Ns1(+)ve</v>
      </c>
      <c r="H223" s="9">
        <v>1</v>
      </c>
      <c r="I223" s="6" t="str">
        <f>IF(Table3[[#This Row],[IgG Patients]]=0,"IgG (-)ve","IgG (+)ve")</f>
        <v>IgG (+)ve</v>
      </c>
      <c r="J223" s="9">
        <v>1</v>
      </c>
      <c r="K223" s="6" t="str">
        <f>IF(Table3[[#This Row],[IgM Patients]]=0,"IgM (-)ve","IgG (+)ve")</f>
        <v>IgG (+)ve</v>
      </c>
      <c r="L223" s="6" t="s">
        <v>22</v>
      </c>
      <c r="M223" s="6" t="s">
        <v>17</v>
      </c>
      <c r="N223" s="6" t="s">
        <v>13</v>
      </c>
      <c r="O223" s="6" t="s">
        <v>14</v>
      </c>
      <c r="P223" s="6">
        <v>1</v>
      </c>
      <c r="Q223" s="6" t="str">
        <f t="shared" si="7"/>
        <v>Positive</v>
      </c>
    </row>
    <row r="224" spans="1:17" x14ac:dyDescent="0.35">
      <c r="A224" s="5">
        <v>352</v>
      </c>
      <c r="B224" s="6" t="s">
        <v>10</v>
      </c>
      <c r="C224" s="6">
        <v>19</v>
      </c>
      <c r="D224" s="6" t="str">
        <f t="shared" si="6"/>
        <v>Youth (18–25)</v>
      </c>
      <c r="E224" s="9">
        <f>IF(Table3[[#This Row],[Age Group]]="Children (8–17)",1,IF(Table3[[#This Row],[Age Group]]="Youth (18–25)",2,IF(Table3[[#This Row],[Age Group]]="Adults (26–35)",3,IF(Table3[[#This Row],[Age Group]]="Middle Age (36–50)",4,5))))</f>
        <v>2</v>
      </c>
      <c r="F224" s="9">
        <v>1</v>
      </c>
      <c r="G224" s="6" t="str">
        <f>IF(Table3[[#This Row],[NS1 Patients]]=0,"Ns1 (-)ve", "Ns1(+)ve")</f>
        <v>Ns1(+)ve</v>
      </c>
      <c r="H224" s="9">
        <v>1</v>
      </c>
      <c r="I224" s="6" t="str">
        <f>IF(Table3[[#This Row],[IgG Patients]]=0,"IgG (-)ve","IgG (+)ve")</f>
        <v>IgG (+)ve</v>
      </c>
      <c r="J224" s="9">
        <v>1</v>
      </c>
      <c r="K224" s="6" t="str">
        <f>IF(Table3[[#This Row],[IgM Patients]]=0,"IgM (-)ve","IgG (+)ve")</f>
        <v>IgG (+)ve</v>
      </c>
      <c r="L224" s="6" t="s">
        <v>49</v>
      </c>
      <c r="M224" s="6" t="s">
        <v>17</v>
      </c>
      <c r="N224" s="6" t="s">
        <v>19</v>
      </c>
      <c r="O224" s="6" t="s">
        <v>14</v>
      </c>
      <c r="P224" s="6">
        <v>1</v>
      </c>
      <c r="Q224" s="6" t="str">
        <f t="shared" si="7"/>
        <v>Positive</v>
      </c>
    </row>
    <row r="225" spans="1:17" x14ac:dyDescent="0.35">
      <c r="A225" s="5">
        <v>357</v>
      </c>
      <c r="B225" s="7" t="s">
        <v>10</v>
      </c>
      <c r="C225" s="7">
        <v>18</v>
      </c>
      <c r="D225" s="7" t="str">
        <f t="shared" si="6"/>
        <v>Youth (18–25)</v>
      </c>
      <c r="E225" s="10">
        <f>IF(Table3[[#This Row],[Age Group]]="Children (8–17)",1,IF(Table3[[#This Row],[Age Group]]="Youth (18–25)",2,IF(Table3[[#This Row],[Age Group]]="Adults (26–35)",3,IF(Table3[[#This Row],[Age Group]]="Middle Age (36–50)",4,5))))</f>
        <v>2</v>
      </c>
      <c r="F225" s="10">
        <v>0</v>
      </c>
      <c r="G225" s="7" t="str">
        <f>IF(Table3[[#This Row],[NS1 Patients]]=0,"Ns1 (-)ve", "Ns1(+)ve")</f>
        <v>Ns1 (-)ve</v>
      </c>
      <c r="H225" s="10">
        <v>0</v>
      </c>
      <c r="I225" s="7" t="str">
        <f>IF(Table3[[#This Row],[IgG Patients]]=0,"IgG (-)ve","IgG (+)ve")</f>
        <v>IgG (-)ve</v>
      </c>
      <c r="J225" s="10">
        <v>0</v>
      </c>
      <c r="K225" s="7" t="str">
        <f>IF(Table3[[#This Row],[IgM Patients]]=0,"IgM (-)ve","IgG (+)ve")</f>
        <v>IgM (-)ve</v>
      </c>
      <c r="L225" s="7" t="s">
        <v>18</v>
      </c>
      <c r="M225" s="7" t="s">
        <v>12</v>
      </c>
      <c r="N225" s="7" t="s">
        <v>13</v>
      </c>
      <c r="O225" s="7" t="s">
        <v>14</v>
      </c>
      <c r="P225" s="7">
        <v>0</v>
      </c>
      <c r="Q225" s="7" t="str">
        <f t="shared" si="7"/>
        <v>Negative</v>
      </c>
    </row>
    <row r="226" spans="1:17" x14ac:dyDescent="0.35">
      <c r="A226" s="5">
        <v>359</v>
      </c>
      <c r="B226" s="7" t="s">
        <v>10</v>
      </c>
      <c r="C226" s="7">
        <v>20</v>
      </c>
      <c r="D226" s="7" t="str">
        <f t="shared" si="6"/>
        <v>Youth (18–25)</v>
      </c>
      <c r="E226" s="10">
        <f>IF(Table3[[#This Row],[Age Group]]="Children (8–17)",1,IF(Table3[[#This Row],[Age Group]]="Youth (18–25)",2,IF(Table3[[#This Row],[Age Group]]="Adults (26–35)",3,IF(Table3[[#This Row],[Age Group]]="Middle Age (36–50)",4,5))))</f>
        <v>2</v>
      </c>
      <c r="F226" s="10">
        <v>1</v>
      </c>
      <c r="G226" s="7" t="str">
        <f>IF(Table3[[#This Row],[NS1 Patients]]=0,"Ns1 (-)ve", "Ns1(+)ve")</f>
        <v>Ns1(+)ve</v>
      </c>
      <c r="H226" s="10">
        <v>1</v>
      </c>
      <c r="I226" s="7" t="str">
        <f>IF(Table3[[#This Row],[IgG Patients]]=0,"IgG (-)ve","IgG (+)ve")</f>
        <v>IgG (+)ve</v>
      </c>
      <c r="J226" s="10">
        <v>1</v>
      </c>
      <c r="K226" s="7" t="str">
        <f>IF(Table3[[#This Row],[IgM Patients]]=0,"IgM (-)ve","IgG (+)ve")</f>
        <v>IgG (+)ve</v>
      </c>
      <c r="L226" s="7" t="s">
        <v>52</v>
      </c>
      <c r="M226" s="7" t="s">
        <v>12</v>
      </c>
      <c r="N226" s="7" t="s">
        <v>13</v>
      </c>
      <c r="O226" s="7" t="s">
        <v>14</v>
      </c>
      <c r="P226" s="7">
        <v>1</v>
      </c>
      <c r="Q226" s="7" t="str">
        <f t="shared" si="7"/>
        <v>Positive</v>
      </c>
    </row>
    <row r="227" spans="1:17" x14ac:dyDescent="0.35">
      <c r="A227" s="5">
        <v>371</v>
      </c>
      <c r="B227" s="7" t="s">
        <v>10</v>
      </c>
      <c r="C227" s="7">
        <v>20</v>
      </c>
      <c r="D227" s="7" t="str">
        <f t="shared" si="6"/>
        <v>Youth (18–25)</v>
      </c>
      <c r="E227" s="10">
        <f>IF(Table3[[#This Row],[Age Group]]="Children (8–17)",1,IF(Table3[[#This Row],[Age Group]]="Youth (18–25)",2,IF(Table3[[#This Row],[Age Group]]="Adults (26–35)",3,IF(Table3[[#This Row],[Age Group]]="Middle Age (36–50)",4,5))))</f>
        <v>2</v>
      </c>
      <c r="F227" s="10">
        <v>0</v>
      </c>
      <c r="G227" s="7" t="str">
        <f>IF(Table3[[#This Row],[NS1 Patients]]=0,"Ns1 (-)ve", "Ns1(+)ve")</f>
        <v>Ns1 (-)ve</v>
      </c>
      <c r="H227" s="10">
        <v>0</v>
      </c>
      <c r="I227" s="7" t="str">
        <f>IF(Table3[[#This Row],[IgG Patients]]=0,"IgG (-)ve","IgG (+)ve")</f>
        <v>IgG (-)ve</v>
      </c>
      <c r="J227" s="10">
        <v>1</v>
      </c>
      <c r="K227" s="7" t="str">
        <f>IF(Table3[[#This Row],[IgM Patients]]=0,"IgM (-)ve","IgG (+)ve")</f>
        <v>IgG (+)ve</v>
      </c>
      <c r="L227" s="7" t="s">
        <v>29</v>
      </c>
      <c r="M227" s="7" t="s">
        <v>12</v>
      </c>
      <c r="N227" s="7" t="s">
        <v>13</v>
      </c>
      <c r="O227" s="7" t="s">
        <v>14</v>
      </c>
      <c r="P227" s="7">
        <v>0</v>
      </c>
      <c r="Q227" s="7" t="str">
        <f t="shared" si="7"/>
        <v>Negative</v>
      </c>
    </row>
    <row r="228" spans="1:17" x14ac:dyDescent="0.35">
      <c r="A228" s="5">
        <v>389</v>
      </c>
      <c r="B228" s="7" t="s">
        <v>10</v>
      </c>
      <c r="C228" s="7">
        <v>25</v>
      </c>
      <c r="D228" s="7" t="str">
        <f t="shared" si="6"/>
        <v>Youth (18–25)</v>
      </c>
      <c r="E228" s="10">
        <f>IF(Table3[[#This Row],[Age Group]]="Children (8–17)",1,IF(Table3[[#This Row],[Age Group]]="Youth (18–25)",2,IF(Table3[[#This Row],[Age Group]]="Adults (26–35)",3,IF(Table3[[#This Row],[Age Group]]="Middle Age (36–50)",4,5))))</f>
        <v>2</v>
      </c>
      <c r="F228" s="10">
        <v>0</v>
      </c>
      <c r="G228" s="7" t="str">
        <f>IF(Table3[[#This Row],[NS1 Patients]]=0,"Ns1 (-)ve", "Ns1(+)ve")</f>
        <v>Ns1 (-)ve</v>
      </c>
      <c r="H228" s="10">
        <v>0</v>
      </c>
      <c r="I228" s="7" t="str">
        <f>IF(Table3[[#This Row],[IgG Patients]]=0,"IgG (-)ve","IgG (+)ve")</f>
        <v>IgG (-)ve</v>
      </c>
      <c r="J228" s="10">
        <v>1</v>
      </c>
      <c r="K228" s="7" t="str">
        <f>IF(Table3[[#This Row],[IgM Patients]]=0,"IgM (-)ve","IgG (+)ve")</f>
        <v>IgG (+)ve</v>
      </c>
      <c r="L228" s="7" t="s">
        <v>48</v>
      </c>
      <c r="M228" s="7" t="s">
        <v>12</v>
      </c>
      <c r="N228" s="7" t="s">
        <v>19</v>
      </c>
      <c r="O228" s="7" t="s">
        <v>14</v>
      </c>
      <c r="P228" s="7">
        <v>0</v>
      </c>
      <c r="Q228" s="7" t="str">
        <f t="shared" si="7"/>
        <v>Negative</v>
      </c>
    </row>
    <row r="229" spans="1:17" x14ac:dyDescent="0.35">
      <c r="A229" s="5">
        <v>395</v>
      </c>
      <c r="B229" s="7" t="s">
        <v>10</v>
      </c>
      <c r="C229" s="7">
        <v>22</v>
      </c>
      <c r="D229" s="7" t="str">
        <f t="shared" si="6"/>
        <v>Youth (18–25)</v>
      </c>
      <c r="E229" s="10">
        <f>IF(Table3[[#This Row],[Age Group]]="Children (8–17)",1,IF(Table3[[#This Row],[Age Group]]="Youth (18–25)",2,IF(Table3[[#This Row],[Age Group]]="Adults (26–35)",3,IF(Table3[[#This Row],[Age Group]]="Middle Age (36–50)",4,5))))</f>
        <v>2</v>
      </c>
      <c r="F229" s="10">
        <v>0</v>
      </c>
      <c r="G229" s="7" t="str">
        <f>IF(Table3[[#This Row],[NS1 Patients]]=0,"Ns1 (-)ve", "Ns1(+)ve")</f>
        <v>Ns1 (-)ve</v>
      </c>
      <c r="H229" s="10">
        <v>0</v>
      </c>
      <c r="I229" s="7" t="str">
        <f>IF(Table3[[#This Row],[IgG Patients]]=0,"IgG (-)ve","IgG (+)ve")</f>
        <v>IgG (-)ve</v>
      </c>
      <c r="J229" s="10">
        <v>1</v>
      </c>
      <c r="K229" s="7" t="str">
        <f>IF(Table3[[#This Row],[IgM Patients]]=0,"IgM (-)ve","IgG (+)ve")</f>
        <v>IgG (+)ve</v>
      </c>
      <c r="L229" s="7" t="s">
        <v>37</v>
      </c>
      <c r="M229" s="7" t="s">
        <v>12</v>
      </c>
      <c r="N229" s="7" t="s">
        <v>24</v>
      </c>
      <c r="O229" s="7" t="s">
        <v>14</v>
      </c>
      <c r="P229" s="7">
        <v>0</v>
      </c>
      <c r="Q229" s="7" t="str">
        <f t="shared" si="7"/>
        <v>Negative</v>
      </c>
    </row>
    <row r="230" spans="1:17" x14ac:dyDescent="0.35">
      <c r="A230" s="5">
        <v>396</v>
      </c>
      <c r="B230" s="6" t="s">
        <v>10</v>
      </c>
      <c r="C230" s="6">
        <v>18</v>
      </c>
      <c r="D230" s="6" t="str">
        <f t="shared" si="6"/>
        <v>Youth (18–25)</v>
      </c>
      <c r="E230" s="9">
        <f>IF(Table3[[#This Row],[Age Group]]="Children (8–17)",1,IF(Table3[[#This Row],[Age Group]]="Youth (18–25)",2,IF(Table3[[#This Row],[Age Group]]="Adults (26–35)",3,IF(Table3[[#This Row],[Age Group]]="Middle Age (36–50)",4,5))))</f>
        <v>2</v>
      </c>
      <c r="F230" s="9">
        <v>1</v>
      </c>
      <c r="G230" s="6" t="str">
        <f>IF(Table3[[#This Row],[NS1 Patients]]=0,"Ns1 (-)ve", "Ns1(+)ve")</f>
        <v>Ns1(+)ve</v>
      </c>
      <c r="H230" s="9">
        <v>1</v>
      </c>
      <c r="I230" s="6" t="str">
        <f>IF(Table3[[#This Row],[IgG Patients]]=0,"IgG (-)ve","IgG (+)ve")</f>
        <v>IgG (+)ve</v>
      </c>
      <c r="J230" s="9">
        <v>0</v>
      </c>
      <c r="K230" s="6" t="str">
        <f>IF(Table3[[#This Row],[IgM Patients]]=0,"IgM (-)ve","IgG (+)ve")</f>
        <v>IgM (-)ve</v>
      </c>
      <c r="L230" s="6" t="s">
        <v>22</v>
      </c>
      <c r="M230" s="6" t="s">
        <v>17</v>
      </c>
      <c r="N230" s="6" t="s">
        <v>19</v>
      </c>
      <c r="O230" s="6" t="s">
        <v>14</v>
      </c>
      <c r="P230" s="6">
        <v>1</v>
      </c>
      <c r="Q230" s="6" t="str">
        <f t="shared" si="7"/>
        <v>Positive</v>
      </c>
    </row>
    <row r="231" spans="1:17" x14ac:dyDescent="0.35">
      <c r="A231" s="5">
        <v>405</v>
      </c>
      <c r="B231" s="7" t="s">
        <v>15</v>
      </c>
      <c r="C231" s="7">
        <v>24</v>
      </c>
      <c r="D231" s="7" t="str">
        <f t="shared" si="6"/>
        <v>Youth (18–25)</v>
      </c>
      <c r="E231" s="10">
        <f>IF(Table3[[#This Row],[Age Group]]="Children (8–17)",1,IF(Table3[[#This Row],[Age Group]]="Youth (18–25)",2,IF(Table3[[#This Row],[Age Group]]="Adults (26–35)",3,IF(Table3[[#This Row],[Age Group]]="Middle Age (36–50)",4,5))))</f>
        <v>2</v>
      </c>
      <c r="F231" s="10">
        <v>0</v>
      </c>
      <c r="G231" s="7" t="str">
        <f>IF(Table3[[#This Row],[NS1 Patients]]=0,"Ns1 (-)ve", "Ns1(+)ve")</f>
        <v>Ns1 (-)ve</v>
      </c>
      <c r="H231" s="10">
        <v>0</v>
      </c>
      <c r="I231" s="7" t="str">
        <f>IF(Table3[[#This Row],[IgG Patients]]=0,"IgG (-)ve","IgG (+)ve")</f>
        <v>IgG (-)ve</v>
      </c>
      <c r="J231" s="10">
        <v>1</v>
      </c>
      <c r="K231" s="7" t="str">
        <f>IF(Table3[[#This Row],[IgM Patients]]=0,"IgM (-)ve","IgG (+)ve")</f>
        <v>IgG (+)ve</v>
      </c>
      <c r="L231" s="7" t="s">
        <v>77</v>
      </c>
      <c r="M231" s="7" t="s">
        <v>12</v>
      </c>
      <c r="N231" s="7" t="s">
        <v>24</v>
      </c>
      <c r="O231" s="7" t="s">
        <v>14</v>
      </c>
      <c r="P231" s="7">
        <v>0</v>
      </c>
      <c r="Q231" s="7" t="str">
        <f t="shared" si="7"/>
        <v>Negative</v>
      </c>
    </row>
    <row r="232" spans="1:17" x14ac:dyDescent="0.35">
      <c r="A232" s="5">
        <v>406</v>
      </c>
      <c r="B232" s="6" t="s">
        <v>15</v>
      </c>
      <c r="C232" s="6">
        <v>21</v>
      </c>
      <c r="D232" s="6" t="str">
        <f t="shared" si="6"/>
        <v>Youth (18–25)</v>
      </c>
      <c r="E232" s="9">
        <f>IF(Table3[[#This Row],[Age Group]]="Children (8–17)",1,IF(Table3[[#This Row],[Age Group]]="Youth (18–25)",2,IF(Table3[[#This Row],[Age Group]]="Adults (26–35)",3,IF(Table3[[#This Row],[Age Group]]="Middle Age (36–50)",4,5))))</f>
        <v>2</v>
      </c>
      <c r="F232" s="9">
        <v>0</v>
      </c>
      <c r="G232" s="6" t="str">
        <f>IF(Table3[[#This Row],[NS1 Patients]]=0,"Ns1 (-)ve", "Ns1(+)ve")</f>
        <v>Ns1 (-)ve</v>
      </c>
      <c r="H232" s="9">
        <v>0</v>
      </c>
      <c r="I232" s="6" t="str">
        <f>IF(Table3[[#This Row],[IgG Patients]]=0,"IgG (-)ve","IgG (+)ve")</f>
        <v>IgG (-)ve</v>
      </c>
      <c r="J232" s="9">
        <v>1</v>
      </c>
      <c r="K232" s="6" t="str">
        <f>IF(Table3[[#This Row],[IgM Patients]]=0,"IgM (-)ve","IgG (+)ve")</f>
        <v>IgG (+)ve</v>
      </c>
      <c r="L232" s="6" t="s">
        <v>39</v>
      </c>
      <c r="M232" s="6" t="s">
        <v>17</v>
      </c>
      <c r="N232" s="6" t="s">
        <v>19</v>
      </c>
      <c r="O232" s="6" t="s">
        <v>14</v>
      </c>
      <c r="P232" s="6">
        <v>0</v>
      </c>
      <c r="Q232" s="6" t="str">
        <f t="shared" si="7"/>
        <v>Negative</v>
      </c>
    </row>
    <row r="233" spans="1:17" x14ac:dyDescent="0.35">
      <c r="A233" s="5">
        <v>412</v>
      </c>
      <c r="B233" s="6" t="s">
        <v>15</v>
      </c>
      <c r="C233" s="6">
        <v>24</v>
      </c>
      <c r="D233" s="6" t="str">
        <f t="shared" si="6"/>
        <v>Youth (18–25)</v>
      </c>
      <c r="E233" s="9">
        <f>IF(Table3[[#This Row],[Age Group]]="Children (8–17)",1,IF(Table3[[#This Row],[Age Group]]="Youth (18–25)",2,IF(Table3[[#This Row],[Age Group]]="Adults (26–35)",3,IF(Table3[[#This Row],[Age Group]]="Middle Age (36–50)",4,5))))</f>
        <v>2</v>
      </c>
      <c r="F233" s="9">
        <v>0</v>
      </c>
      <c r="G233" s="6" t="str">
        <f>IF(Table3[[#This Row],[NS1 Patients]]=0,"Ns1 (-)ve", "Ns1(+)ve")</f>
        <v>Ns1 (-)ve</v>
      </c>
      <c r="H233" s="9">
        <v>0</v>
      </c>
      <c r="I233" s="6" t="str">
        <f>IF(Table3[[#This Row],[IgG Patients]]=0,"IgG (-)ve","IgG (+)ve")</f>
        <v>IgG (-)ve</v>
      </c>
      <c r="J233" s="9">
        <v>1</v>
      </c>
      <c r="K233" s="6" t="str">
        <f>IF(Table3[[#This Row],[IgM Patients]]=0,"IgM (-)ve","IgG (+)ve")</f>
        <v>IgG (+)ve</v>
      </c>
      <c r="L233" s="6" t="s">
        <v>41</v>
      </c>
      <c r="M233" s="6" t="s">
        <v>17</v>
      </c>
      <c r="N233" s="6" t="s">
        <v>19</v>
      </c>
      <c r="O233" s="6" t="s">
        <v>14</v>
      </c>
      <c r="P233" s="6">
        <v>0</v>
      </c>
      <c r="Q233" s="6" t="str">
        <f t="shared" si="7"/>
        <v>Negative</v>
      </c>
    </row>
    <row r="234" spans="1:17" x14ac:dyDescent="0.35">
      <c r="A234" s="5">
        <v>415</v>
      </c>
      <c r="B234" s="7" t="s">
        <v>10</v>
      </c>
      <c r="C234" s="7">
        <v>20</v>
      </c>
      <c r="D234" s="7" t="str">
        <f t="shared" si="6"/>
        <v>Youth (18–25)</v>
      </c>
      <c r="E234" s="10">
        <f>IF(Table3[[#This Row],[Age Group]]="Children (8–17)",1,IF(Table3[[#This Row],[Age Group]]="Youth (18–25)",2,IF(Table3[[#This Row],[Age Group]]="Adults (26–35)",3,IF(Table3[[#This Row],[Age Group]]="Middle Age (36–50)",4,5))))</f>
        <v>2</v>
      </c>
      <c r="F234" s="10">
        <v>0</v>
      </c>
      <c r="G234" s="7" t="str">
        <f>IF(Table3[[#This Row],[NS1 Patients]]=0,"Ns1 (-)ve", "Ns1(+)ve")</f>
        <v>Ns1 (-)ve</v>
      </c>
      <c r="H234" s="10">
        <v>0</v>
      </c>
      <c r="I234" s="7" t="str">
        <f>IF(Table3[[#This Row],[IgG Patients]]=0,"IgG (-)ve","IgG (+)ve")</f>
        <v>IgG (-)ve</v>
      </c>
      <c r="J234" s="10">
        <v>1</v>
      </c>
      <c r="K234" s="7" t="str">
        <f>IF(Table3[[#This Row],[IgM Patients]]=0,"IgM (-)ve","IgG (+)ve")</f>
        <v>IgG (+)ve</v>
      </c>
      <c r="L234" s="7" t="s">
        <v>29</v>
      </c>
      <c r="M234" s="7" t="s">
        <v>12</v>
      </c>
      <c r="N234" s="7" t="s">
        <v>24</v>
      </c>
      <c r="O234" s="7" t="s">
        <v>14</v>
      </c>
      <c r="P234" s="7">
        <v>0</v>
      </c>
      <c r="Q234" s="7" t="str">
        <f t="shared" si="7"/>
        <v>Negative</v>
      </c>
    </row>
    <row r="235" spans="1:17" x14ac:dyDescent="0.35">
      <c r="A235" s="5">
        <v>419</v>
      </c>
      <c r="B235" s="7" t="s">
        <v>10</v>
      </c>
      <c r="C235" s="7">
        <v>22</v>
      </c>
      <c r="D235" s="7" t="str">
        <f t="shared" si="6"/>
        <v>Youth (18–25)</v>
      </c>
      <c r="E235" s="10">
        <f>IF(Table3[[#This Row],[Age Group]]="Children (8–17)",1,IF(Table3[[#This Row],[Age Group]]="Youth (18–25)",2,IF(Table3[[#This Row],[Age Group]]="Adults (26–35)",3,IF(Table3[[#This Row],[Age Group]]="Middle Age (36–50)",4,5))))</f>
        <v>2</v>
      </c>
      <c r="F235" s="10">
        <v>1</v>
      </c>
      <c r="G235" s="7" t="str">
        <f>IF(Table3[[#This Row],[NS1 Patients]]=0,"Ns1 (-)ve", "Ns1(+)ve")</f>
        <v>Ns1(+)ve</v>
      </c>
      <c r="H235" s="10">
        <v>1</v>
      </c>
      <c r="I235" s="7" t="str">
        <f>IF(Table3[[#This Row],[IgG Patients]]=0,"IgG (-)ve","IgG (+)ve")</f>
        <v>IgG (+)ve</v>
      </c>
      <c r="J235" s="10">
        <v>1</v>
      </c>
      <c r="K235" s="7" t="str">
        <f>IF(Table3[[#This Row],[IgM Patients]]=0,"IgM (-)ve","IgG (+)ve")</f>
        <v>IgG (+)ve</v>
      </c>
      <c r="L235" s="7" t="s">
        <v>11</v>
      </c>
      <c r="M235" s="7" t="s">
        <v>12</v>
      </c>
      <c r="N235" s="7" t="s">
        <v>19</v>
      </c>
      <c r="O235" s="7" t="s">
        <v>14</v>
      </c>
      <c r="P235" s="7">
        <v>1</v>
      </c>
      <c r="Q235" s="7" t="str">
        <f t="shared" si="7"/>
        <v>Positive</v>
      </c>
    </row>
    <row r="236" spans="1:17" x14ac:dyDescent="0.35">
      <c r="A236" s="5">
        <v>423</v>
      </c>
      <c r="B236" s="7" t="s">
        <v>10</v>
      </c>
      <c r="C236" s="7">
        <v>21</v>
      </c>
      <c r="D236" s="7" t="str">
        <f t="shared" si="6"/>
        <v>Youth (18–25)</v>
      </c>
      <c r="E236" s="10">
        <f>IF(Table3[[#This Row],[Age Group]]="Children (8–17)",1,IF(Table3[[#This Row],[Age Group]]="Youth (18–25)",2,IF(Table3[[#This Row],[Age Group]]="Adults (26–35)",3,IF(Table3[[#This Row],[Age Group]]="Middle Age (36–50)",4,5))))</f>
        <v>2</v>
      </c>
      <c r="F236" s="10">
        <v>0</v>
      </c>
      <c r="G236" s="7" t="str">
        <f>IF(Table3[[#This Row],[NS1 Patients]]=0,"Ns1 (-)ve", "Ns1(+)ve")</f>
        <v>Ns1 (-)ve</v>
      </c>
      <c r="H236" s="10">
        <v>0</v>
      </c>
      <c r="I236" s="7" t="str">
        <f>IF(Table3[[#This Row],[IgG Patients]]=0,"IgG (-)ve","IgG (+)ve")</f>
        <v>IgG (-)ve</v>
      </c>
      <c r="J236" s="10">
        <v>1</v>
      </c>
      <c r="K236" s="7" t="str">
        <f>IF(Table3[[#This Row],[IgM Patients]]=0,"IgM (-)ve","IgG (+)ve")</f>
        <v>IgG (+)ve</v>
      </c>
      <c r="L236" s="7" t="s">
        <v>23</v>
      </c>
      <c r="M236" s="7" t="s">
        <v>12</v>
      </c>
      <c r="N236" s="7" t="s">
        <v>24</v>
      </c>
      <c r="O236" s="7" t="s">
        <v>14</v>
      </c>
      <c r="P236" s="7">
        <v>0</v>
      </c>
      <c r="Q236" s="7" t="str">
        <f t="shared" si="7"/>
        <v>Negative</v>
      </c>
    </row>
    <row r="237" spans="1:17" x14ac:dyDescent="0.35">
      <c r="A237" s="5">
        <v>425</v>
      </c>
      <c r="B237" s="7" t="s">
        <v>15</v>
      </c>
      <c r="C237" s="7">
        <v>23</v>
      </c>
      <c r="D237" s="7" t="str">
        <f t="shared" si="6"/>
        <v>Youth (18–25)</v>
      </c>
      <c r="E237" s="10">
        <f>IF(Table3[[#This Row],[Age Group]]="Children (8–17)",1,IF(Table3[[#This Row],[Age Group]]="Youth (18–25)",2,IF(Table3[[#This Row],[Age Group]]="Adults (26–35)",3,IF(Table3[[#This Row],[Age Group]]="Middle Age (36–50)",4,5))))</f>
        <v>2</v>
      </c>
      <c r="F237" s="10">
        <v>1</v>
      </c>
      <c r="G237" s="7" t="str">
        <f>IF(Table3[[#This Row],[NS1 Patients]]=0,"Ns1 (-)ve", "Ns1(+)ve")</f>
        <v>Ns1(+)ve</v>
      </c>
      <c r="H237" s="10">
        <v>1</v>
      </c>
      <c r="I237" s="7" t="str">
        <f>IF(Table3[[#This Row],[IgG Patients]]=0,"IgG (-)ve","IgG (+)ve")</f>
        <v>IgG (+)ve</v>
      </c>
      <c r="J237" s="10">
        <v>1</v>
      </c>
      <c r="K237" s="7" t="str">
        <f>IF(Table3[[#This Row],[IgM Patients]]=0,"IgM (-)ve","IgG (+)ve")</f>
        <v>IgG (+)ve</v>
      </c>
      <c r="L237" s="7" t="s">
        <v>50</v>
      </c>
      <c r="M237" s="7" t="s">
        <v>12</v>
      </c>
      <c r="N237" s="7" t="s">
        <v>13</v>
      </c>
      <c r="O237" s="7" t="s">
        <v>14</v>
      </c>
      <c r="P237" s="7">
        <v>1</v>
      </c>
      <c r="Q237" s="7" t="str">
        <f t="shared" si="7"/>
        <v>Positive</v>
      </c>
    </row>
    <row r="238" spans="1:17" x14ac:dyDescent="0.35">
      <c r="A238" s="5">
        <v>427</v>
      </c>
      <c r="B238" s="7" t="s">
        <v>10</v>
      </c>
      <c r="C238" s="7">
        <v>21</v>
      </c>
      <c r="D238" s="7" t="str">
        <f t="shared" si="6"/>
        <v>Youth (18–25)</v>
      </c>
      <c r="E238" s="10">
        <f>IF(Table3[[#This Row],[Age Group]]="Children (8–17)",1,IF(Table3[[#This Row],[Age Group]]="Youth (18–25)",2,IF(Table3[[#This Row],[Age Group]]="Adults (26–35)",3,IF(Table3[[#This Row],[Age Group]]="Middle Age (36–50)",4,5))))</f>
        <v>2</v>
      </c>
      <c r="F238" s="10">
        <v>0</v>
      </c>
      <c r="G238" s="7" t="str">
        <f>IF(Table3[[#This Row],[NS1 Patients]]=0,"Ns1 (-)ve", "Ns1(+)ve")</f>
        <v>Ns1 (-)ve</v>
      </c>
      <c r="H238" s="10">
        <v>0</v>
      </c>
      <c r="I238" s="7" t="str">
        <f>IF(Table3[[#This Row],[IgG Patients]]=0,"IgG (-)ve","IgG (+)ve")</f>
        <v>IgG (-)ve</v>
      </c>
      <c r="J238" s="10">
        <v>0</v>
      </c>
      <c r="K238" s="7" t="str">
        <f>IF(Table3[[#This Row],[IgM Patients]]=0,"IgM (-)ve","IgG (+)ve")</f>
        <v>IgM (-)ve</v>
      </c>
      <c r="L238" s="7" t="s">
        <v>32</v>
      </c>
      <c r="M238" s="7" t="s">
        <v>12</v>
      </c>
      <c r="N238" s="7" t="s">
        <v>19</v>
      </c>
      <c r="O238" s="7" t="s">
        <v>14</v>
      </c>
      <c r="P238" s="7">
        <v>0</v>
      </c>
      <c r="Q238" s="7" t="str">
        <f t="shared" si="7"/>
        <v>Negative</v>
      </c>
    </row>
    <row r="239" spans="1:17" x14ac:dyDescent="0.35">
      <c r="A239" s="5">
        <v>436</v>
      </c>
      <c r="B239" s="6" t="s">
        <v>10</v>
      </c>
      <c r="C239" s="6">
        <v>18</v>
      </c>
      <c r="D239" s="6" t="str">
        <f t="shared" si="6"/>
        <v>Youth (18–25)</v>
      </c>
      <c r="E239" s="9">
        <f>IF(Table3[[#This Row],[Age Group]]="Children (8–17)",1,IF(Table3[[#This Row],[Age Group]]="Youth (18–25)",2,IF(Table3[[#This Row],[Age Group]]="Adults (26–35)",3,IF(Table3[[#This Row],[Age Group]]="Middle Age (36–50)",4,5))))</f>
        <v>2</v>
      </c>
      <c r="F239" s="9">
        <v>1</v>
      </c>
      <c r="G239" s="6" t="str">
        <f>IF(Table3[[#This Row],[NS1 Patients]]=0,"Ns1 (-)ve", "Ns1(+)ve")</f>
        <v>Ns1(+)ve</v>
      </c>
      <c r="H239" s="9">
        <v>1</v>
      </c>
      <c r="I239" s="6" t="str">
        <f>IF(Table3[[#This Row],[IgG Patients]]=0,"IgG (-)ve","IgG (+)ve")</f>
        <v>IgG (+)ve</v>
      </c>
      <c r="J239" s="9">
        <v>0</v>
      </c>
      <c r="K239" s="6" t="str">
        <f>IF(Table3[[#This Row],[IgM Patients]]=0,"IgM (-)ve","IgG (+)ve")</f>
        <v>IgM (-)ve</v>
      </c>
      <c r="L239" s="6" t="s">
        <v>48</v>
      </c>
      <c r="M239" s="6" t="s">
        <v>17</v>
      </c>
      <c r="N239" s="6" t="s">
        <v>13</v>
      </c>
      <c r="O239" s="6" t="s">
        <v>14</v>
      </c>
      <c r="P239" s="6">
        <v>1</v>
      </c>
      <c r="Q239" s="6" t="str">
        <f t="shared" si="7"/>
        <v>Positive</v>
      </c>
    </row>
    <row r="240" spans="1:17" x14ac:dyDescent="0.35">
      <c r="A240" s="5">
        <v>438</v>
      </c>
      <c r="B240" s="6" t="s">
        <v>15</v>
      </c>
      <c r="C240" s="6">
        <v>22</v>
      </c>
      <c r="D240" s="6" t="str">
        <f t="shared" si="6"/>
        <v>Youth (18–25)</v>
      </c>
      <c r="E240" s="9">
        <f>IF(Table3[[#This Row],[Age Group]]="Children (8–17)",1,IF(Table3[[#This Row],[Age Group]]="Youth (18–25)",2,IF(Table3[[#This Row],[Age Group]]="Adults (26–35)",3,IF(Table3[[#This Row],[Age Group]]="Middle Age (36–50)",4,5))))</f>
        <v>2</v>
      </c>
      <c r="F240" s="9">
        <v>1</v>
      </c>
      <c r="G240" s="6" t="str">
        <f>IF(Table3[[#This Row],[NS1 Patients]]=0,"Ns1 (-)ve", "Ns1(+)ve")</f>
        <v>Ns1(+)ve</v>
      </c>
      <c r="H240" s="9">
        <v>1</v>
      </c>
      <c r="I240" s="6" t="str">
        <f>IF(Table3[[#This Row],[IgG Patients]]=0,"IgG (-)ve","IgG (+)ve")</f>
        <v>IgG (+)ve</v>
      </c>
      <c r="J240" s="9">
        <v>0</v>
      </c>
      <c r="K240" s="6" t="str">
        <f>IF(Table3[[#This Row],[IgM Patients]]=0,"IgM (-)ve","IgG (+)ve")</f>
        <v>IgM (-)ve</v>
      </c>
      <c r="L240" s="6" t="s">
        <v>29</v>
      </c>
      <c r="M240" s="6" t="s">
        <v>17</v>
      </c>
      <c r="N240" s="6" t="s">
        <v>13</v>
      </c>
      <c r="O240" s="6" t="s">
        <v>14</v>
      </c>
      <c r="P240" s="6">
        <v>1</v>
      </c>
      <c r="Q240" s="6" t="str">
        <f t="shared" si="7"/>
        <v>Positive</v>
      </c>
    </row>
    <row r="241" spans="1:17" x14ac:dyDescent="0.35">
      <c r="A241" s="5">
        <v>443</v>
      </c>
      <c r="B241" s="7" t="s">
        <v>10</v>
      </c>
      <c r="C241" s="7">
        <v>20</v>
      </c>
      <c r="D241" s="7" t="str">
        <f t="shared" si="6"/>
        <v>Youth (18–25)</v>
      </c>
      <c r="E241" s="10">
        <f>IF(Table3[[#This Row],[Age Group]]="Children (8–17)",1,IF(Table3[[#This Row],[Age Group]]="Youth (18–25)",2,IF(Table3[[#This Row],[Age Group]]="Adults (26–35)",3,IF(Table3[[#This Row],[Age Group]]="Middle Age (36–50)",4,5))))</f>
        <v>2</v>
      </c>
      <c r="F241" s="10">
        <v>0</v>
      </c>
      <c r="G241" s="7" t="str">
        <f>IF(Table3[[#This Row],[NS1 Patients]]=0,"Ns1 (-)ve", "Ns1(+)ve")</f>
        <v>Ns1 (-)ve</v>
      </c>
      <c r="H241" s="10">
        <v>0</v>
      </c>
      <c r="I241" s="7" t="str">
        <f>IF(Table3[[#This Row],[IgG Patients]]=0,"IgG (-)ve","IgG (+)ve")</f>
        <v>IgG (-)ve</v>
      </c>
      <c r="J241" s="10">
        <v>1</v>
      </c>
      <c r="K241" s="7" t="str">
        <f>IF(Table3[[#This Row],[IgM Patients]]=0,"IgM (-)ve","IgG (+)ve")</f>
        <v>IgG (+)ve</v>
      </c>
      <c r="L241" s="7" t="s">
        <v>41</v>
      </c>
      <c r="M241" s="7" t="s">
        <v>12</v>
      </c>
      <c r="N241" s="7" t="s">
        <v>13</v>
      </c>
      <c r="O241" s="7" t="s">
        <v>14</v>
      </c>
      <c r="P241" s="7">
        <v>0</v>
      </c>
      <c r="Q241" s="7" t="str">
        <f t="shared" si="7"/>
        <v>Negative</v>
      </c>
    </row>
    <row r="242" spans="1:17" x14ac:dyDescent="0.35">
      <c r="A242" s="5">
        <v>465</v>
      </c>
      <c r="B242" s="7" t="s">
        <v>10</v>
      </c>
      <c r="C242" s="7">
        <v>23</v>
      </c>
      <c r="D242" s="7" t="str">
        <f t="shared" si="6"/>
        <v>Youth (18–25)</v>
      </c>
      <c r="E242" s="10">
        <f>IF(Table3[[#This Row],[Age Group]]="Children (8–17)",1,IF(Table3[[#This Row],[Age Group]]="Youth (18–25)",2,IF(Table3[[#This Row],[Age Group]]="Adults (26–35)",3,IF(Table3[[#This Row],[Age Group]]="Middle Age (36–50)",4,5))))</f>
        <v>2</v>
      </c>
      <c r="F242" s="10">
        <v>1</v>
      </c>
      <c r="G242" s="7" t="str">
        <f>IF(Table3[[#This Row],[NS1 Patients]]=0,"Ns1 (-)ve", "Ns1(+)ve")</f>
        <v>Ns1(+)ve</v>
      </c>
      <c r="H242" s="10">
        <v>1</v>
      </c>
      <c r="I242" s="7" t="str">
        <f>IF(Table3[[#This Row],[IgG Patients]]=0,"IgG (-)ve","IgG (+)ve")</f>
        <v>IgG (+)ve</v>
      </c>
      <c r="J242" s="10">
        <v>0</v>
      </c>
      <c r="K242" s="7" t="str">
        <f>IF(Table3[[#This Row],[IgM Patients]]=0,"IgM (-)ve","IgG (+)ve")</f>
        <v>IgM (-)ve</v>
      </c>
      <c r="L242" s="7" t="s">
        <v>31</v>
      </c>
      <c r="M242" s="7" t="s">
        <v>12</v>
      </c>
      <c r="N242" s="7" t="s">
        <v>24</v>
      </c>
      <c r="O242" s="7" t="s">
        <v>14</v>
      </c>
      <c r="P242" s="7">
        <v>1</v>
      </c>
      <c r="Q242" s="7" t="str">
        <f t="shared" si="7"/>
        <v>Positive</v>
      </c>
    </row>
    <row r="243" spans="1:17" x14ac:dyDescent="0.35">
      <c r="A243" s="5">
        <v>474</v>
      </c>
      <c r="B243" s="6" t="s">
        <v>15</v>
      </c>
      <c r="C243" s="6">
        <v>19</v>
      </c>
      <c r="D243" s="6" t="str">
        <f t="shared" si="6"/>
        <v>Youth (18–25)</v>
      </c>
      <c r="E243" s="9">
        <f>IF(Table3[[#This Row],[Age Group]]="Children (8–17)",1,IF(Table3[[#This Row],[Age Group]]="Youth (18–25)",2,IF(Table3[[#This Row],[Age Group]]="Adults (26–35)",3,IF(Table3[[#This Row],[Age Group]]="Middle Age (36–50)",4,5))))</f>
        <v>2</v>
      </c>
      <c r="F243" s="9">
        <v>0</v>
      </c>
      <c r="G243" s="6" t="str">
        <f>IF(Table3[[#This Row],[NS1 Patients]]=0,"Ns1 (-)ve", "Ns1(+)ve")</f>
        <v>Ns1 (-)ve</v>
      </c>
      <c r="H243" s="9">
        <v>0</v>
      </c>
      <c r="I243" s="6" t="str">
        <f>IF(Table3[[#This Row],[IgG Patients]]=0,"IgG (-)ve","IgG (+)ve")</f>
        <v>IgG (-)ve</v>
      </c>
      <c r="J243" s="9">
        <v>0</v>
      </c>
      <c r="K243" s="6" t="str">
        <f>IF(Table3[[#This Row],[IgM Patients]]=0,"IgM (-)ve","IgG (+)ve")</f>
        <v>IgM (-)ve</v>
      </c>
      <c r="L243" s="6" t="s">
        <v>49</v>
      </c>
      <c r="M243" s="6" t="s">
        <v>17</v>
      </c>
      <c r="N243" s="6" t="s">
        <v>13</v>
      </c>
      <c r="O243" s="6" t="s">
        <v>14</v>
      </c>
      <c r="P243" s="6">
        <v>0</v>
      </c>
      <c r="Q243" s="6" t="str">
        <f t="shared" si="7"/>
        <v>Negative</v>
      </c>
    </row>
    <row r="244" spans="1:17" x14ac:dyDescent="0.35">
      <c r="A244" s="5">
        <v>475</v>
      </c>
      <c r="B244" s="7" t="s">
        <v>15</v>
      </c>
      <c r="C244" s="7">
        <v>24</v>
      </c>
      <c r="D244" s="7" t="str">
        <f t="shared" si="6"/>
        <v>Youth (18–25)</v>
      </c>
      <c r="E244" s="10">
        <f>IF(Table3[[#This Row],[Age Group]]="Children (8–17)",1,IF(Table3[[#This Row],[Age Group]]="Youth (18–25)",2,IF(Table3[[#This Row],[Age Group]]="Adults (26–35)",3,IF(Table3[[#This Row],[Age Group]]="Middle Age (36–50)",4,5))))</f>
        <v>2</v>
      </c>
      <c r="F244" s="10">
        <v>1</v>
      </c>
      <c r="G244" s="7" t="str">
        <f>IF(Table3[[#This Row],[NS1 Patients]]=0,"Ns1 (-)ve", "Ns1(+)ve")</f>
        <v>Ns1(+)ve</v>
      </c>
      <c r="H244" s="10">
        <v>1</v>
      </c>
      <c r="I244" s="7" t="str">
        <f>IF(Table3[[#This Row],[IgG Patients]]=0,"IgG (-)ve","IgG (+)ve")</f>
        <v>IgG (+)ve</v>
      </c>
      <c r="J244" s="10">
        <v>0</v>
      </c>
      <c r="K244" s="7" t="str">
        <f>IF(Table3[[#This Row],[IgM Patients]]=0,"IgM (-)ve","IgG (+)ve")</f>
        <v>IgM (-)ve</v>
      </c>
      <c r="L244" s="7" t="s">
        <v>48</v>
      </c>
      <c r="M244" s="7" t="s">
        <v>12</v>
      </c>
      <c r="N244" s="7" t="s">
        <v>24</v>
      </c>
      <c r="O244" s="7" t="s">
        <v>14</v>
      </c>
      <c r="P244" s="7">
        <v>1</v>
      </c>
      <c r="Q244" s="7" t="str">
        <f t="shared" si="7"/>
        <v>Positive</v>
      </c>
    </row>
    <row r="245" spans="1:17" x14ac:dyDescent="0.35">
      <c r="A245" s="5">
        <v>484</v>
      </c>
      <c r="B245" s="6" t="s">
        <v>10</v>
      </c>
      <c r="C245" s="6">
        <v>23</v>
      </c>
      <c r="D245" s="6" t="str">
        <f t="shared" si="6"/>
        <v>Youth (18–25)</v>
      </c>
      <c r="E245" s="9">
        <f>IF(Table3[[#This Row],[Age Group]]="Children (8–17)",1,IF(Table3[[#This Row],[Age Group]]="Youth (18–25)",2,IF(Table3[[#This Row],[Age Group]]="Adults (26–35)",3,IF(Table3[[#This Row],[Age Group]]="Middle Age (36–50)",4,5))))</f>
        <v>2</v>
      </c>
      <c r="F245" s="9">
        <v>0</v>
      </c>
      <c r="G245" s="6" t="str">
        <f>IF(Table3[[#This Row],[NS1 Patients]]=0,"Ns1 (-)ve", "Ns1(+)ve")</f>
        <v>Ns1 (-)ve</v>
      </c>
      <c r="H245" s="9">
        <v>0</v>
      </c>
      <c r="I245" s="6" t="str">
        <f>IF(Table3[[#This Row],[IgG Patients]]=0,"IgG (-)ve","IgG (+)ve")</f>
        <v>IgG (-)ve</v>
      </c>
      <c r="J245" s="9">
        <v>1</v>
      </c>
      <c r="K245" s="6" t="str">
        <f>IF(Table3[[#This Row],[IgM Patients]]=0,"IgM (-)ve","IgG (+)ve")</f>
        <v>IgG (+)ve</v>
      </c>
      <c r="L245" s="6" t="s">
        <v>52</v>
      </c>
      <c r="M245" s="6" t="s">
        <v>17</v>
      </c>
      <c r="N245" s="6" t="s">
        <v>19</v>
      </c>
      <c r="O245" s="6" t="s">
        <v>14</v>
      </c>
      <c r="P245" s="6">
        <v>0</v>
      </c>
      <c r="Q245" s="6" t="str">
        <f t="shared" si="7"/>
        <v>Negative</v>
      </c>
    </row>
    <row r="246" spans="1:17" x14ac:dyDescent="0.35">
      <c r="A246" s="5">
        <v>495</v>
      </c>
      <c r="B246" s="7" t="s">
        <v>15</v>
      </c>
      <c r="C246" s="7">
        <v>22</v>
      </c>
      <c r="D246" s="7" t="str">
        <f t="shared" si="6"/>
        <v>Youth (18–25)</v>
      </c>
      <c r="E246" s="10">
        <f>IF(Table3[[#This Row],[Age Group]]="Children (8–17)",1,IF(Table3[[#This Row],[Age Group]]="Youth (18–25)",2,IF(Table3[[#This Row],[Age Group]]="Adults (26–35)",3,IF(Table3[[#This Row],[Age Group]]="Middle Age (36–50)",4,5))))</f>
        <v>2</v>
      </c>
      <c r="F246" s="10">
        <v>1</v>
      </c>
      <c r="G246" s="7" t="str">
        <f>IF(Table3[[#This Row],[NS1 Patients]]=0,"Ns1 (-)ve", "Ns1(+)ve")</f>
        <v>Ns1(+)ve</v>
      </c>
      <c r="H246" s="10">
        <v>1</v>
      </c>
      <c r="I246" s="7" t="str">
        <f>IF(Table3[[#This Row],[IgG Patients]]=0,"IgG (-)ve","IgG (+)ve")</f>
        <v>IgG (+)ve</v>
      </c>
      <c r="J246" s="10">
        <v>0</v>
      </c>
      <c r="K246" s="7" t="str">
        <f>IF(Table3[[#This Row],[IgM Patients]]=0,"IgM (-)ve","IgG (+)ve")</f>
        <v>IgM (-)ve</v>
      </c>
      <c r="L246" s="7" t="s">
        <v>39</v>
      </c>
      <c r="M246" s="7" t="s">
        <v>12</v>
      </c>
      <c r="N246" s="7" t="s">
        <v>24</v>
      </c>
      <c r="O246" s="7" t="s">
        <v>14</v>
      </c>
      <c r="P246" s="7">
        <v>1</v>
      </c>
      <c r="Q246" s="7" t="str">
        <f t="shared" si="7"/>
        <v>Positive</v>
      </c>
    </row>
    <row r="247" spans="1:17" x14ac:dyDescent="0.35">
      <c r="A247" s="5">
        <v>496</v>
      </c>
      <c r="B247" s="6" t="s">
        <v>10</v>
      </c>
      <c r="C247" s="6">
        <v>21</v>
      </c>
      <c r="D247" s="6" t="str">
        <f t="shared" si="6"/>
        <v>Youth (18–25)</v>
      </c>
      <c r="E247" s="9">
        <f>IF(Table3[[#This Row],[Age Group]]="Children (8–17)",1,IF(Table3[[#This Row],[Age Group]]="Youth (18–25)",2,IF(Table3[[#This Row],[Age Group]]="Adults (26–35)",3,IF(Table3[[#This Row],[Age Group]]="Middle Age (36–50)",4,5))))</f>
        <v>2</v>
      </c>
      <c r="F247" s="9">
        <v>1</v>
      </c>
      <c r="G247" s="6" t="str">
        <f>IF(Table3[[#This Row],[NS1 Patients]]=0,"Ns1 (-)ve", "Ns1(+)ve")</f>
        <v>Ns1(+)ve</v>
      </c>
      <c r="H247" s="9">
        <v>1</v>
      </c>
      <c r="I247" s="6" t="str">
        <f>IF(Table3[[#This Row],[IgG Patients]]=0,"IgG (-)ve","IgG (+)ve")</f>
        <v>IgG (+)ve</v>
      </c>
      <c r="J247" s="9">
        <v>0</v>
      </c>
      <c r="K247" s="6" t="str">
        <f>IF(Table3[[#This Row],[IgM Patients]]=0,"IgM (-)ve","IgG (+)ve")</f>
        <v>IgM (-)ve</v>
      </c>
      <c r="L247" s="6" t="s">
        <v>47</v>
      </c>
      <c r="M247" s="6" t="s">
        <v>17</v>
      </c>
      <c r="N247" s="6" t="s">
        <v>19</v>
      </c>
      <c r="O247" s="6" t="s">
        <v>14</v>
      </c>
      <c r="P247" s="6">
        <v>1</v>
      </c>
      <c r="Q247" s="6" t="str">
        <f t="shared" si="7"/>
        <v>Positive</v>
      </c>
    </row>
    <row r="248" spans="1:17" x14ac:dyDescent="0.35">
      <c r="A248" s="5">
        <v>504</v>
      </c>
      <c r="B248" s="6" t="s">
        <v>10</v>
      </c>
      <c r="C248" s="6">
        <v>18</v>
      </c>
      <c r="D248" s="6" t="str">
        <f t="shared" si="6"/>
        <v>Youth (18–25)</v>
      </c>
      <c r="E248" s="9">
        <f>IF(Table3[[#This Row],[Age Group]]="Children (8–17)",1,IF(Table3[[#This Row],[Age Group]]="Youth (18–25)",2,IF(Table3[[#This Row],[Age Group]]="Adults (26–35)",3,IF(Table3[[#This Row],[Age Group]]="Middle Age (36–50)",4,5))))</f>
        <v>2</v>
      </c>
      <c r="F248" s="9">
        <v>0</v>
      </c>
      <c r="G248" s="6" t="str">
        <f>IF(Table3[[#This Row],[NS1 Patients]]=0,"Ns1 (-)ve", "Ns1(+)ve")</f>
        <v>Ns1 (-)ve</v>
      </c>
      <c r="H248" s="9">
        <v>0</v>
      </c>
      <c r="I248" s="6" t="str">
        <f>IF(Table3[[#This Row],[IgG Patients]]=0,"IgG (-)ve","IgG (+)ve")</f>
        <v>IgG (-)ve</v>
      </c>
      <c r="J248" s="9">
        <v>1</v>
      </c>
      <c r="K248" s="6" t="str">
        <f>IF(Table3[[#This Row],[IgM Patients]]=0,"IgM (-)ve","IgG (+)ve")</f>
        <v>IgG (+)ve</v>
      </c>
      <c r="L248" s="6" t="s">
        <v>36</v>
      </c>
      <c r="M248" s="6" t="s">
        <v>17</v>
      </c>
      <c r="N248" s="6" t="s">
        <v>19</v>
      </c>
      <c r="O248" s="6" t="s">
        <v>14</v>
      </c>
      <c r="P248" s="6">
        <v>0</v>
      </c>
      <c r="Q248" s="6" t="str">
        <f t="shared" si="7"/>
        <v>Negative</v>
      </c>
    </row>
    <row r="249" spans="1:17" x14ac:dyDescent="0.35">
      <c r="A249" s="5">
        <v>507</v>
      </c>
      <c r="B249" s="7" t="s">
        <v>10</v>
      </c>
      <c r="C249" s="7">
        <v>19</v>
      </c>
      <c r="D249" s="7" t="str">
        <f t="shared" si="6"/>
        <v>Youth (18–25)</v>
      </c>
      <c r="E249" s="10">
        <f>IF(Table3[[#This Row],[Age Group]]="Children (8–17)",1,IF(Table3[[#This Row],[Age Group]]="Youth (18–25)",2,IF(Table3[[#This Row],[Age Group]]="Adults (26–35)",3,IF(Table3[[#This Row],[Age Group]]="Middle Age (36–50)",4,5))))</f>
        <v>2</v>
      </c>
      <c r="F249" s="10">
        <v>1</v>
      </c>
      <c r="G249" s="7" t="str">
        <f>IF(Table3[[#This Row],[NS1 Patients]]=0,"Ns1 (-)ve", "Ns1(+)ve")</f>
        <v>Ns1(+)ve</v>
      </c>
      <c r="H249" s="10">
        <v>1</v>
      </c>
      <c r="I249" s="7" t="str">
        <f>IF(Table3[[#This Row],[IgG Patients]]=0,"IgG (-)ve","IgG (+)ve")</f>
        <v>IgG (+)ve</v>
      </c>
      <c r="J249" s="10">
        <v>0</v>
      </c>
      <c r="K249" s="7" t="str">
        <f>IF(Table3[[#This Row],[IgM Patients]]=0,"IgM (-)ve","IgG (+)ve")</f>
        <v>IgM (-)ve</v>
      </c>
      <c r="L249" s="7" t="s">
        <v>51</v>
      </c>
      <c r="M249" s="7" t="s">
        <v>12</v>
      </c>
      <c r="N249" s="7" t="s">
        <v>24</v>
      </c>
      <c r="O249" s="7" t="s">
        <v>14</v>
      </c>
      <c r="P249" s="7">
        <v>1</v>
      </c>
      <c r="Q249" s="7" t="str">
        <f t="shared" si="7"/>
        <v>Positive</v>
      </c>
    </row>
    <row r="250" spans="1:17" x14ac:dyDescent="0.35">
      <c r="A250" s="5">
        <v>517</v>
      </c>
      <c r="B250" s="7" t="s">
        <v>10</v>
      </c>
      <c r="C250" s="7">
        <v>23</v>
      </c>
      <c r="D250" s="7" t="str">
        <f t="shared" si="6"/>
        <v>Youth (18–25)</v>
      </c>
      <c r="E250" s="10">
        <f>IF(Table3[[#This Row],[Age Group]]="Children (8–17)",1,IF(Table3[[#This Row],[Age Group]]="Youth (18–25)",2,IF(Table3[[#This Row],[Age Group]]="Adults (26–35)",3,IF(Table3[[#This Row],[Age Group]]="Middle Age (36–50)",4,5))))</f>
        <v>2</v>
      </c>
      <c r="F250" s="10">
        <v>0</v>
      </c>
      <c r="G250" s="7" t="str">
        <f>IF(Table3[[#This Row],[NS1 Patients]]=0,"Ns1 (-)ve", "Ns1(+)ve")</f>
        <v>Ns1 (-)ve</v>
      </c>
      <c r="H250" s="10">
        <v>0</v>
      </c>
      <c r="I250" s="7" t="str">
        <f>IF(Table3[[#This Row],[IgG Patients]]=0,"IgG (-)ve","IgG (+)ve")</f>
        <v>IgG (-)ve</v>
      </c>
      <c r="J250" s="10">
        <v>1</v>
      </c>
      <c r="K250" s="7" t="str">
        <f>IF(Table3[[#This Row],[IgM Patients]]=0,"IgM (-)ve","IgG (+)ve")</f>
        <v>IgG (+)ve</v>
      </c>
      <c r="L250" s="7" t="s">
        <v>51</v>
      </c>
      <c r="M250" s="7" t="s">
        <v>12</v>
      </c>
      <c r="N250" s="7" t="s">
        <v>19</v>
      </c>
      <c r="O250" s="7" t="s">
        <v>14</v>
      </c>
      <c r="P250" s="7">
        <v>0</v>
      </c>
      <c r="Q250" s="7" t="str">
        <f t="shared" si="7"/>
        <v>Negative</v>
      </c>
    </row>
    <row r="251" spans="1:17" x14ac:dyDescent="0.35">
      <c r="A251" s="5">
        <v>521</v>
      </c>
      <c r="B251" s="7" t="s">
        <v>15</v>
      </c>
      <c r="C251" s="7">
        <v>22</v>
      </c>
      <c r="D251" s="7" t="str">
        <f t="shared" si="6"/>
        <v>Youth (18–25)</v>
      </c>
      <c r="E251" s="10">
        <f>IF(Table3[[#This Row],[Age Group]]="Children (8–17)",1,IF(Table3[[#This Row],[Age Group]]="Youth (18–25)",2,IF(Table3[[#This Row],[Age Group]]="Adults (26–35)",3,IF(Table3[[#This Row],[Age Group]]="Middle Age (36–50)",4,5))))</f>
        <v>2</v>
      </c>
      <c r="F251" s="10">
        <v>1</v>
      </c>
      <c r="G251" s="7" t="str">
        <f>IF(Table3[[#This Row],[NS1 Patients]]=0,"Ns1 (-)ve", "Ns1(+)ve")</f>
        <v>Ns1(+)ve</v>
      </c>
      <c r="H251" s="10">
        <v>1</v>
      </c>
      <c r="I251" s="7" t="str">
        <f>IF(Table3[[#This Row],[IgG Patients]]=0,"IgG (-)ve","IgG (+)ve")</f>
        <v>IgG (+)ve</v>
      </c>
      <c r="J251" s="10">
        <v>0</v>
      </c>
      <c r="K251" s="7" t="str">
        <f>IF(Table3[[#This Row],[IgM Patients]]=0,"IgM (-)ve","IgG (+)ve")</f>
        <v>IgM (-)ve</v>
      </c>
      <c r="L251" s="7" t="s">
        <v>77</v>
      </c>
      <c r="M251" s="7" t="s">
        <v>12</v>
      </c>
      <c r="N251" s="7" t="s">
        <v>13</v>
      </c>
      <c r="O251" s="7" t="s">
        <v>14</v>
      </c>
      <c r="P251" s="7">
        <v>1</v>
      </c>
      <c r="Q251" s="7" t="str">
        <f t="shared" si="7"/>
        <v>Positive</v>
      </c>
    </row>
    <row r="252" spans="1:17" x14ac:dyDescent="0.35">
      <c r="A252" s="5">
        <v>522</v>
      </c>
      <c r="B252" s="6" t="s">
        <v>15</v>
      </c>
      <c r="C252" s="6">
        <v>23</v>
      </c>
      <c r="D252" s="6" t="str">
        <f t="shared" si="6"/>
        <v>Youth (18–25)</v>
      </c>
      <c r="E252" s="9">
        <f>IF(Table3[[#This Row],[Age Group]]="Children (8–17)",1,IF(Table3[[#This Row],[Age Group]]="Youth (18–25)",2,IF(Table3[[#This Row],[Age Group]]="Adults (26–35)",3,IF(Table3[[#This Row],[Age Group]]="Middle Age (36–50)",4,5))))</f>
        <v>2</v>
      </c>
      <c r="F252" s="9">
        <v>1</v>
      </c>
      <c r="G252" s="6" t="str">
        <f>IF(Table3[[#This Row],[NS1 Patients]]=0,"Ns1 (-)ve", "Ns1(+)ve")</f>
        <v>Ns1(+)ve</v>
      </c>
      <c r="H252" s="9">
        <v>1</v>
      </c>
      <c r="I252" s="6" t="str">
        <f>IF(Table3[[#This Row],[IgG Patients]]=0,"IgG (-)ve","IgG (+)ve")</f>
        <v>IgG (+)ve</v>
      </c>
      <c r="J252" s="9">
        <v>0</v>
      </c>
      <c r="K252" s="6" t="str">
        <f>IF(Table3[[#This Row],[IgM Patients]]=0,"IgM (-)ve","IgG (+)ve")</f>
        <v>IgM (-)ve</v>
      </c>
      <c r="L252" s="6" t="s">
        <v>35</v>
      </c>
      <c r="M252" s="6" t="s">
        <v>17</v>
      </c>
      <c r="N252" s="6" t="s">
        <v>24</v>
      </c>
      <c r="O252" s="6" t="s">
        <v>14</v>
      </c>
      <c r="P252" s="6">
        <v>1</v>
      </c>
      <c r="Q252" s="6" t="str">
        <f t="shared" si="7"/>
        <v>Positive</v>
      </c>
    </row>
    <row r="253" spans="1:17" x14ac:dyDescent="0.35">
      <c r="A253" s="5">
        <v>524</v>
      </c>
      <c r="B253" s="6" t="s">
        <v>10</v>
      </c>
      <c r="C253" s="6">
        <v>22</v>
      </c>
      <c r="D253" s="6" t="str">
        <f t="shared" si="6"/>
        <v>Youth (18–25)</v>
      </c>
      <c r="E253" s="9">
        <f>IF(Table3[[#This Row],[Age Group]]="Children (8–17)",1,IF(Table3[[#This Row],[Age Group]]="Youth (18–25)",2,IF(Table3[[#This Row],[Age Group]]="Adults (26–35)",3,IF(Table3[[#This Row],[Age Group]]="Middle Age (36–50)",4,5))))</f>
        <v>2</v>
      </c>
      <c r="F253" s="9">
        <v>0</v>
      </c>
      <c r="G253" s="6" t="str">
        <f>IF(Table3[[#This Row],[NS1 Patients]]=0,"Ns1 (-)ve", "Ns1(+)ve")</f>
        <v>Ns1 (-)ve</v>
      </c>
      <c r="H253" s="9">
        <v>0</v>
      </c>
      <c r="I253" s="6" t="str">
        <f>IF(Table3[[#This Row],[IgG Patients]]=0,"IgG (-)ve","IgG (+)ve")</f>
        <v>IgG (-)ve</v>
      </c>
      <c r="J253" s="9">
        <v>0</v>
      </c>
      <c r="K253" s="6" t="str">
        <f>IF(Table3[[#This Row],[IgM Patients]]=0,"IgM (-)ve","IgG (+)ve")</f>
        <v>IgM (-)ve</v>
      </c>
      <c r="L253" s="6" t="s">
        <v>26</v>
      </c>
      <c r="M253" s="6" t="s">
        <v>17</v>
      </c>
      <c r="N253" s="6" t="s">
        <v>13</v>
      </c>
      <c r="O253" s="6" t="s">
        <v>14</v>
      </c>
      <c r="P253" s="6">
        <v>0</v>
      </c>
      <c r="Q253" s="6" t="str">
        <f t="shared" si="7"/>
        <v>Negative</v>
      </c>
    </row>
    <row r="254" spans="1:17" x14ac:dyDescent="0.35">
      <c r="A254" s="5">
        <v>540</v>
      </c>
      <c r="B254" s="6" t="s">
        <v>10</v>
      </c>
      <c r="C254" s="6">
        <v>19</v>
      </c>
      <c r="D254" s="6" t="str">
        <f t="shared" si="6"/>
        <v>Youth (18–25)</v>
      </c>
      <c r="E254" s="9">
        <f>IF(Table3[[#This Row],[Age Group]]="Children (8–17)",1,IF(Table3[[#This Row],[Age Group]]="Youth (18–25)",2,IF(Table3[[#This Row],[Age Group]]="Adults (26–35)",3,IF(Table3[[#This Row],[Age Group]]="Middle Age (36–50)",4,5))))</f>
        <v>2</v>
      </c>
      <c r="F254" s="9">
        <v>1</v>
      </c>
      <c r="G254" s="6" t="str">
        <f>IF(Table3[[#This Row],[NS1 Patients]]=0,"Ns1 (-)ve", "Ns1(+)ve")</f>
        <v>Ns1(+)ve</v>
      </c>
      <c r="H254" s="9">
        <v>1</v>
      </c>
      <c r="I254" s="6" t="str">
        <f>IF(Table3[[#This Row],[IgG Patients]]=0,"IgG (-)ve","IgG (+)ve")</f>
        <v>IgG (+)ve</v>
      </c>
      <c r="J254" s="9">
        <v>1</v>
      </c>
      <c r="K254" s="6" t="str">
        <f>IF(Table3[[#This Row],[IgM Patients]]=0,"IgM (-)ve","IgG (+)ve")</f>
        <v>IgG (+)ve</v>
      </c>
      <c r="L254" s="6" t="s">
        <v>33</v>
      </c>
      <c r="M254" s="6" t="s">
        <v>17</v>
      </c>
      <c r="N254" s="6" t="s">
        <v>13</v>
      </c>
      <c r="O254" s="6" t="s">
        <v>14</v>
      </c>
      <c r="P254" s="6">
        <v>1</v>
      </c>
      <c r="Q254" s="6" t="str">
        <f t="shared" si="7"/>
        <v>Positive</v>
      </c>
    </row>
    <row r="255" spans="1:17" x14ac:dyDescent="0.35">
      <c r="A255" s="5">
        <v>550</v>
      </c>
      <c r="B255" s="6" t="s">
        <v>15</v>
      </c>
      <c r="C255" s="6">
        <v>22</v>
      </c>
      <c r="D255" s="6" t="str">
        <f t="shared" si="6"/>
        <v>Youth (18–25)</v>
      </c>
      <c r="E255" s="9">
        <f>IF(Table3[[#This Row],[Age Group]]="Children (8–17)",1,IF(Table3[[#This Row],[Age Group]]="Youth (18–25)",2,IF(Table3[[#This Row],[Age Group]]="Adults (26–35)",3,IF(Table3[[#This Row],[Age Group]]="Middle Age (36–50)",4,5))))</f>
        <v>2</v>
      </c>
      <c r="F255" s="9">
        <v>0</v>
      </c>
      <c r="G255" s="6" t="str">
        <f>IF(Table3[[#This Row],[NS1 Patients]]=0,"Ns1 (-)ve", "Ns1(+)ve")</f>
        <v>Ns1 (-)ve</v>
      </c>
      <c r="H255" s="9">
        <v>0</v>
      </c>
      <c r="I255" s="6" t="str">
        <f>IF(Table3[[#This Row],[IgG Patients]]=0,"IgG (-)ve","IgG (+)ve")</f>
        <v>IgG (-)ve</v>
      </c>
      <c r="J255" s="9">
        <v>1</v>
      </c>
      <c r="K255" s="6" t="str">
        <f>IF(Table3[[#This Row],[IgM Patients]]=0,"IgM (-)ve","IgG (+)ve")</f>
        <v>IgG (+)ve</v>
      </c>
      <c r="L255" s="6" t="s">
        <v>42</v>
      </c>
      <c r="M255" s="6" t="s">
        <v>17</v>
      </c>
      <c r="N255" s="6" t="s">
        <v>13</v>
      </c>
      <c r="O255" s="6" t="s">
        <v>14</v>
      </c>
      <c r="P255" s="6">
        <v>0</v>
      </c>
      <c r="Q255" s="6" t="str">
        <f t="shared" si="7"/>
        <v>Negative</v>
      </c>
    </row>
    <row r="256" spans="1:17" x14ac:dyDescent="0.35">
      <c r="A256" s="5">
        <v>554</v>
      </c>
      <c r="B256" s="6" t="s">
        <v>15</v>
      </c>
      <c r="C256" s="6">
        <v>25</v>
      </c>
      <c r="D256" s="6" t="str">
        <f t="shared" si="6"/>
        <v>Youth (18–25)</v>
      </c>
      <c r="E256" s="9">
        <f>IF(Table3[[#This Row],[Age Group]]="Children (8–17)",1,IF(Table3[[#This Row],[Age Group]]="Youth (18–25)",2,IF(Table3[[#This Row],[Age Group]]="Adults (26–35)",3,IF(Table3[[#This Row],[Age Group]]="Middle Age (36–50)",4,5))))</f>
        <v>2</v>
      </c>
      <c r="F256" s="9">
        <v>0</v>
      </c>
      <c r="G256" s="6" t="str">
        <f>IF(Table3[[#This Row],[NS1 Patients]]=0,"Ns1 (-)ve", "Ns1(+)ve")</f>
        <v>Ns1 (-)ve</v>
      </c>
      <c r="H256" s="9">
        <v>0</v>
      </c>
      <c r="I256" s="6" t="str">
        <f>IF(Table3[[#This Row],[IgG Patients]]=0,"IgG (-)ve","IgG (+)ve")</f>
        <v>IgG (-)ve</v>
      </c>
      <c r="J256" s="9">
        <v>0</v>
      </c>
      <c r="K256" s="6" t="str">
        <f>IF(Table3[[#This Row],[IgM Patients]]=0,"IgM (-)ve","IgG (+)ve")</f>
        <v>IgM (-)ve</v>
      </c>
      <c r="L256" s="6" t="s">
        <v>36</v>
      </c>
      <c r="M256" s="6" t="s">
        <v>17</v>
      </c>
      <c r="N256" s="6" t="s">
        <v>24</v>
      </c>
      <c r="O256" s="6" t="s">
        <v>14</v>
      </c>
      <c r="P256" s="6">
        <v>0</v>
      </c>
      <c r="Q256" s="6" t="str">
        <f t="shared" si="7"/>
        <v>Negative</v>
      </c>
    </row>
    <row r="257" spans="1:17" x14ac:dyDescent="0.35">
      <c r="A257" s="5">
        <v>559</v>
      </c>
      <c r="B257" s="7" t="s">
        <v>10</v>
      </c>
      <c r="C257" s="7">
        <v>18</v>
      </c>
      <c r="D257" s="7" t="str">
        <f t="shared" si="6"/>
        <v>Youth (18–25)</v>
      </c>
      <c r="E257" s="10">
        <f>IF(Table3[[#This Row],[Age Group]]="Children (8–17)",1,IF(Table3[[#This Row],[Age Group]]="Youth (18–25)",2,IF(Table3[[#This Row],[Age Group]]="Adults (26–35)",3,IF(Table3[[#This Row],[Age Group]]="Middle Age (36–50)",4,5))))</f>
        <v>2</v>
      </c>
      <c r="F257" s="10">
        <v>1</v>
      </c>
      <c r="G257" s="7" t="str">
        <f>IF(Table3[[#This Row],[NS1 Patients]]=0,"Ns1 (-)ve", "Ns1(+)ve")</f>
        <v>Ns1(+)ve</v>
      </c>
      <c r="H257" s="10">
        <v>1</v>
      </c>
      <c r="I257" s="7" t="str">
        <f>IF(Table3[[#This Row],[IgG Patients]]=0,"IgG (-)ve","IgG (+)ve")</f>
        <v>IgG (+)ve</v>
      </c>
      <c r="J257" s="10">
        <v>0</v>
      </c>
      <c r="K257" s="7" t="str">
        <f>IF(Table3[[#This Row],[IgM Patients]]=0,"IgM (-)ve","IgG (+)ve")</f>
        <v>IgM (-)ve</v>
      </c>
      <c r="L257" s="7" t="s">
        <v>47</v>
      </c>
      <c r="M257" s="7" t="s">
        <v>12</v>
      </c>
      <c r="N257" s="7" t="s">
        <v>19</v>
      </c>
      <c r="O257" s="7" t="s">
        <v>14</v>
      </c>
      <c r="P257" s="7">
        <v>1</v>
      </c>
      <c r="Q257" s="7" t="str">
        <f t="shared" si="7"/>
        <v>Positive</v>
      </c>
    </row>
    <row r="258" spans="1:17" x14ac:dyDescent="0.35">
      <c r="A258" s="5">
        <v>561</v>
      </c>
      <c r="B258" s="7" t="s">
        <v>10</v>
      </c>
      <c r="C258" s="7">
        <v>19</v>
      </c>
      <c r="D258" s="7" t="str">
        <f t="shared" ref="D258:D321" si="8">IF(C258&lt;=17,"Children (8–17)",
IF(C258&lt;=25,"Youth (18–25)",
IF(C258&lt;=35,"Adults (26–35)",
IF(C258&lt;=50,"Middle Age (36–50)",
"Seniors (51–65)"))))</f>
        <v>Youth (18–25)</v>
      </c>
      <c r="E258" s="10">
        <f>IF(Table3[[#This Row],[Age Group]]="Children (8–17)",1,IF(Table3[[#This Row],[Age Group]]="Youth (18–25)",2,IF(Table3[[#This Row],[Age Group]]="Adults (26–35)",3,IF(Table3[[#This Row],[Age Group]]="Middle Age (36–50)",4,5))))</f>
        <v>2</v>
      </c>
      <c r="F258" s="10">
        <v>0</v>
      </c>
      <c r="G258" s="7" t="str">
        <f>IF(Table3[[#This Row],[NS1 Patients]]=0,"Ns1 (-)ve", "Ns1(+)ve")</f>
        <v>Ns1 (-)ve</v>
      </c>
      <c r="H258" s="10">
        <v>0</v>
      </c>
      <c r="I258" s="7" t="str">
        <f>IF(Table3[[#This Row],[IgG Patients]]=0,"IgG (-)ve","IgG (+)ve")</f>
        <v>IgG (-)ve</v>
      </c>
      <c r="J258" s="10">
        <v>0</v>
      </c>
      <c r="K258" s="7" t="str">
        <f>IF(Table3[[#This Row],[IgM Patients]]=0,"IgM (-)ve","IgG (+)ve")</f>
        <v>IgM (-)ve</v>
      </c>
      <c r="L258" s="7" t="s">
        <v>40</v>
      </c>
      <c r="M258" s="7" t="s">
        <v>12</v>
      </c>
      <c r="N258" s="7" t="s">
        <v>19</v>
      </c>
      <c r="O258" s="7" t="s">
        <v>14</v>
      </c>
      <c r="P258" s="7">
        <v>0</v>
      </c>
      <c r="Q258" s="7" t="str">
        <f t="shared" ref="Q258:Q321" si="9">IF(P258=0, "Negative","Positive")</f>
        <v>Negative</v>
      </c>
    </row>
    <row r="259" spans="1:17" x14ac:dyDescent="0.35">
      <c r="A259" s="5">
        <v>566</v>
      </c>
      <c r="B259" s="6" t="s">
        <v>15</v>
      </c>
      <c r="C259" s="6">
        <v>23</v>
      </c>
      <c r="D259" s="6" t="str">
        <f t="shared" si="8"/>
        <v>Youth (18–25)</v>
      </c>
      <c r="E259" s="9">
        <f>IF(Table3[[#This Row],[Age Group]]="Children (8–17)",1,IF(Table3[[#This Row],[Age Group]]="Youth (18–25)",2,IF(Table3[[#This Row],[Age Group]]="Adults (26–35)",3,IF(Table3[[#This Row],[Age Group]]="Middle Age (36–50)",4,5))))</f>
        <v>2</v>
      </c>
      <c r="F259" s="9">
        <v>0</v>
      </c>
      <c r="G259" s="6" t="str">
        <f>IF(Table3[[#This Row],[NS1 Patients]]=0,"Ns1 (-)ve", "Ns1(+)ve")</f>
        <v>Ns1 (-)ve</v>
      </c>
      <c r="H259" s="9">
        <v>0</v>
      </c>
      <c r="I259" s="6" t="str">
        <f>IF(Table3[[#This Row],[IgG Patients]]=0,"IgG (-)ve","IgG (+)ve")</f>
        <v>IgG (-)ve</v>
      </c>
      <c r="J259" s="9">
        <v>1</v>
      </c>
      <c r="K259" s="6" t="str">
        <f>IF(Table3[[#This Row],[IgM Patients]]=0,"IgM (-)ve","IgG (+)ve")</f>
        <v>IgG (+)ve</v>
      </c>
      <c r="L259" s="6" t="s">
        <v>18</v>
      </c>
      <c r="M259" s="6" t="s">
        <v>17</v>
      </c>
      <c r="N259" s="6" t="s">
        <v>13</v>
      </c>
      <c r="O259" s="6" t="s">
        <v>14</v>
      </c>
      <c r="P259" s="6">
        <v>0</v>
      </c>
      <c r="Q259" s="6" t="str">
        <f t="shared" si="9"/>
        <v>Negative</v>
      </c>
    </row>
    <row r="260" spans="1:17" x14ac:dyDescent="0.35">
      <c r="A260" s="5">
        <v>574</v>
      </c>
      <c r="B260" s="6" t="s">
        <v>10</v>
      </c>
      <c r="C260" s="6">
        <v>24</v>
      </c>
      <c r="D260" s="6" t="str">
        <f t="shared" si="8"/>
        <v>Youth (18–25)</v>
      </c>
      <c r="E260" s="9">
        <f>IF(Table3[[#This Row],[Age Group]]="Children (8–17)",1,IF(Table3[[#This Row],[Age Group]]="Youth (18–25)",2,IF(Table3[[#This Row],[Age Group]]="Adults (26–35)",3,IF(Table3[[#This Row],[Age Group]]="Middle Age (36–50)",4,5))))</f>
        <v>2</v>
      </c>
      <c r="F260" s="9">
        <v>0</v>
      </c>
      <c r="G260" s="6" t="str">
        <f>IF(Table3[[#This Row],[NS1 Patients]]=0,"Ns1 (-)ve", "Ns1(+)ve")</f>
        <v>Ns1 (-)ve</v>
      </c>
      <c r="H260" s="9">
        <v>0</v>
      </c>
      <c r="I260" s="6" t="str">
        <f>IF(Table3[[#This Row],[IgG Patients]]=0,"IgG (-)ve","IgG (+)ve")</f>
        <v>IgG (-)ve</v>
      </c>
      <c r="J260" s="9">
        <v>0</v>
      </c>
      <c r="K260" s="6" t="str">
        <f>IF(Table3[[#This Row],[IgM Patients]]=0,"IgM (-)ve","IgG (+)ve")</f>
        <v>IgM (-)ve</v>
      </c>
      <c r="L260" s="6" t="s">
        <v>26</v>
      </c>
      <c r="M260" s="6" t="s">
        <v>17</v>
      </c>
      <c r="N260" s="6" t="s">
        <v>24</v>
      </c>
      <c r="O260" s="6" t="s">
        <v>14</v>
      </c>
      <c r="P260" s="6">
        <v>0</v>
      </c>
      <c r="Q260" s="6" t="str">
        <f t="shared" si="9"/>
        <v>Negative</v>
      </c>
    </row>
    <row r="261" spans="1:17" x14ac:dyDescent="0.35">
      <c r="A261" s="5">
        <v>575</v>
      </c>
      <c r="B261" s="7" t="s">
        <v>15</v>
      </c>
      <c r="C261" s="7">
        <v>19</v>
      </c>
      <c r="D261" s="7" t="str">
        <f t="shared" si="8"/>
        <v>Youth (18–25)</v>
      </c>
      <c r="E261" s="10">
        <f>IF(Table3[[#This Row],[Age Group]]="Children (8–17)",1,IF(Table3[[#This Row],[Age Group]]="Youth (18–25)",2,IF(Table3[[#This Row],[Age Group]]="Adults (26–35)",3,IF(Table3[[#This Row],[Age Group]]="Middle Age (36–50)",4,5))))</f>
        <v>2</v>
      </c>
      <c r="F261" s="10">
        <v>0</v>
      </c>
      <c r="G261" s="7" t="str">
        <f>IF(Table3[[#This Row],[NS1 Patients]]=0,"Ns1 (-)ve", "Ns1(+)ve")</f>
        <v>Ns1 (-)ve</v>
      </c>
      <c r="H261" s="10">
        <v>0</v>
      </c>
      <c r="I261" s="7" t="str">
        <f>IF(Table3[[#This Row],[IgG Patients]]=0,"IgG (-)ve","IgG (+)ve")</f>
        <v>IgG (-)ve</v>
      </c>
      <c r="J261" s="10">
        <v>1</v>
      </c>
      <c r="K261" s="7" t="str">
        <f>IF(Table3[[#This Row],[IgM Patients]]=0,"IgM (-)ve","IgG (+)ve")</f>
        <v>IgG (+)ve</v>
      </c>
      <c r="L261" s="7" t="s">
        <v>37</v>
      </c>
      <c r="M261" s="7" t="s">
        <v>12</v>
      </c>
      <c r="N261" s="7" t="s">
        <v>13</v>
      </c>
      <c r="O261" s="7" t="s">
        <v>14</v>
      </c>
      <c r="P261" s="7">
        <v>0</v>
      </c>
      <c r="Q261" s="7" t="str">
        <f t="shared" si="9"/>
        <v>Negative</v>
      </c>
    </row>
    <row r="262" spans="1:17" x14ac:dyDescent="0.35">
      <c r="A262" s="5">
        <v>585</v>
      </c>
      <c r="B262" s="7" t="s">
        <v>15</v>
      </c>
      <c r="C262" s="7">
        <v>25</v>
      </c>
      <c r="D262" s="7" t="str">
        <f t="shared" si="8"/>
        <v>Youth (18–25)</v>
      </c>
      <c r="E262" s="10">
        <f>IF(Table3[[#This Row],[Age Group]]="Children (8–17)",1,IF(Table3[[#This Row],[Age Group]]="Youth (18–25)",2,IF(Table3[[#This Row],[Age Group]]="Adults (26–35)",3,IF(Table3[[#This Row],[Age Group]]="Middle Age (36–50)",4,5))))</f>
        <v>2</v>
      </c>
      <c r="F262" s="10">
        <v>1</v>
      </c>
      <c r="G262" s="7" t="str">
        <f>IF(Table3[[#This Row],[NS1 Patients]]=0,"Ns1 (-)ve", "Ns1(+)ve")</f>
        <v>Ns1(+)ve</v>
      </c>
      <c r="H262" s="10">
        <v>1</v>
      </c>
      <c r="I262" s="7" t="str">
        <f>IF(Table3[[#This Row],[IgG Patients]]=0,"IgG (-)ve","IgG (+)ve")</f>
        <v>IgG (+)ve</v>
      </c>
      <c r="J262" s="10">
        <v>1</v>
      </c>
      <c r="K262" s="7" t="str">
        <f>IF(Table3[[#This Row],[IgM Patients]]=0,"IgM (-)ve","IgG (+)ve")</f>
        <v>IgG (+)ve</v>
      </c>
      <c r="L262" s="7" t="s">
        <v>39</v>
      </c>
      <c r="M262" s="7" t="s">
        <v>12</v>
      </c>
      <c r="N262" s="7" t="s">
        <v>13</v>
      </c>
      <c r="O262" s="7" t="s">
        <v>14</v>
      </c>
      <c r="P262" s="7">
        <v>1</v>
      </c>
      <c r="Q262" s="7" t="str">
        <f t="shared" si="9"/>
        <v>Positive</v>
      </c>
    </row>
    <row r="263" spans="1:17" x14ac:dyDescent="0.35">
      <c r="A263" s="5">
        <v>588</v>
      </c>
      <c r="B263" s="6" t="s">
        <v>15</v>
      </c>
      <c r="C263" s="6">
        <v>25</v>
      </c>
      <c r="D263" s="6" t="str">
        <f t="shared" si="8"/>
        <v>Youth (18–25)</v>
      </c>
      <c r="E263" s="9">
        <f>IF(Table3[[#This Row],[Age Group]]="Children (8–17)",1,IF(Table3[[#This Row],[Age Group]]="Youth (18–25)",2,IF(Table3[[#This Row],[Age Group]]="Adults (26–35)",3,IF(Table3[[#This Row],[Age Group]]="Middle Age (36–50)",4,5))))</f>
        <v>2</v>
      </c>
      <c r="F263" s="9">
        <v>0</v>
      </c>
      <c r="G263" s="6" t="str">
        <f>IF(Table3[[#This Row],[NS1 Patients]]=0,"Ns1 (-)ve", "Ns1(+)ve")</f>
        <v>Ns1 (-)ve</v>
      </c>
      <c r="H263" s="9">
        <v>0</v>
      </c>
      <c r="I263" s="6" t="str">
        <f>IF(Table3[[#This Row],[IgG Patients]]=0,"IgG (-)ve","IgG (+)ve")</f>
        <v>IgG (-)ve</v>
      </c>
      <c r="J263" s="9">
        <v>1</v>
      </c>
      <c r="K263" s="6" t="str">
        <f>IF(Table3[[#This Row],[IgM Patients]]=0,"IgM (-)ve","IgG (+)ve")</f>
        <v>IgG (+)ve</v>
      </c>
      <c r="L263" s="6" t="s">
        <v>52</v>
      </c>
      <c r="M263" s="6" t="s">
        <v>17</v>
      </c>
      <c r="N263" s="6" t="s">
        <v>13</v>
      </c>
      <c r="O263" s="6" t="s">
        <v>14</v>
      </c>
      <c r="P263" s="6">
        <v>0</v>
      </c>
      <c r="Q263" s="6" t="str">
        <f t="shared" si="9"/>
        <v>Negative</v>
      </c>
    </row>
    <row r="264" spans="1:17" x14ac:dyDescent="0.35">
      <c r="A264" s="5">
        <v>592</v>
      </c>
      <c r="B264" s="6" t="s">
        <v>10</v>
      </c>
      <c r="C264" s="6">
        <v>20</v>
      </c>
      <c r="D264" s="6" t="str">
        <f t="shared" si="8"/>
        <v>Youth (18–25)</v>
      </c>
      <c r="E264" s="9">
        <f>IF(Table3[[#This Row],[Age Group]]="Children (8–17)",1,IF(Table3[[#This Row],[Age Group]]="Youth (18–25)",2,IF(Table3[[#This Row],[Age Group]]="Adults (26–35)",3,IF(Table3[[#This Row],[Age Group]]="Middle Age (36–50)",4,5))))</f>
        <v>2</v>
      </c>
      <c r="F264" s="9">
        <v>0</v>
      </c>
      <c r="G264" s="6" t="str">
        <f>IF(Table3[[#This Row],[NS1 Patients]]=0,"Ns1 (-)ve", "Ns1(+)ve")</f>
        <v>Ns1 (-)ve</v>
      </c>
      <c r="H264" s="9">
        <v>0</v>
      </c>
      <c r="I264" s="6" t="str">
        <f>IF(Table3[[#This Row],[IgG Patients]]=0,"IgG (-)ve","IgG (+)ve")</f>
        <v>IgG (-)ve</v>
      </c>
      <c r="J264" s="9">
        <v>0</v>
      </c>
      <c r="K264" s="6" t="str">
        <f>IF(Table3[[#This Row],[IgM Patients]]=0,"IgM (-)ve","IgG (+)ve")</f>
        <v>IgM (-)ve</v>
      </c>
      <c r="L264" s="6" t="s">
        <v>16</v>
      </c>
      <c r="M264" s="6" t="s">
        <v>17</v>
      </c>
      <c r="N264" s="6" t="s">
        <v>13</v>
      </c>
      <c r="O264" s="6" t="s">
        <v>14</v>
      </c>
      <c r="P264" s="6">
        <v>0</v>
      </c>
      <c r="Q264" s="6" t="str">
        <f t="shared" si="9"/>
        <v>Negative</v>
      </c>
    </row>
    <row r="265" spans="1:17" x14ac:dyDescent="0.35">
      <c r="A265" s="5">
        <v>595</v>
      </c>
      <c r="B265" s="7" t="s">
        <v>15</v>
      </c>
      <c r="C265" s="7">
        <v>19</v>
      </c>
      <c r="D265" s="7" t="str">
        <f t="shared" si="8"/>
        <v>Youth (18–25)</v>
      </c>
      <c r="E265" s="10">
        <f>IF(Table3[[#This Row],[Age Group]]="Children (8–17)",1,IF(Table3[[#This Row],[Age Group]]="Youth (18–25)",2,IF(Table3[[#This Row],[Age Group]]="Adults (26–35)",3,IF(Table3[[#This Row],[Age Group]]="Middle Age (36–50)",4,5))))</f>
        <v>2</v>
      </c>
      <c r="F265" s="10">
        <v>1</v>
      </c>
      <c r="G265" s="7" t="str">
        <f>IF(Table3[[#This Row],[NS1 Patients]]=0,"Ns1 (-)ve", "Ns1(+)ve")</f>
        <v>Ns1(+)ve</v>
      </c>
      <c r="H265" s="10">
        <v>1</v>
      </c>
      <c r="I265" s="7" t="str">
        <f>IF(Table3[[#This Row],[IgG Patients]]=0,"IgG (-)ve","IgG (+)ve")</f>
        <v>IgG (+)ve</v>
      </c>
      <c r="J265" s="10">
        <v>1</v>
      </c>
      <c r="K265" s="7" t="str">
        <f>IF(Table3[[#This Row],[IgM Patients]]=0,"IgM (-)ve","IgG (+)ve")</f>
        <v>IgG (+)ve</v>
      </c>
      <c r="L265" s="7" t="s">
        <v>34</v>
      </c>
      <c r="M265" s="7" t="s">
        <v>12</v>
      </c>
      <c r="N265" s="7" t="s">
        <v>19</v>
      </c>
      <c r="O265" s="7" t="s">
        <v>14</v>
      </c>
      <c r="P265" s="7">
        <v>1</v>
      </c>
      <c r="Q265" s="7" t="str">
        <f t="shared" si="9"/>
        <v>Positive</v>
      </c>
    </row>
    <row r="266" spans="1:17" x14ac:dyDescent="0.35">
      <c r="A266" s="5">
        <v>623</v>
      </c>
      <c r="B266" s="7" t="s">
        <v>15</v>
      </c>
      <c r="C266" s="7">
        <v>20</v>
      </c>
      <c r="D266" s="7" t="str">
        <f t="shared" si="8"/>
        <v>Youth (18–25)</v>
      </c>
      <c r="E266" s="10">
        <f>IF(Table3[[#This Row],[Age Group]]="Children (8–17)",1,IF(Table3[[#This Row],[Age Group]]="Youth (18–25)",2,IF(Table3[[#This Row],[Age Group]]="Adults (26–35)",3,IF(Table3[[#This Row],[Age Group]]="Middle Age (36–50)",4,5))))</f>
        <v>2</v>
      </c>
      <c r="F266" s="10">
        <v>1</v>
      </c>
      <c r="G266" s="7" t="str">
        <f>IF(Table3[[#This Row],[NS1 Patients]]=0,"Ns1 (-)ve", "Ns1(+)ve")</f>
        <v>Ns1(+)ve</v>
      </c>
      <c r="H266" s="10">
        <v>1</v>
      </c>
      <c r="I266" s="7" t="str">
        <f>IF(Table3[[#This Row],[IgG Patients]]=0,"IgG (-)ve","IgG (+)ve")</f>
        <v>IgG (+)ve</v>
      </c>
      <c r="J266" s="10">
        <v>1</v>
      </c>
      <c r="K266" s="7" t="str">
        <f>IF(Table3[[#This Row],[IgM Patients]]=0,"IgM (-)ve","IgG (+)ve")</f>
        <v>IgG (+)ve</v>
      </c>
      <c r="L266" s="7" t="s">
        <v>11</v>
      </c>
      <c r="M266" s="7" t="s">
        <v>12</v>
      </c>
      <c r="N266" s="7" t="s">
        <v>24</v>
      </c>
      <c r="O266" s="7" t="s">
        <v>14</v>
      </c>
      <c r="P266" s="7">
        <v>1</v>
      </c>
      <c r="Q266" s="7" t="str">
        <f t="shared" si="9"/>
        <v>Positive</v>
      </c>
    </row>
    <row r="267" spans="1:17" x14ac:dyDescent="0.35">
      <c r="A267" s="5">
        <v>628</v>
      </c>
      <c r="B267" s="6" t="s">
        <v>15</v>
      </c>
      <c r="C267" s="6">
        <v>20</v>
      </c>
      <c r="D267" s="6" t="str">
        <f t="shared" si="8"/>
        <v>Youth (18–25)</v>
      </c>
      <c r="E267" s="9">
        <f>IF(Table3[[#This Row],[Age Group]]="Children (8–17)",1,IF(Table3[[#This Row],[Age Group]]="Youth (18–25)",2,IF(Table3[[#This Row],[Age Group]]="Adults (26–35)",3,IF(Table3[[#This Row],[Age Group]]="Middle Age (36–50)",4,5))))</f>
        <v>2</v>
      </c>
      <c r="F267" s="9">
        <v>1</v>
      </c>
      <c r="G267" s="6" t="str">
        <f>IF(Table3[[#This Row],[NS1 Patients]]=0,"Ns1 (-)ve", "Ns1(+)ve")</f>
        <v>Ns1(+)ve</v>
      </c>
      <c r="H267" s="9">
        <v>1</v>
      </c>
      <c r="I267" s="6" t="str">
        <f>IF(Table3[[#This Row],[IgG Patients]]=0,"IgG (-)ve","IgG (+)ve")</f>
        <v>IgG (+)ve</v>
      </c>
      <c r="J267" s="9">
        <v>1</v>
      </c>
      <c r="K267" s="6" t="str">
        <f>IF(Table3[[#This Row],[IgM Patients]]=0,"IgM (-)ve","IgG (+)ve")</f>
        <v>IgG (+)ve</v>
      </c>
      <c r="L267" s="6" t="s">
        <v>20</v>
      </c>
      <c r="M267" s="6" t="s">
        <v>17</v>
      </c>
      <c r="N267" s="6" t="s">
        <v>24</v>
      </c>
      <c r="O267" s="6" t="s">
        <v>14</v>
      </c>
      <c r="P267" s="6">
        <v>1</v>
      </c>
      <c r="Q267" s="6" t="str">
        <f t="shared" si="9"/>
        <v>Positive</v>
      </c>
    </row>
    <row r="268" spans="1:17" x14ac:dyDescent="0.35">
      <c r="A268" s="5">
        <v>637</v>
      </c>
      <c r="B268" s="7" t="s">
        <v>10</v>
      </c>
      <c r="C268" s="7">
        <v>20</v>
      </c>
      <c r="D268" s="7" t="str">
        <f t="shared" si="8"/>
        <v>Youth (18–25)</v>
      </c>
      <c r="E268" s="10">
        <f>IF(Table3[[#This Row],[Age Group]]="Children (8–17)",1,IF(Table3[[#This Row],[Age Group]]="Youth (18–25)",2,IF(Table3[[#This Row],[Age Group]]="Adults (26–35)",3,IF(Table3[[#This Row],[Age Group]]="Middle Age (36–50)",4,5))))</f>
        <v>2</v>
      </c>
      <c r="F268" s="10">
        <v>0</v>
      </c>
      <c r="G268" s="7" t="str">
        <f>IF(Table3[[#This Row],[NS1 Patients]]=0,"Ns1 (-)ve", "Ns1(+)ve")</f>
        <v>Ns1 (-)ve</v>
      </c>
      <c r="H268" s="10">
        <v>0</v>
      </c>
      <c r="I268" s="7" t="str">
        <f>IF(Table3[[#This Row],[IgG Patients]]=0,"IgG (-)ve","IgG (+)ve")</f>
        <v>IgG (-)ve</v>
      </c>
      <c r="J268" s="10">
        <v>1</v>
      </c>
      <c r="K268" s="7" t="str">
        <f>IF(Table3[[#This Row],[IgM Patients]]=0,"IgM (-)ve","IgG (+)ve")</f>
        <v>IgG (+)ve</v>
      </c>
      <c r="L268" s="7" t="s">
        <v>36</v>
      </c>
      <c r="M268" s="7" t="s">
        <v>12</v>
      </c>
      <c r="N268" s="7" t="s">
        <v>24</v>
      </c>
      <c r="O268" s="7" t="s">
        <v>14</v>
      </c>
      <c r="P268" s="7">
        <v>0</v>
      </c>
      <c r="Q268" s="7" t="str">
        <f t="shared" si="9"/>
        <v>Negative</v>
      </c>
    </row>
    <row r="269" spans="1:17" x14ac:dyDescent="0.35">
      <c r="A269" s="5">
        <v>640</v>
      </c>
      <c r="B269" s="6" t="s">
        <v>10</v>
      </c>
      <c r="C269" s="6">
        <v>21</v>
      </c>
      <c r="D269" s="6" t="str">
        <f t="shared" si="8"/>
        <v>Youth (18–25)</v>
      </c>
      <c r="E269" s="9">
        <f>IF(Table3[[#This Row],[Age Group]]="Children (8–17)",1,IF(Table3[[#This Row],[Age Group]]="Youth (18–25)",2,IF(Table3[[#This Row],[Age Group]]="Adults (26–35)",3,IF(Table3[[#This Row],[Age Group]]="Middle Age (36–50)",4,5))))</f>
        <v>2</v>
      </c>
      <c r="F269" s="9">
        <v>1</v>
      </c>
      <c r="G269" s="6" t="str">
        <f>IF(Table3[[#This Row],[NS1 Patients]]=0,"Ns1 (-)ve", "Ns1(+)ve")</f>
        <v>Ns1(+)ve</v>
      </c>
      <c r="H269" s="9">
        <v>1</v>
      </c>
      <c r="I269" s="6" t="str">
        <f>IF(Table3[[#This Row],[IgG Patients]]=0,"IgG (-)ve","IgG (+)ve")</f>
        <v>IgG (+)ve</v>
      </c>
      <c r="J269" s="9">
        <v>1</v>
      </c>
      <c r="K269" s="6" t="str">
        <f>IF(Table3[[#This Row],[IgM Patients]]=0,"IgM (-)ve","IgG (+)ve")</f>
        <v>IgG (+)ve</v>
      </c>
      <c r="L269" s="6" t="s">
        <v>52</v>
      </c>
      <c r="M269" s="6" t="s">
        <v>17</v>
      </c>
      <c r="N269" s="6" t="s">
        <v>13</v>
      </c>
      <c r="O269" s="6" t="s">
        <v>14</v>
      </c>
      <c r="P269" s="6">
        <v>1</v>
      </c>
      <c r="Q269" s="6" t="str">
        <f t="shared" si="9"/>
        <v>Positive</v>
      </c>
    </row>
    <row r="270" spans="1:17" x14ac:dyDescent="0.35">
      <c r="A270" s="5">
        <v>643</v>
      </c>
      <c r="B270" s="7" t="s">
        <v>15</v>
      </c>
      <c r="C270" s="7">
        <v>23</v>
      </c>
      <c r="D270" s="7" t="str">
        <f t="shared" si="8"/>
        <v>Youth (18–25)</v>
      </c>
      <c r="E270" s="10">
        <f>IF(Table3[[#This Row],[Age Group]]="Children (8–17)",1,IF(Table3[[#This Row],[Age Group]]="Youth (18–25)",2,IF(Table3[[#This Row],[Age Group]]="Adults (26–35)",3,IF(Table3[[#This Row],[Age Group]]="Middle Age (36–50)",4,5))))</f>
        <v>2</v>
      </c>
      <c r="F270" s="10">
        <v>1</v>
      </c>
      <c r="G270" s="7" t="str">
        <f>IF(Table3[[#This Row],[NS1 Patients]]=0,"Ns1 (-)ve", "Ns1(+)ve")</f>
        <v>Ns1(+)ve</v>
      </c>
      <c r="H270" s="10">
        <v>1</v>
      </c>
      <c r="I270" s="7" t="str">
        <f>IF(Table3[[#This Row],[IgG Patients]]=0,"IgG (-)ve","IgG (+)ve")</f>
        <v>IgG (+)ve</v>
      </c>
      <c r="J270" s="10">
        <v>0</v>
      </c>
      <c r="K270" s="7" t="str">
        <f>IF(Table3[[#This Row],[IgM Patients]]=0,"IgM (-)ve","IgG (+)ve")</f>
        <v>IgM (-)ve</v>
      </c>
      <c r="L270" s="7" t="s">
        <v>48</v>
      </c>
      <c r="M270" s="7" t="s">
        <v>12</v>
      </c>
      <c r="N270" s="7" t="s">
        <v>13</v>
      </c>
      <c r="O270" s="7" t="s">
        <v>14</v>
      </c>
      <c r="P270" s="7">
        <v>1</v>
      </c>
      <c r="Q270" s="7" t="str">
        <f t="shared" si="9"/>
        <v>Positive</v>
      </c>
    </row>
    <row r="271" spans="1:17" x14ac:dyDescent="0.35">
      <c r="A271" s="5">
        <v>646</v>
      </c>
      <c r="B271" s="6" t="s">
        <v>15</v>
      </c>
      <c r="C271" s="6">
        <v>19</v>
      </c>
      <c r="D271" s="6" t="str">
        <f t="shared" si="8"/>
        <v>Youth (18–25)</v>
      </c>
      <c r="E271" s="9">
        <f>IF(Table3[[#This Row],[Age Group]]="Children (8–17)",1,IF(Table3[[#This Row],[Age Group]]="Youth (18–25)",2,IF(Table3[[#This Row],[Age Group]]="Adults (26–35)",3,IF(Table3[[#This Row],[Age Group]]="Middle Age (36–50)",4,5))))</f>
        <v>2</v>
      </c>
      <c r="F271" s="9">
        <v>0</v>
      </c>
      <c r="G271" s="6" t="str">
        <f>IF(Table3[[#This Row],[NS1 Patients]]=0,"Ns1 (-)ve", "Ns1(+)ve")</f>
        <v>Ns1 (-)ve</v>
      </c>
      <c r="H271" s="9">
        <v>0</v>
      </c>
      <c r="I271" s="6" t="str">
        <f>IF(Table3[[#This Row],[IgG Patients]]=0,"IgG (-)ve","IgG (+)ve")</f>
        <v>IgG (-)ve</v>
      </c>
      <c r="J271" s="9">
        <v>0</v>
      </c>
      <c r="K271" s="6" t="str">
        <f>IF(Table3[[#This Row],[IgM Patients]]=0,"IgM (-)ve","IgG (+)ve")</f>
        <v>IgM (-)ve</v>
      </c>
      <c r="L271" s="6" t="s">
        <v>31</v>
      </c>
      <c r="M271" s="6" t="s">
        <v>17</v>
      </c>
      <c r="N271" s="6" t="s">
        <v>19</v>
      </c>
      <c r="O271" s="6" t="s">
        <v>14</v>
      </c>
      <c r="P271" s="6">
        <v>0</v>
      </c>
      <c r="Q271" s="6" t="str">
        <f t="shared" si="9"/>
        <v>Negative</v>
      </c>
    </row>
    <row r="272" spans="1:17" x14ac:dyDescent="0.35">
      <c r="A272" s="5">
        <v>656</v>
      </c>
      <c r="B272" s="6" t="s">
        <v>15</v>
      </c>
      <c r="C272" s="6">
        <v>24</v>
      </c>
      <c r="D272" s="6" t="str">
        <f t="shared" si="8"/>
        <v>Youth (18–25)</v>
      </c>
      <c r="E272" s="9">
        <f>IF(Table3[[#This Row],[Age Group]]="Children (8–17)",1,IF(Table3[[#This Row],[Age Group]]="Youth (18–25)",2,IF(Table3[[#This Row],[Age Group]]="Adults (26–35)",3,IF(Table3[[#This Row],[Age Group]]="Middle Age (36–50)",4,5))))</f>
        <v>2</v>
      </c>
      <c r="F272" s="9">
        <v>1</v>
      </c>
      <c r="G272" s="6" t="str">
        <f>IF(Table3[[#This Row],[NS1 Patients]]=0,"Ns1 (-)ve", "Ns1(+)ve")</f>
        <v>Ns1(+)ve</v>
      </c>
      <c r="H272" s="9">
        <v>1</v>
      </c>
      <c r="I272" s="6" t="str">
        <f>IF(Table3[[#This Row],[IgG Patients]]=0,"IgG (-)ve","IgG (+)ve")</f>
        <v>IgG (+)ve</v>
      </c>
      <c r="J272" s="9">
        <v>1</v>
      </c>
      <c r="K272" s="6" t="str">
        <f>IF(Table3[[#This Row],[IgM Patients]]=0,"IgM (-)ve","IgG (+)ve")</f>
        <v>IgG (+)ve</v>
      </c>
      <c r="L272" s="6" t="s">
        <v>34</v>
      </c>
      <c r="M272" s="6" t="s">
        <v>17</v>
      </c>
      <c r="N272" s="6" t="s">
        <v>24</v>
      </c>
      <c r="O272" s="6" t="s">
        <v>14</v>
      </c>
      <c r="P272" s="6">
        <v>1</v>
      </c>
      <c r="Q272" s="6" t="str">
        <f t="shared" si="9"/>
        <v>Positive</v>
      </c>
    </row>
    <row r="273" spans="1:17" x14ac:dyDescent="0.35">
      <c r="A273" s="5">
        <v>661</v>
      </c>
      <c r="B273" s="7" t="s">
        <v>15</v>
      </c>
      <c r="C273" s="7">
        <v>18</v>
      </c>
      <c r="D273" s="7" t="str">
        <f t="shared" si="8"/>
        <v>Youth (18–25)</v>
      </c>
      <c r="E273" s="10">
        <f>IF(Table3[[#This Row],[Age Group]]="Children (8–17)",1,IF(Table3[[#This Row],[Age Group]]="Youth (18–25)",2,IF(Table3[[#This Row],[Age Group]]="Adults (26–35)",3,IF(Table3[[#This Row],[Age Group]]="Middle Age (36–50)",4,5))))</f>
        <v>2</v>
      </c>
      <c r="F273" s="10">
        <v>0</v>
      </c>
      <c r="G273" s="7" t="str">
        <f>IF(Table3[[#This Row],[NS1 Patients]]=0,"Ns1 (-)ve", "Ns1(+)ve")</f>
        <v>Ns1 (-)ve</v>
      </c>
      <c r="H273" s="10">
        <v>0</v>
      </c>
      <c r="I273" s="7" t="str">
        <f>IF(Table3[[#This Row],[IgG Patients]]=0,"IgG (-)ve","IgG (+)ve")</f>
        <v>IgG (-)ve</v>
      </c>
      <c r="J273" s="10">
        <v>0</v>
      </c>
      <c r="K273" s="7" t="str">
        <f>IF(Table3[[#This Row],[IgM Patients]]=0,"IgM (-)ve","IgG (+)ve")</f>
        <v>IgM (-)ve</v>
      </c>
      <c r="L273" s="7" t="s">
        <v>23</v>
      </c>
      <c r="M273" s="7" t="s">
        <v>12</v>
      </c>
      <c r="N273" s="7" t="s">
        <v>13</v>
      </c>
      <c r="O273" s="7" t="s">
        <v>14</v>
      </c>
      <c r="P273" s="7">
        <v>0</v>
      </c>
      <c r="Q273" s="7" t="str">
        <f t="shared" si="9"/>
        <v>Negative</v>
      </c>
    </row>
    <row r="274" spans="1:17" x14ac:dyDescent="0.35">
      <c r="A274" s="5">
        <v>679</v>
      </c>
      <c r="B274" s="7" t="s">
        <v>10</v>
      </c>
      <c r="C274" s="7">
        <v>25</v>
      </c>
      <c r="D274" s="7" t="str">
        <f t="shared" si="8"/>
        <v>Youth (18–25)</v>
      </c>
      <c r="E274" s="10">
        <f>IF(Table3[[#This Row],[Age Group]]="Children (8–17)",1,IF(Table3[[#This Row],[Age Group]]="Youth (18–25)",2,IF(Table3[[#This Row],[Age Group]]="Adults (26–35)",3,IF(Table3[[#This Row],[Age Group]]="Middle Age (36–50)",4,5))))</f>
        <v>2</v>
      </c>
      <c r="F274" s="10">
        <v>0</v>
      </c>
      <c r="G274" s="7" t="str">
        <f>IF(Table3[[#This Row],[NS1 Patients]]=0,"Ns1 (-)ve", "Ns1(+)ve")</f>
        <v>Ns1 (-)ve</v>
      </c>
      <c r="H274" s="10">
        <v>0</v>
      </c>
      <c r="I274" s="7" t="str">
        <f>IF(Table3[[#This Row],[IgG Patients]]=0,"IgG (-)ve","IgG (+)ve")</f>
        <v>IgG (-)ve</v>
      </c>
      <c r="J274" s="10">
        <v>0</v>
      </c>
      <c r="K274" s="7" t="str">
        <f>IF(Table3[[#This Row],[IgM Patients]]=0,"IgM (-)ve","IgG (+)ve")</f>
        <v>IgM (-)ve</v>
      </c>
      <c r="L274" s="7" t="s">
        <v>34</v>
      </c>
      <c r="M274" s="7" t="s">
        <v>12</v>
      </c>
      <c r="N274" s="7" t="s">
        <v>19</v>
      </c>
      <c r="O274" s="7" t="s">
        <v>14</v>
      </c>
      <c r="P274" s="7">
        <v>0</v>
      </c>
      <c r="Q274" s="7" t="str">
        <f t="shared" si="9"/>
        <v>Negative</v>
      </c>
    </row>
    <row r="275" spans="1:17" x14ac:dyDescent="0.35">
      <c r="A275" s="5">
        <v>680</v>
      </c>
      <c r="B275" s="6" t="s">
        <v>15</v>
      </c>
      <c r="C275" s="6">
        <v>24</v>
      </c>
      <c r="D275" s="6" t="str">
        <f t="shared" si="8"/>
        <v>Youth (18–25)</v>
      </c>
      <c r="E275" s="9">
        <f>IF(Table3[[#This Row],[Age Group]]="Children (8–17)",1,IF(Table3[[#This Row],[Age Group]]="Youth (18–25)",2,IF(Table3[[#This Row],[Age Group]]="Adults (26–35)",3,IF(Table3[[#This Row],[Age Group]]="Middle Age (36–50)",4,5))))</f>
        <v>2</v>
      </c>
      <c r="F275" s="9">
        <v>0</v>
      </c>
      <c r="G275" s="6" t="str">
        <f>IF(Table3[[#This Row],[NS1 Patients]]=0,"Ns1 (-)ve", "Ns1(+)ve")</f>
        <v>Ns1 (-)ve</v>
      </c>
      <c r="H275" s="9">
        <v>0</v>
      </c>
      <c r="I275" s="6" t="str">
        <f>IF(Table3[[#This Row],[IgG Patients]]=0,"IgG (-)ve","IgG (+)ve")</f>
        <v>IgG (-)ve</v>
      </c>
      <c r="J275" s="9">
        <v>0</v>
      </c>
      <c r="K275" s="6" t="str">
        <f>IF(Table3[[#This Row],[IgM Patients]]=0,"IgM (-)ve","IgG (+)ve")</f>
        <v>IgM (-)ve</v>
      </c>
      <c r="L275" s="6" t="s">
        <v>46</v>
      </c>
      <c r="M275" s="6" t="s">
        <v>17</v>
      </c>
      <c r="N275" s="6" t="s">
        <v>13</v>
      </c>
      <c r="O275" s="6" t="s">
        <v>14</v>
      </c>
      <c r="P275" s="6">
        <v>0</v>
      </c>
      <c r="Q275" s="6" t="str">
        <f t="shared" si="9"/>
        <v>Negative</v>
      </c>
    </row>
    <row r="276" spans="1:17" x14ac:dyDescent="0.35">
      <c r="A276" s="5">
        <v>681</v>
      </c>
      <c r="B276" s="7" t="s">
        <v>15</v>
      </c>
      <c r="C276" s="7">
        <v>22</v>
      </c>
      <c r="D276" s="7" t="str">
        <f t="shared" si="8"/>
        <v>Youth (18–25)</v>
      </c>
      <c r="E276" s="10">
        <f>IF(Table3[[#This Row],[Age Group]]="Children (8–17)",1,IF(Table3[[#This Row],[Age Group]]="Youth (18–25)",2,IF(Table3[[#This Row],[Age Group]]="Adults (26–35)",3,IF(Table3[[#This Row],[Age Group]]="Middle Age (36–50)",4,5))))</f>
        <v>2</v>
      </c>
      <c r="F276" s="10">
        <v>0</v>
      </c>
      <c r="G276" s="7" t="str">
        <f>IF(Table3[[#This Row],[NS1 Patients]]=0,"Ns1 (-)ve", "Ns1(+)ve")</f>
        <v>Ns1 (-)ve</v>
      </c>
      <c r="H276" s="10">
        <v>0</v>
      </c>
      <c r="I276" s="7" t="str">
        <f>IF(Table3[[#This Row],[IgG Patients]]=0,"IgG (-)ve","IgG (+)ve")</f>
        <v>IgG (-)ve</v>
      </c>
      <c r="J276" s="10">
        <v>0</v>
      </c>
      <c r="K276" s="7" t="str">
        <f>IF(Table3[[#This Row],[IgM Patients]]=0,"IgM (-)ve","IgG (+)ve")</f>
        <v>IgM (-)ve</v>
      </c>
      <c r="L276" s="7" t="s">
        <v>50</v>
      </c>
      <c r="M276" s="7" t="s">
        <v>12</v>
      </c>
      <c r="N276" s="7" t="s">
        <v>13</v>
      </c>
      <c r="O276" s="7" t="s">
        <v>14</v>
      </c>
      <c r="P276" s="7">
        <v>0</v>
      </c>
      <c r="Q276" s="7" t="str">
        <f t="shared" si="9"/>
        <v>Negative</v>
      </c>
    </row>
    <row r="277" spans="1:17" x14ac:dyDescent="0.35">
      <c r="A277" s="5">
        <v>684</v>
      </c>
      <c r="B277" s="6" t="s">
        <v>10</v>
      </c>
      <c r="C277" s="6">
        <v>19</v>
      </c>
      <c r="D277" s="6" t="str">
        <f t="shared" si="8"/>
        <v>Youth (18–25)</v>
      </c>
      <c r="E277" s="9">
        <f>IF(Table3[[#This Row],[Age Group]]="Children (8–17)",1,IF(Table3[[#This Row],[Age Group]]="Youth (18–25)",2,IF(Table3[[#This Row],[Age Group]]="Adults (26–35)",3,IF(Table3[[#This Row],[Age Group]]="Middle Age (36–50)",4,5))))</f>
        <v>2</v>
      </c>
      <c r="F277" s="9">
        <v>0</v>
      </c>
      <c r="G277" s="6" t="str">
        <f>IF(Table3[[#This Row],[NS1 Patients]]=0,"Ns1 (-)ve", "Ns1(+)ve")</f>
        <v>Ns1 (-)ve</v>
      </c>
      <c r="H277" s="9">
        <v>0</v>
      </c>
      <c r="I277" s="6" t="str">
        <f>IF(Table3[[#This Row],[IgG Patients]]=0,"IgG (-)ve","IgG (+)ve")</f>
        <v>IgG (-)ve</v>
      </c>
      <c r="J277" s="9">
        <v>0</v>
      </c>
      <c r="K277" s="6" t="str">
        <f>IF(Table3[[#This Row],[IgM Patients]]=0,"IgM (-)ve","IgG (+)ve")</f>
        <v>IgM (-)ve</v>
      </c>
      <c r="L277" s="6" t="s">
        <v>22</v>
      </c>
      <c r="M277" s="6" t="s">
        <v>17</v>
      </c>
      <c r="N277" s="6" t="s">
        <v>13</v>
      </c>
      <c r="O277" s="6" t="s">
        <v>14</v>
      </c>
      <c r="P277" s="6">
        <v>0</v>
      </c>
      <c r="Q277" s="6" t="str">
        <f t="shared" si="9"/>
        <v>Negative</v>
      </c>
    </row>
    <row r="278" spans="1:17" x14ac:dyDescent="0.35">
      <c r="A278" s="5">
        <v>694</v>
      </c>
      <c r="B278" s="6" t="s">
        <v>15</v>
      </c>
      <c r="C278" s="6">
        <v>22</v>
      </c>
      <c r="D278" s="6" t="str">
        <f t="shared" si="8"/>
        <v>Youth (18–25)</v>
      </c>
      <c r="E278" s="9">
        <f>IF(Table3[[#This Row],[Age Group]]="Children (8–17)",1,IF(Table3[[#This Row],[Age Group]]="Youth (18–25)",2,IF(Table3[[#This Row],[Age Group]]="Adults (26–35)",3,IF(Table3[[#This Row],[Age Group]]="Middle Age (36–50)",4,5))))</f>
        <v>2</v>
      </c>
      <c r="F278" s="9">
        <v>0</v>
      </c>
      <c r="G278" s="6" t="str">
        <f>IF(Table3[[#This Row],[NS1 Patients]]=0,"Ns1 (-)ve", "Ns1(+)ve")</f>
        <v>Ns1 (-)ve</v>
      </c>
      <c r="H278" s="9">
        <v>0</v>
      </c>
      <c r="I278" s="6" t="str">
        <f>IF(Table3[[#This Row],[IgG Patients]]=0,"IgG (-)ve","IgG (+)ve")</f>
        <v>IgG (-)ve</v>
      </c>
      <c r="J278" s="9">
        <v>0</v>
      </c>
      <c r="K278" s="6" t="str">
        <f>IF(Table3[[#This Row],[IgM Patients]]=0,"IgM (-)ve","IgG (+)ve")</f>
        <v>IgM (-)ve</v>
      </c>
      <c r="L278" s="6" t="s">
        <v>41</v>
      </c>
      <c r="M278" s="6" t="s">
        <v>17</v>
      </c>
      <c r="N278" s="6" t="s">
        <v>24</v>
      </c>
      <c r="O278" s="6" t="s">
        <v>14</v>
      </c>
      <c r="P278" s="6">
        <v>0</v>
      </c>
      <c r="Q278" s="6" t="str">
        <f t="shared" si="9"/>
        <v>Negative</v>
      </c>
    </row>
    <row r="279" spans="1:17" x14ac:dyDescent="0.35">
      <c r="A279" s="5">
        <v>698</v>
      </c>
      <c r="B279" s="6" t="s">
        <v>15</v>
      </c>
      <c r="C279" s="6">
        <v>18</v>
      </c>
      <c r="D279" s="6" t="str">
        <f t="shared" si="8"/>
        <v>Youth (18–25)</v>
      </c>
      <c r="E279" s="9">
        <f>IF(Table3[[#This Row],[Age Group]]="Children (8–17)",1,IF(Table3[[#This Row],[Age Group]]="Youth (18–25)",2,IF(Table3[[#This Row],[Age Group]]="Adults (26–35)",3,IF(Table3[[#This Row],[Age Group]]="Middle Age (36–50)",4,5))))</f>
        <v>2</v>
      </c>
      <c r="F279" s="9">
        <v>1</v>
      </c>
      <c r="G279" s="6" t="str">
        <f>IF(Table3[[#This Row],[NS1 Patients]]=0,"Ns1 (-)ve", "Ns1(+)ve")</f>
        <v>Ns1(+)ve</v>
      </c>
      <c r="H279" s="9">
        <v>1</v>
      </c>
      <c r="I279" s="6" t="str">
        <f>IF(Table3[[#This Row],[IgG Patients]]=0,"IgG (-)ve","IgG (+)ve")</f>
        <v>IgG (+)ve</v>
      </c>
      <c r="J279" s="9">
        <v>0</v>
      </c>
      <c r="K279" s="6" t="str">
        <f>IF(Table3[[#This Row],[IgM Patients]]=0,"IgM (-)ve","IgG (+)ve")</f>
        <v>IgM (-)ve</v>
      </c>
      <c r="L279" s="6" t="s">
        <v>39</v>
      </c>
      <c r="M279" s="6" t="s">
        <v>17</v>
      </c>
      <c r="N279" s="6" t="s">
        <v>19</v>
      </c>
      <c r="O279" s="6" t="s">
        <v>14</v>
      </c>
      <c r="P279" s="6">
        <v>1</v>
      </c>
      <c r="Q279" s="6" t="str">
        <f t="shared" si="9"/>
        <v>Positive</v>
      </c>
    </row>
    <row r="280" spans="1:17" x14ac:dyDescent="0.35">
      <c r="A280" s="5">
        <v>702</v>
      </c>
      <c r="B280" s="6" t="s">
        <v>10</v>
      </c>
      <c r="C280" s="6">
        <v>25</v>
      </c>
      <c r="D280" s="6" t="str">
        <f t="shared" si="8"/>
        <v>Youth (18–25)</v>
      </c>
      <c r="E280" s="9">
        <f>IF(Table3[[#This Row],[Age Group]]="Children (8–17)",1,IF(Table3[[#This Row],[Age Group]]="Youth (18–25)",2,IF(Table3[[#This Row],[Age Group]]="Adults (26–35)",3,IF(Table3[[#This Row],[Age Group]]="Middle Age (36–50)",4,5))))</f>
        <v>2</v>
      </c>
      <c r="F280" s="9">
        <v>0</v>
      </c>
      <c r="G280" s="6" t="str">
        <f>IF(Table3[[#This Row],[NS1 Patients]]=0,"Ns1 (-)ve", "Ns1(+)ve")</f>
        <v>Ns1 (-)ve</v>
      </c>
      <c r="H280" s="9">
        <v>0</v>
      </c>
      <c r="I280" s="6" t="str">
        <f>IF(Table3[[#This Row],[IgG Patients]]=0,"IgG (-)ve","IgG (+)ve")</f>
        <v>IgG (-)ve</v>
      </c>
      <c r="J280" s="9">
        <v>1</v>
      </c>
      <c r="K280" s="6" t="str">
        <f>IF(Table3[[#This Row],[IgM Patients]]=0,"IgM (-)ve","IgG (+)ve")</f>
        <v>IgG (+)ve</v>
      </c>
      <c r="L280" s="6" t="s">
        <v>26</v>
      </c>
      <c r="M280" s="6" t="s">
        <v>17</v>
      </c>
      <c r="N280" s="6" t="s">
        <v>19</v>
      </c>
      <c r="O280" s="6" t="s">
        <v>14</v>
      </c>
      <c r="P280" s="6">
        <v>0</v>
      </c>
      <c r="Q280" s="6" t="str">
        <f t="shared" si="9"/>
        <v>Negative</v>
      </c>
    </row>
    <row r="281" spans="1:17" x14ac:dyDescent="0.35">
      <c r="A281" s="5">
        <v>707</v>
      </c>
      <c r="B281" s="7" t="s">
        <v>15</v>
      </c>
      <c r="C281" s="7">
        <v>24</v>
      </c>
      <c r="D281" s="7" t="str">
        <f t="shared" si="8"/>
        <v>Youth (18–25)</v>
      </c>
      <c r="E281" s="10">
        <f>IF(Table3[[#This Row],[Age Group]]="Children (8–17)",1,IF(Table3[[#This Row],[Age Group]]="Youth (18–25)",2,IF(Table3[[#This Row],[Age Group]]="Adults (26–35)",3,IF(Table3[[#This Row],[Age Group]]="Middle Age (36–50)",4,5))))</f>
        <v>2</v>
      </c>
      <c r="F281" s="10">
        <v>0</v>
      </c>
      <c r="G281" s="7" t="str">
        <f>IF(Table3[[#This Row],[NS1 Patients]]=0,"Ns1 (-)ve", "Ns1(+)ve")</f>
        <v>Ns1 (-)ve</v>
      </c>
      <c r="H281" s="10">
        <v>0</v>
      </c>
      <c r="I281" s="7" t="str">
        <f>IF(Table3[[#This Row],[IgG Patients]]=0,"IgG (-)ve","IgG (+)ve")</f>
        <v>IgG (-)ve</v>
      </c>
      <c r="J281" s="10">
        <v>0</v>
      </c>
      <c r="K281" s="7" t="str">
        <f>IF(Table3[[#This Row],[IgM Patients]]=0,"IgM (-)ve","IgG (+)ve")</f>
        <v>IgM (-)ve</v>
      </c>
      <c r="L281" s="7" t="s">
        <v>40</v>
      </c>
      <c r="M281" s="7" t="s">
        <v>12</v>
      </c>
      <c r="N281" s="7" t="s">
        <v>24</v>
      </c>
      <c r="O281" s="7" t="s">
        <v>14</v>
      </c>
      <c r="P281" s="7">
        <v>0</v>
      </c>
      <c r="Q281" s="7" t="str">
        <f t="shared" si="9"/>
        <v>Negative</v>
      </c>
    </row>
    <row r="282" spans="1:17" x14ac:dyDescent="0.35">
      <c r="A282" s="5">
        <v>709</v>
      </c>
      <c r="B282" s="7" t="s">
        <v>15</v>
      </c>
      <c r="C282" s="7">
        <v>20</v>
      </c>
      <c r="D282" s="7" t="str">
        <f t="shared" si="8"/>
        <v>Youth (18–25)</v>
      </c>
      <c r="E282" s="10">
        <f>IF(Table3[[#This Row],[Age Group]]="Children (8–17)",1,IF(Table3[[#This Row],[Age Group]]="Youth (18–25)",2,IF(Table3[[#This Row],[Age Group]]="Adults (26–35)",3,IF(Table3[[#This Row],[Age Group]]="Middle Age (36–50)",4,5))))</f>
        <v>2</v>
      </c>
      <c r="F282" s="10">
        <v>1</v>
      </c>
      <c r="G282" s="7" t="str">
        <f>IF(Table3[[#This Row],[NS1 Patients]]=0,"Ns1 (-)ve", "Ns1(+)ve")</f>
        <v>Ns1(+)ve</v>
      </c>
      <c r="H282" s="10">
        <v>1</v>
      </c>
      <c r="I282" s="7" t="str">
        <f>IF(Table3[[#This Row],[IgG Patients]]=0,"IgG (-)ve","IgG (+)ve")</f>
        <v>IgG (+)ve</v>
      </c>
      <c r="J282" s="10">
        <v>1</v>
      </c>
      <c r="K282" s="7" t="str">
        <f>IF(Table3[[#This Row],[IgM Patients]]=0,"IgM (-)ve","IgG (+)ve")</f>
        <v>IgG (+)ve</v>
      </c>
      <c r="L282" s="7" t="s">
        <v>27</v>
      </c>
      <c r="M282" s="7" t="s">
        <v>12</v>
      </c>
      <c r="N282" s="7" t="s">
        <v>13</v>
      </c>
      <c r="O282" s="7" t="s">
        <v>14</v>
      </c>
      <c r="P282" s="7">
        <v>1</v>
      </c>
      <c r="Q282" s="7" t="str">
        <f t="shared" si="9"/>
        <v>Positive</v>
      </c>
    </row>
    <row r="283" spans="1:17" x14ac:dyDescent="0.35">
      <c r="A283" s="5">
        <v>713</v>
      </c>
      <c r="B283" s="7" t="s">
        <v>15</v>
      </c>
      <c r="C283" s="7">
        <v>19</v>
      </c>
      <c r="D283" s="7" t="str">
        <f t="shared" si="8"/>
        <v>Youth (18–25)</v>
      </c>
      <c r="E283" s="10">
        <f>IF(Table3[[#This Row],[Age Group]]="Children (8–17)",1,IF(Table3[[#This Row],[Age Group]]="Youth (18–25)",2,IF(Table3[[#This Row],[Age Group]]="Adults (26–35)",3,IF(Table3[[#This Row],[Age Group]]="Middle Age (36–50)",4,5))))</f>
        <v>2</v>
      </c>
      <c r="F283" s="10">
        <v>1</v>
      </c>
      <c r="G283" s="7" t="str">
        <f>IF(Table3[[#This Row],[NS1 Patients]]=0,"Ns1 (-)ve", "Ns1(+)ve")</f>
        <v>Ns1(+)ve</v>
      </c>
      <c r="H283" s="10">
        <v>1</v>
      </c>
      <c r="I283" s="7" t="str">
        <f>IF(Table3[[#This Row],[IgG Patients]]=0,"IgG (-)ve","IgG (+)ve")</f>
        <v>IgG (+)ve</v>
      </c>
      <c r="J283" s="10">
        <v>1</v>
      </c>
      <c r="K283" s="7" t="str">
        <f>IF(Table3[[#This Row],[IgM Patients]]=0,"IgM (-)ve","IgG (+)ve")</f>
        <v>IgG (+)ve</v>
      </c>
      <c r="L283" s="7" t="s">
        <v>27</v>
      </c>
      <c r="M283" s="7" t="s">
        <v>12</v>
      </c>
      <c r="N283" s="7" t="s">
        <v>19</v>
      </c>
      <c r="O283" s="7" t="s">
        <v>14</v>
      </c>
      <c r="P283" s="7">
        <v>1</v>
      </c>
      <c r="Q283" s="7" t="str">
        <f t="shared" si="9"/>
        <v>Positive</v>
      </c>
    </row>
    <row r="284" spans="1:17" x14ac:dyDescent="0.35">
      <c r="A284" s="5">
        <v>722</v>
      </c>
      <c r="B284" s="6" t="s">
        <v>10</v>
      </c>
      <c r="C284" s="6">
        <v>24</v>
      </c>
      <c r="D284" s="6" t="str">
        <f t="shared" si="8"/>
        <v>Youth (18–25)</v>
      </c>
      <c r="E284" s="9">
        <f>IF(Table3[[#This Row],[Age Group]]="Children (8–17)",1,IF(Table3[[#This Row],[Age Group]]="Youth (18–25)",2,IF(Table3[[#This Row],[Age Group]]="Adults (26–35)",3,IF(Table3[[#This Row],[Age Group]]="Middle Age (36–50)",4,5))))</f>
        <v>2</v>
      </c>
      <c r="F284" s="9">
        <v>1</v>
      </c>
      <c r="G284" s="6" t="str">
        <f>IF(Table3[[#This Row],[NS1 Patients]]=0,"Ns1 (-)ve", "Ns1(+)ve")</f>
        <v>Ns1(+)ve</v>
      </c>
      <c r="H284" s="9">
        <v>1</v>
      </c>
      <c r="I284" s="6" t="str">
        <f>IF(Table3[[#This Row],[IgG Patients]]=0,"IgG (-)ve","IgG (+)ve")</f>
        <v>IgG (+)ve</v>
      </c>
      <c r="J284" s="9">
        <v>1</v>
      </c>
      <c r="K284" s="6" t="str">
        <f>IF(Table3[[#This Row],[IgM Patients]]=0,"IgM (-)ve","IgG (+)ve")</f>
        <v>IgG (+)ve</v>
      </c>
      <c r="L284" s="6" t="s">
        <v>41</v>
      </c>
      <c r="M284" s="6" t="s">
        <v>17</v>
      </c>
      <c r="N284" s="6" t="s">
        <v>19</v>
      </c>
      <c r="O284" s="6" t="s">
        <v>14</v>
      </c>
      <c r="P284" s="6">
        <v>1</v>
      </c>
      <c r="Q284" s="6" t="str">
        <f t="shared" si="9"/>
        <v>Positive</v>
      </c>
    </row>
    <row r="285" spans="1:17" x14ac:dyDescent="0.35">
      <c r="A285" s="5">
        <v>745</v>
      </c>
      <c r="B285" s="7" t="s">
        <v>15</v>
      </c>
      <c r="C285" s="7">
        <v>21</v>
      </c>
      <c r="D285" s="7" t="str">
        <f t="shared" si="8"/>
        <v>Youth (18–25)</v>
      </c>
      <c r="E285" s="10">
        <f>IF(Table3[[#This Row],[Age Group]]="Children (8–17)",1,IF(Table3[[#This Row],[Age Group]]="Youth (18–25)",2,IF(Table3[[#This Row],[Age Group]]="Adults (26–35)",3,IF(Table3[[#This Row],[Age Group]]="Middle Age (36–50)",4,5))))</f>
        <v>2</v>
      </c>
      <c r="F285" s="10">
        <v>0</v>
      </c>
      <c r="G285" s="7" t="str">
        <f>IF(Table3[[#This Row],[NS1 Patients]]=0,"Ns1 (-)ve", "Ns1(+)ve")</f>
        <v>Ns1 (-)ve</v>
      </c>
      <c r="H285" s="10">
        <v>0</v>
      </c>
      <c r="I285" s="7" t="str">
        <f>IF(Table3[[#This Row],[IgG Patients]]=0,"IgG (-)ve","IgG (+)ve")</f>
        <v>IgG (-)ve</v>
      </c>
      <c r="J285" s="10">
        <v>0</v>
      </c>
      <c r="K285" s="7" t="str">
        <f>IF(Table3[[#This Row],[IgM Patients]]=0,"IgM (-)ve","IgG (+)ve")</f>
        <v>IgM (-)ve</v>
      </c>
      <c r="L285" s="7" t="s">
        <v>41</v>
      </c>
      <c r="M285" s="7" t="s">
        <v>12</v>
      </c>
      <c r="N285" s="7" t="s">
        <v>24</v>
      </c>
      <c r="O285" s="7" t="s">
        <v>14</v>
      </c>
      <c r="P285" s="7">
        <v>0</v>
      </c>
      <c r="Q285" s="7" t="str">
        <f t="shared" si="9"/>
        <v>Negative</v>
      </c>
    </row>
    <row r="286" spans="1:17" x14ac:dyDescent="0.35">
      <c r="A286" s="5">
        <v>748</v>
      </c>
      <c r="B286" s="6" t="s">
        <v>15</v>
      </c>
      <c r="C286" s="6">
        <v>21</v>
      </c>
      <c r="D286" s="6" t="str">
        <f t="shared" si="8"/>
        <v>Youth (18–25)</v>
      </c>
      <c r="E286" s="9">
        <f>IF(Table3[[#This Row],[Age Group]]="Children (8–17)",1,IF(Table3[[#This Row],[Age Group]]="Youth (18–25)",2,IF(Table3[[#This Row],[Age Group]]="Adults (26–35)",3,IF(Table3[[#This Row],[Age Group]]="Middle Age (36–50)",4,5))))</f>
        <v>2</v>
      </c>
      <c r="F286" s="9">
        <v>1</v>
      </c>
      <c r="G286" s="6" t="str">
        <f>IF(Table3[[#This Row],[NS1 Patients]]=0,"Ns1 (-)ve", "Ns1(+)ve")</f>
        <v>Ns1(+)ve</v>
      </c>
      <c r="H286" s="9">
        <v>1</v>
      </c>
      <c r="I286" s="6" t="str">
        <f>IF(Table3[[#This Row],[IgG Patients]]=0,"IgG (-)ve","IgG (+)ve")</f>
        <v>IgG (+)ve</v>
      </c>
      <c r="J286" s="9">
        <v>0</v>
      </c>
      <c r="K286" s="6" t="str">
        <f>IF(Table3[[#This Row],[IgM Patients]]=0,"IgM (-)ve","IgG (+)ve")</f>
        <v>IgM (-)ve</v>
      </c>
      <c r="L286" s="6" t="s">
        <v>36</v>
      </c>
      <c r="M286" s="6" t="s">
        <v>17</v>
      </c>
      <c r="N286" s="6" t="s">
        <v>19</v>
      </c>
      <c r="O286" s="6" t="s">
        <v>14</v>
      </c>
      <c r="P286" s="6">
        <v>1</v>
      </c>
      <c r="Q286" s="6" t="str">
        <f t="shared" si="9"/>
        <v>Positive</v>
      </c>
    </row>
    <row r="287" spans="1:17" x14ac:dyDescent="0.35">
      <c r="A287" s="5">
        <v>758</v>
      </c>
      <c r="B287" s="6" t="s">
        <v>15</v>
      </c>
      <c r="C287" s="6">
        <v>20</v>
      </c>
      <c r="D287" s="6" t="str">
        <f t="shared" si="8"/>
        <v>Youth (18–25)</v>
      </c>
      <c r="E287" s="9">
        <f>IF(Table3[[#This Row],[Age Group]]="Children (8–17)",1,IF(Table3[[#This Row],[Age Group]]="Youth (18–25)",2,IF(Table3[[#This Row],[Age Group]]="Adults (26–35)",3,IF(Table3[[#This Row],[Age Group]]="Middle Age (36–50)",4,5))))</f>
        <v>2</v>
      </c>
      <c r="F287" s="9">
        <v>0</v>
      </c>
      <c r="G287" s="6" t="str">
        <f>IF(Table3[[#This Row],[NS1 Patients]]=0,"Ns1 (-)ve", "Ns1(+)ve")</f>
        <v>Ns1 (-)ve</v>
      </c>
      <c r="H287" s="9">
        <v>0</v>
      </c>
      <c r="I287" s="6" t="str">
        <f>IF(Table3[[#This Row],[IgG Patients]]=0,"IgG (-)ve","IgG (+)ve")</f>
        <v>IgG (-)ve</v>
      </c>
      <c r="J287" s="9">
        <v>0</v>
      </c>
      <c r="K287" s="6" t="str">
        <f>IF(Table3[[#This Row],[IgM Patients]]=0,"IgM (-)ve","IgG (+)ve")</f>
        <v>IgM (-)ve</v>
      </c>
      <c r="L287" s="6" t="s">
        <v>27</v>
      </c>
      <c r="M287" s="6" t="s">
        <v>17</v>
      </c>
      <c r="N287" s="6" t="s">
        <v>13</v>
      </c>
      <c r="O287" s="6" t="s">
        <v>14</v>
      </c>
      <c r="P287" s="6">
        <v>0</v>
      </c>
      <c r="Q287" s="6" t="str">
        <f t="shared" si="9"/>
        <v>Negative</v>
      </c>
    </row>
    <row r="288" spans="1:17" x14ac:dyDescent="0.35">
      <c r="A288" s="5">
        <v>761</v>
      </c>
      <c r="B288" s="7" t="s">
        <v>15</v>
      </c>
      <c r="C288" s="7">
        <v>24</v>
      </c>
      <c r="D288" s="7" t="str">
        <f t="shared" si="8"/>
        <v>Youth (18–25)</v>
      </c>
      <c r="E288" s="10">
        <f>IF(Table3[[#This Row],[Age Group]]="Children (8–17)",1,IF(Table3[[#This Row],[Age Group]]="Youth (18–25)",2,IF(Table3[[#This Row],[Age Group]]="Adults (26–35)",3,IF(Table3[[#This Row],[Age Group]]="Middle Age (36–50)",4,5))))</f>
        <v>2</v>
      </c>
      <c r="F288" s="10">
        <v>0</v>
      </c>
      <c r="G288" s="7" t="str">
        <f>IF(Table3[[#This Row],[NS1 Patients]]=0,"Ns1 (-)ve", "Ns1(+)ve")</f>
        <v>Ns1 (-)ve</v>
      </c>
      <c r="H288" s="10">
        <v>0</v>
      </c>
      <c r="I288" s="7" t="str">
        <f>IF(Table3[[#This Row],[IgG Patients]]=0,"IgG (-)ve","IgG (+)ve")</f>
        <v>IgG (-)ve</v>
      </c>
      <c r="J288" s="10">
        <v>1</v>
      </c>
      <c r="K288" s="7" t="str">
        <f>IF(Table3[[#This Row],[IgM Patients]]=0,"IgM (-)ve","IgG (+)ve")</f>
        <v>IgG (+)ve</v>
      </c>
      <c r="L288" s="7" t="s">
        <v>27</v>
      </c>
      <c r="M288" s="7" t="s">
        <v>12</v>
      </c>
      <c r="N288" s="7" t="s">
        <v>13</v>
      </c>
      <c r="O288" s="7" t="s">
        <v>14</v>
      </c>
      <c r="P288" s="7">
        <v>0</v>
      </c>
      <c r="Q288" s="7" t="str">
        <f t="shared" si="9"/>
        <v>Negative</v>
      </c>
    </row>
    <row r="289" spans="1:17" x14ac:dyDescent="0.35">
      <c r="A289" s="5">
        <v>788</v>
      </c>
      <c r="B289" s="6" t="s">
        <v>15</v>
      </c>
      <c r="C289" s="6">
        <v>22</v>
      </c>
      <c r="D289" s="6" t="str">
        <f t="shared" si="8"/>
        <v>Youth (18–25)</v>
      </c>
      <c r="E289" s="9">
        <f>IF(Table3[[#This Row],[Age Group]]="Children (8–17)",1,IF(Table3[[#This Row],[Age Group]]="Youth (18–25)",2,IF(Table3[[#This Row],[Age Group]]="Adults (26–35)",3,IF(Table3[[#This Row],[Age Group]]="Middle Age (36–50)",4,5))))</f>
        <v>2</v>
      </c>
      <c r="F289" s="9">
        <v>1</v>
      </c>
      <c r="G289" s="6" t="str">
        <f>IF(Table3[[#This Row],[NS1 Patients]]=0,"Ns1 (-)ve", "Ns1(+)ve")</f>
        <v>Ns1(+)ve</v>
      </c>
      <c r="H289" s="9">
        <v>1</v>
      </c>
      <c r="I289" s="6" t="str">
        <f>IF(Table3[[#This Row],[IgG Patients]]=0,"IgG (-)ve","IgG (+)ve")</f>
        <v>IgG (+)ve</v>
      </c>
      <c r="J289" s="9">
        <v>1</v>
      </c>
      <c r="K289" s="6" t="str">
        <f>IF(Table3[[#This Row],[IgM Patients]]=0,"IgM (-)ve","IgG (+)ve")</f>
        <v>IgG (+)ve</v>
      </c>
      <c r="L289" s="6" t="s">
        <v>47</v>
      </c>
      <c r="M289" s="6" t="s">
        <v>17</v>
      </c>
      <c r="N289" s="6" t="s">
        <v>19</v>
      </c>
      <c r="O289" s="6" t="s">
        <v>14</v>
      </c>
      <c r="P289" s="6">
        <v>1</v>
      </c>
      <c r="Q289" s="6" t="str">
        <f t="shared" si="9"/>
        <v>Positive</v>
      </c>
    </row>
    <row r="290" spans="1:17" x14ac:dyDescent="0.35">
      <c r="A290" s="5">
        <v>822</v>
      </c>
      <c r="B290" s="6" t="s">
        <v>15</v>
      </c>
      <c r="C290" s="6">
        <v>21</v>
      </c>
      <c r="D290" s="6" t="str">
        <f t="shared" si="8"/>
        <v>Youth (18–25)</v>
      </c>
      <c r="E290" s="9">
        <f>IF(Table3[[#This Row],[Age Group]]="Children (8–17)",1,IF(Table3[[#This Row],[Age Group]]="Youth (18–25)",2,IF(Table3[[#This Row],[Age Group]]="Adults (26–35)",3,IF(Table3[[#This Row],[Age Group]]="Middle Age (36–50)",4,5))))</f>
        <v>2</v>
      </c>
      <c r="F290" s="9">
        <v>1</v>
      </c>
      <c r="G290" s="6" t="str">
        <f>IF(Table3[[#This Row],[NS1 Patients]]=0,"Ns1 (-)ve", "Ns1(+)ve")</f>
        <v>Ns1(+)ve</v>
      </c>
      <c r="H290" s="9">
        <v>1</v>
      </c>
      <c r="I290" s="6" t="str">
        <f>IF(Table3[[#This Row],[IgG Patients]]=0,"IgG (-)ve","IgG (+)ve")</f>
        <v>IgG (+)ve</v>
      </c>
      <c r="J290" s="9">
        <v>1</v>
      </c>
      <c r="K290" s="6" t="str">
        <f>IF(Table3[[#This Row],[IgM Patients]]=0,"IgM (-)ve","IgG (+)ve")</f>
        <v>IgG (+)ve</v>
      </c>
      <c r="L290" s="6" t="s">
        <v>30</v>
      </c>
      <c r="M290" s="6" t="s">
        <v>17</v>
      </c>
      <c r="N290" s="6" t="s">
        <v>19</v>
      </c>
      <c r="O290" s="6" t="s">
        <v>14</v>
      </c>
      <c r="P290" s="6">
        <v>1</v>
      </c>
      <c r="Q290" s="6" t="str">
        <f t="shared" si="9"/>
        <v>Positive</v>
      </c>
    </row>
    <row r="291" spans="1:17" x14ac:dyDescent="0.35">
      <c r="A291" s="5">
        <v>826</v>
      </c>
      <c r="B291" s="6" t="s">
        <v>10</v>
      </c>
      <c r="C291" s="6">
        <v>18</v>
      </c>
      <c r="D291" s="6" t="str">
        <f t="shared" si="8"/>
        <v>Youth (18–25)</v>
      </c>
      <c r="E291" s="9">
        <f>IF(Table3[[#This Row],[Age Group]]="Children (8–17)",1,IF(Table3[[#This Row],[Age Group]]="Youth (18–25)",2,IF(Table3[[#This Row],[Age Group]]="Adults (26–35)",3,IF(Table3[[#This Row],[Age Group]]="Middle Age (36–50)",4,5))))</f>
        <v>2</v>
      </c>
      <c r="F291" s="9">
        <v>0</v>
      </c>
      <c r="G291" s="6" t="str">
        <f>IF(Table3[[#This Row],[NS1 Patients]]=0,"Ns1 (-)ve", "Ns1(+)ve")</f>
        <v>Ns1 (-)ve</v>
      </c>
      <c r="H291" s="9">
        <v>0</v>
      </c>
      <c r="I291" s="6" t="str">
        <f>IF(Table3[[#This Row],[IgG Patients]]=0,"IgG (-)ve","IgG (+)ve")</f>
        <v>IgG (-)ve</v>
      </c>
      <c r="J291" s="9">
        <v>1</v>
      </c>
      <c r="K291" s="6" t="str">
        <f>IF(Table3[[#This Row],[IgM Patients]]=0,"IgM (-)ve","IgG (+)ve")</f>
        <v>IgG (+)ve</v>
      </c>
      <c r="L291" s="6" t="s">
        <v>38</v>
      </c>
      <c r="M291" s="6" t="s">
        <v>17</v>
      </c>
      <c r="N291" s="6" t="s">
        <v>13</v>
      </c>
      <c r="O291" s="6" t="s">
        <v>14</v>
      </c>
      <c r="P291" s="6">
        <v>0</v>
      </c>
      <c r="Q291" s="6" t="str">
        <f t="shared" si="9"/>
        <v>Negative</v>
      </c>
    </row>
    <row r="292" spans="1:17" x14ac:dyDescent="0.35">
      <c r="A292" s="5">
        <v>828</v>
      </c>
      <c r="B292" s="6" t="s">
        <v>15</v>
      </c>
      <c r="C292" s="6">
        <v>22</v>
      </c>
      <c r="D292" s="6" t="str">
        <f t="shared" si="8"/>
        <v>Youth (18–25)</v>
      </c>
      <c r="E292" s="9">
        <f>IF(Table3[[#This Row],[Age Group]]="Children (8–17)",1,IF(Table3[[#This Row],[Age Group]]="Youth (18–25)",2,IF(Table3[[#This Row],[Age Group]]="Adults (26–35)",3,IF(Table3[[#This Row],[Age Group]]="Middle Age (36–50)",4,5))))</f>
        <v>2</v>
      </c>
      <c r="F292" s="9">
        <v>0</v>
      </c>
      <c r="G292" s="6" t="str">
        <f>IF(Table3[[#This Row],[NS1 Patients]]=0,"Ns1 (-)ve", "Ns1(+)ve")</f>
        <v>Ns1 (-)ve</v>
      </c>
      <c r="H292" s="9">
        <v>0</v>
      </c>
      <c r="I292" s="6" t="str">
        <f>IF(Table3[[#This Row],[IgG Patients]]=0,"IgG (-)ve","IgG (+)ve")</f>
        <v>IgG (-)ve</v>
      </c>
      <c r="J292" s="9">
        <v>0</v>
      </c>
      <c r="K292" s="6" t="str">
        <f>IF(Table3[[#This Row],[IgM Patients]]=0,"IgM (-)ve","IgG (+)ve")</f>
        <v>IgM (-)ve</v>
      </c>
      <c r="L292" s="6" t="s">
        <v>35</v>
      </c>
      <c r="M292" s="6" t="s">
        <v>17</v>
      </c>
      <c r="N292" s="6" t="s">
        <v>19</v>
      </c>
      <c r="O292" s="6" t="s">
        <v>14</v>
      </c>
      <c r="P292" s="6">
        <v>0</v>
      </c>
      <c r="Q292" s="6" t="str">
        <f t="shared" si="9"/>
        <v>Negative</v>
      </c>
    </row>
    <row r="293" spans="1:17" x14ac:dyDescent="0.35">
      <c r="A293" s="5">
        <v>830</v>
      </c>
      <c r="B293" s="6" t="s">
        <v>15</v>
      </c>
      <c r="C293" s="6">
        <v>21</v>
      </c>
      <c r="D293" s="6" t="str">
        <f t="shared" si="8"/>
        <v>Youth (18–25)</v>
      </c>
      <c r="E293" s="9">
        <f>IF(Table3[[#This Row],[Age Group]]="Children (8–17)",1,IF(Table3[[#This Row],[Age Group]]="Youth (18–25)",2,IF(Table3[[#This Row],[Age Group]]="Adults (26–35)",3,IF(Table3[[#This Row],[Age Group]]="Middle Age (36–50)",4,5))))</f>
        <v>2</v>
      </c>
      <c r="F293" s="9">
        <v>0</v>
      </c>
      <c r="G293" s="6" t="str">
        <f>IF(Table3[[#This Row],[NS1 Patients]]=0,"Ns1 (-)ve", "Ns1(+)ve")</f>
        <v>Ns1 (-)ve</v>
      </c>
      <c r="H293" s="9">
        <v>0</v>
      </c>
      <c r="I293" s="6" t="str">
        <f>IF(Table3[[#This Row],[IgG Patients]]=0,"IgG (-)ve","IgG (+)ve")</f>
        <v>IgG (-)ve</v>
      </c>
      <c r="J293" s="9">
        <v>0</v>
      </c>
      <c r="K293" s="6" t="str">
        <f>IF(Table3[[#This Row],[IgM Patients]]=0,"IgM (-)ve","IgG (+)ve")</f>
        <v>IgM (-)ve</v>
      </c>
      <c r="L293" s="6" t="s">
        <v>42</v>
      </c>
      <c r="M293" s="6" t="s">
        <v>17</v>
      </c>
      <c r="N293" s="6" t="s">
        <v>24</v>
      </c>
      <c r="O293" s="6" t="s">
        <v>14</v>
      </c>
      <c r="P293" s="6">
        <v>0</v>
      </c>
      <c r="Q293" s="6" t="str">
        <f t="shared" si="9"/>
        <v>Negative</v>
      </c>
    </row>
    <row r="294" spans="1:17" x14ac:dyDescent="0.35">
      <c r="A294" s="5">
        <v>833</v>
      </c>
      <c r="B294" s="7" t="s">
        <v>10</v>
      </c>
      <c r="C294" s="7">
        <v>21</v>
      </c>
      <c r="D294" s="7" t="str">
        <f t="shared" si="8"/>
        <v>Youth (18–25)</v>
      </c>
      <c r="E294" s="10">
        <f>IF(Table3[[#This Row],[Age Group]]="Children (8–17)",1,IF(Table3[[#This Row],[Age Group]]="Youth (18–25)",2,IF(Table3[[#This Row],[Age Group]]="Adults (26–35)",3,IF(Table3[[#This Row],[Age Group]]="Middle Age (36–50)",4,5))))</f>
        <v>2</v>
      </c>
      <c r="F294" s="10">
        <v>1</v>
      </c>
      <c r="G294" s="7" t="str">
        <f>IF(Table3[[#This Row],[NS1 Patients]]=0,"Ns1 (-)ve", "Ns1(+)ve")</f>
        <v>Ns1(+)ve</v>
      </c>
      <c r="H294" s="10">
        <v>1</v>
      </c>
      <c r="I294" s="7" t="str">
        <f>IF(Table3[[#This Row],[IgG Patients]]=0,"IgG (-)ve","IgG (+)ve")</f>
        <v>IgG (+)ve</v>
      </c>
      <c r="J294" s="10">
        <v>1</v>
      </c>
      <c r="K294" s="7" t="str">
        <f>IF(Table3[[#This Row],[IgM Patients]]=0,"IgM (-)ve","IgG (+)ve")</f>
        <v>IgG (+)ve</v>
      </c>
      <c r="L294" s="7" t="s">
        <v>20</v>
      </c>
      <c r="M294" s="7" t="s">
        <v>12</v>
      </c>
      <c r="N294" s="7" t="s">
        <v>13</v>
      </c>
      <c r="O294" s="7" t="s">
        <v>14</v>
      </c>
      <c r="P294" s="7">
        <v>1</v>
      </c>
      <c r="Q294" s="7" t="str">
        <f t="shared" si="9"/>
        <v>Positive</v>
      </c>
    </row>
    <row r="295" spans="1:17" x14ac:dyDescent="0.35">
      <c r="A295" s="5">
        <v>849</v>
      </c>
      <c r="B295" s="7" t="s">
        <v>10</v>
      </c>
      <c r="C295" s="7">
        <v>24</v>
      </c>
      <c r="D295" s="7" t="str">
        <f t="shared" si="8"/>
        <v>Youth (18–25)</v>
      </c>
      <c r="E295" s="10">
        <f>IF(Table3[[#This Row],[Age Group]]="Children (8–17)",1,IF(Table3[[#This Row],[Age Group]]="Youth (18–25)",2,IF(Table3[[#This Row],[Age Group]]="Adults (26–35)",3,IF(Table3[[#This Row],[Age Group]]="Middle Age (36–50)",4,5))))</f>
        <v>2</v>
      </c>
      <c r="F295" s="10">
        <v>0</v>
      </c>
      <c r="G295" s="7" t="str">
        <f>IF(Table3[[#This Row],[NS1 Patients]]=0,"Ns1 (-)ve", "Ns1(+)ve")</f>
        <v>Ns1 (-)ve</v>
      </c>
      <c r="H295" s="10">
        <v>0</v>
      </c>
      <c r="I295" s="7" t="str">
        <f>IF(Table3[[#This Row],[IgG Patients]]=0,"IgG (-)ve","IgG (+)ve")</f>
        <v>IgG (-)ve</v>
      </c>
      <c r="J295" s="10">
        <v>0</v>
      </c>
      <c r="K295" s="7" t="str">
        <f>IF(Table3[[#This Row],[IgM Patients]]=0,"IgM (-)ve","IgG (+)ve")</f>
        <v>IgM (-)ve</v>
      </c>
      <c r="L295" s="7" t="s">
        <v>11</v>
      </c>
      <c r="M295" s="7" t="s">
        <v>12</v>
      </c>
      <c r="N295" s="7" t="s">
        <v>13</v>
      </c>
      <c r="O295" s="7" t="s">
        <v>14</v>
      </c>
      <c r="P295" s="7">
        <v>0</v>
      </c>
      <c r="Q295" s="7" t="str">
        <f t="shared" si="9"/>
        <v>Negative</v>
      </c>
    </row>
    <row r="296" spans="1:17" x14ac:dyDescent="0.35">
      <c r="A296" s="5">
        <v>862</v>
      </c>
      <c r="B296" s="6" t="s">
        <v>15</v>
      </c>
      <c r="C296" s="6">
        <v>18</v>
      </c>
      <c r="D296" s="6" t="str">
        <f t="shared" si="8"/>
        <v>Youth (18–25)</v>
      </c>
      <c r="E296" s="9">
        <f>IF(Table3[[#This Row],[Age Group]]="Children (8–17)",1,IF(Table3[[#This Row],[Age Group]]="Youth (18–25)",2,IF(Table3[[#This Row],[Age Group]]="Adults (26–35)",3,IF(Table3[[#This Row],[Age Group]]="Middle Age (36–50)",4,5))))</f>
        <v>2</v>
      </c>
      <c r="F296" s="9">
        <v>1</v>
      </c>
      <c r="G296" s="6" t="str">
        <f>IF(Table3[[#This Row],[NS1 Patients]]=0,"Ns1 (-)ve", "Ns1(+)ve")</f>
        <v>Ns1(+)ve</v>
      </c>
      <c r="H296" s="9">
        <v>1</v>
      </c>
      <c r="I296" s="6" t="str">
        <f>IF(Table3[[#This Row],[IgG Patients]]=0,"IgG (-)ve","IgG (+)ve")</f>
        <v>IgG (+)ve</v>
      </c>
      <c r="J296" s="9">
        <v>1</v>
      </c>
      <c r="K296" s="6" t="str">
        <f>IF(Table3[[#This Row],[IgM Patients]]=0,"IgM (-)ve","IgG (+)ve")</f>
        <v>IgG (+)ve</v>
      </c>
      <c r="L296" s="6" t="s">
        <v>11</v>
      </c>
      <c r="M296" s="6" t="s">
        <v>17</v>
      </c>
      <c r="N296" s="6" t="s">
        <v>13</v>
      </c>
      <c r="O296" s="6" t="s">
        <v>14</v>
      </c>
      <c r="P296" s="6">
        <v>1</v>
      </c>
      <c r="Q296" s="6" t="str">
        <f t="shared" si="9"/>
        <v>Positive</v>
      </c>
    </row>
    <row r="297" spans="1:17" x14ac:dyDescent="0.35">
      <c r="A297" s="5">
        <v>863</v>
      </c>
      <c r="B297" s="7" t="s">
        <v>10</v>
      </c>
      <c r="C297" s="7">
        <v>19</v>
      </c>
      <c r="D297" s="7" t="str">
        <f t="shared" si="8"/>
        <v>Youth (18–25)</v>
      </c>
      <c r="E297" s="10">
        <f>IF(Table3[[#This Row],[Age Group]]="Children (8–17)",1,IF(Table3[[#This Row],[Age Group]]="Youth (18–25)",2,IF(Table3[[#This Row],[Age Group]]="Adults (26–35)",3,IF(Table3[[#This Row],[Age Group]]="Middle Age (36–50)",4,5))))</f>
        <v>2</v>
      </c>
      <c r="F297" s="10">
        <v>1</v>
      </c>
      <c r="G297" s="7" t="str">
        <f>IF(Table3[[#This Row],[NS1 Patients]]=0,"Ns1 (-)ve", "Ns1(+)ve")</f>
        <v>Ns1(+)ve</v>
      </c>
      <c r="H297" s="10">
        <v>1</v>
      </c>
      <c r="I297" s="7" t="str">
        <f>IF(Table3[[#This Row],[IgG Patients]]=0,"IgG (-)ve","IgG (+)ve")</f>
        <v>IgG (+)ve</v>
      </c>
      <c r="J297" s="10">
        <v>1</v>
      </c>
      <c r="K297" s="7" t="str">
        <f>IF(Table3[[#This Row],[IgM Patients]]=0,"IgM (-)ve","IgG (+)ve")</f>
        <v>IgG (+)ve</v>
      </c>
      <c r="L297" s="7" t="s">
        <v>43</v>
      </c>
      <c r="M297" s="7" t="s">
        <v>12</v>
      </c>
      <c r="N297" s="7" t="s">
        <v>24</v>
      </c>
      <c r="O297" s="7" t="s">
        <v>14</v>
      </c>
      <c r="P297" s="7">
        <v>1</v>
      </c>
      <c r="Q297" s="7" t="str">
        <f t="shared" si="9"/>
        <v>Positive</v>
      </c>
    </row>
    <row r="298" spans="1:17" x14ac:dyDescent="0.35">
      <c r="A298" s="5">
        <v>866</v>
      </c>
      <c r="B298" s="6" t="s">
        <v>15</v>
      </c>
      <c r="C298" s="6">
        <v>20</v>
      </c>
      <c r="D298" s="6" t="str">
        <f t="shared" si="8"/>
        <v>Youth (18–25)</v>
      </c>
      <c r="E298" s="9">
        <f>IF(Table3[[#This Row],[Age Group]]="Children (8–17)",1,IF(Table3[[#This Row],[Age Group]]="Youth (18–25)",2,IF(Table3[[#This Row],[Age Group]]="Adults (26–35)",3,IF(Table3[[#This Row],[Age Group]]="Middle Age (36–50)",4,5))))</f>
        <v>2</v>
      </c>
      <c r="F298" s="9">
        <v>0</v>
      </c>
      <c r="G298" s="6" t="str">
        <f>IF(Table3[[#This Row],[NS1 Patients]]=0,"Ns1 (-)ve", "Ns1(+)ve")</f>
        <v>Ns1 (-)ve</v>
      </c>
      <c r="H298" s="9">
        <v>0</v>
      </c>
      <c r="I298" s="6" t="str">
        <f>IF(Table3[[#This Row],[IgG Patients]]=0,"IgG (-)ve","IgG (+)ve")</f>
        <v>IgG (-)ve</v>
      </c>
      <c r="J298" s="9">
        <v>0</v>
      </c>
      <c r="K298" s="6" t="str">
        <f>IF(Table3[[#This Row],[IgM Patients]]=0,"IgM (-)ve","IgG (+)ve")</f>
        <v>IgM (-)ve</v>
      </c>
      <c r="L298" s="6" t="s">
        <v>38</v>
      </c>
      <c r="M298" s="6" t="s">
        <v>17</v>
      </c>
      <c r="N298" s="6" t="s">
        <v>13</v>
      </c>
      <c r="O298" s="6" t="s">
        <v>14</v>
      </c>
      <c r="P298" s="6">
        <v>0</v>
      </c>
      <c r="Q298" s="6" t="str">
        <f t="shared" si="9"/>
        <v>Negative</v>
      </c>
    </row>
    <row r="299" spans="1:17" x14ac:dyDescent="0.35">
      <c r="A299" s="5">
        <v>880</v>
      </c>
      <c r="B299" s="6" t="s">
        <v>10</v>
      </c>
      <c r="C299" s="6">
        <v>18</v>
      </c>
      <c r="D299" s="6" t="str">
        <f t="shared" si="8"/>
        <v>Youth (18–25)</v>
      </c>
      <c r="E299" s="9">
        <f>IF(Table3[[#This Row],[Age Group]]="Children (8–17)",1,IF(Table3[[#This Row],[Age Group]]="Youth (18–25)",2,IF(Table3[[#This Row],[Age Group]]="Adults (26–35)",3,IF(Table3[[#This Row],[Age Group]]="Middle Age (36–50)",4,5))))</f>
        <v>2</v>
      </c>
      <c r="F299" s="9">
        <v>1</v>
      </c>
      <c r="G299" s="6" t="str">
        <f>IF(Table3[[#This Row],[NS1 Patients]]=0,"Ns1 (-)ve", "Ns1(+)ve")</f>
        <v>Ns1(+)ve</v>
      </c>
      <c r="H299" s="9">
        <v>1</v>
      </c>
      <c r="I299" s="6" t="str">
        <f>IF(Table3[[#This Row],[IgG Patients]]=0,"IgG (-)ve","IgG (+)ve")</f>
        <v>IgG (+)ve</v>
      </c>
      <c r="J299" s="9">
        <v>0</v>
      </c>
      <c r="K299" s="6" t="str">
        <f>IF(Table3[[#This Row],[IgM Patients]]=0,"IgM (-)ve","IgG (+)ve")</f>
        <v>IgM (-)ve</v>
      </c>
      <c r="L299" s="6" t="s">
        <v>48</v>
      </c>
      <c r="M299" s="6" t="s">
        <v>17</v>
      </c>
      <c r="N299" s="6" t="s">
        <v>24</v>
      </c>
      <c r="O299" s="6" t="s">
        <v>14</v>
      </c>
      <c r="P299" s="6">
        <v>1</v>
      </c>
      <c r="Q299" s="6" t="str">
        <f t="shared" si="9"/>
        <v>Positive</v>
      </c>
    </row>
    <row r="300" spans="1:17" x14ac:dyDescent="0.35">
      <c r="A300" s="5">
        <v>882</v>
      </c>
      <c r="B300" s="6" t="s">
        <v>15</v>
      </c>
      <c r="C300" s="6">
        <v>23</v>
      </c>
      <c r="D300" s="6" t="str">
        <f t="shared" si="8"/>
        <v>Youth (18–25)</v>
      </c>
      <c r="E300" s="9">
        <f>IF(Table3[[#This Row],[Age Group]]="Children (8–17)",1,IF(Table3[[#This Row],[Age Group]]="Youth (18–25)",2,IF(Table3[[#This Row],[Age Group]]="Adults (26–35)",3,IF(Table3[[#This Row],[Age Group]]="Middle Age (36–50)",4,5))))</f>
        <v>2</v>
      </c>
      <c r="F300" s="9">
        <v>0</v>
      </c>
      <c r="G300" s="6" t="str">
        <f>IF(Table3[[#This Row],[NS1 Patients]]=0,"Ns1 (-)ve", "Ns1(+)ve")</f>
        <v>Ns1 (-)ve</v>
      </c>
      <c r="H300" s="9">
        <v>1</v>
      </c>
      <c r="I300" s="6" t="str">
        <f>IF(Table3[[#This Row],[IgG Patients]]=0,"IgG (-)ve","IgG (+)ve")</f>
        <v>IgG (+)ve</v>
      </c>
      <c r="J300" s="9">
        <v>0</v>
      </c>
      <c r="K300" s="6" t="str">
        <f>IF(Table3[[#This Row],[IgM Patients]]=0,"IgM (-)ve","IgG (+)ve")</f>
        <v>IgM (-)ve</v>
      </c>
      <c r="L300" s="6" t="s">
        <v>28</v>
      </c>
      <c r="M300" s="6" t="s">
        <v>17</v>
      </c>
      <c r="N300" s="6" t="s">
        <v>13</v>
      </c>
      <c r="O300" s="6" t="s">
        <v>14</v>
      </c>
      <c r="P300" s="6">
        <v>1</v>
      </c>
      <c r="Q300" s="6" t="str">
        <f t="shared" si="9"/>
        <v>Positive</v>
      </c>
    </row>
    <row r="301" spans="1:17" x14ac:dyDescent="0.35">
      <c r="A301" s="5">
        <v>884</v>
      </c>
      <c r="B301" s="6" t="s">
        <v>10</v>
      </c>
      <c r="C301" s="6">
        <v>21</v>
      </c>
      <c r="D301" s="6" t="str">
        <f t="shared" si="8"/>
        <v>Youth (18–25)</v>
      </c>
      <c r="E301" s="9">
        <f>IF(Table3[[#This Row],[Age Group]]="Children (8–17)",1,IF(Table3[[#This Row],[Age Group]]="Youth (18–25)",2,IF(Table3[[#This Row],[Age Group]]="Adults (26–35)",3,IF(Table3[[#This Row],[Age Group]]="Middle Age (36–50)",4,5))))</f>
        <v>2</v>
      </c>
      <c r="F301" s="9">
        <v>1</v>
      </c>
      <c r="G301" s="6" t="str">
        <f>IF(Table3[[#This Row],[NS1 Patients]]=0,"Ns1 (-)ve", "Ns1(+)ve")</f>
        <v>Ns1(+)ve</v>
      </c>
      <c r="H301" s="9">
        <v>1</v>
      </c>
      <c r="I301" s="6" t="str">
        <f>IF(Table3[[#This Row],[IgG Patients]]=0,"IgG (-)ve","IgG (+)ve")</f>
        <v>IgG (+)ve</v>
      </c>
      <c r="J301" s="9">
        <v>0</v>
      </c>
      <c r="K301" s="6" t="str">
        <f>IF(Table3[[#This Row],[IgM Patients]]=0,"IgM (-)ve","IgG (+)ve")</f>
        <v>IgM (-)ve</v>
      </c>
      <c r="L301" s="6" t="s">
        <v>31</v>
      </c>
      <c r="M301" s="6" t="s">
        <v>17</v>
      </c>
      <c r="N301" s="6" t="s">
        <v>19</v>
      </c>
      <c r="O301" s="6" t="s">
        <v>14</v>
      </c>
      <c r="P301" s="6">
        <v>1</v>
      </c>
      <c r="Q301" s="6" t="str">
        <f t="shared" si="9"/>
        <v>Positive</v>
      </c>
    </row>
    <row r="302" spans="1:17" x14ac:dyDescent="0.35">
      <c r="A302" s="5">
        <v>907</v>
      </c>
      <c r="B302" s="7" t="s">
        <v>15</v>
      </c>
      <c r="C302" s="7">
        <v>20</v>
      </c>
      <c r="D302" s="7" t="str">
        <f t="shared" si="8"/>
        <v>Youth (18–25)</v>
      </c>
      <c r="E302" s="10">
        <f>IF(Table3[[#This Row],[Age Group]]="Children (8–17)",1,IF(Table3[[#This Row],[Age Group]]="Youth (18–25)",2,IF(Table3[[#This Row],[Age Group]]="Adults (26–35)",3,IF(Table3[[#This Row],[Age Group]]="Middle Age (36–50)",4,5))))</f>
        <v>2</v>
      </c>
      <c r="F302" s="10">
        <v>0</v>
      </c>
      <c r="G302" s="7" t="str">
        <f>IF(Table3[[#This Row],[NS1 Patients]]=0,"Ns1 (-)ve", "Ns1(+)ve")</f>
        <v>Ns1 (-)ve</v>
      </c>
      <c r="H302" s="10">
        <v>0</v>
      </c>
      <c r="I302" s="7" t="str">
        <f>IF(Table3[[#This Row],[IgG Patients]]=0,"IgG (-)ve","IgG (+)ve")</f>
        <v>IgG (-)ve</v>
      </c>
      <c r="J302" s="10">
        <v>0</v>
      </c>
      <c r="K302" s="7" t="str">
        <f>IF(Table3[[#This Row],[IgM Patients]]=0,"IgM (-)ve","IgG (+)ve")</f>
        <v>IgM (-)ve</v>
      </c>
      <c r="L302" s="7" t="s">
        <v>29</v>
      </c>
      <c r="M302" s="7" t="s">
        <v>12</v>
      </c>
      <c r="N302" s="7" t="s">
        <v>19</v>
      </c>
      <c r="O302" s="7" t="s">
        <v>14</v>
      </c>
      <c r="P302" s="7">
        <v>0</v>
      </c>
      <c r="Q302" s="7" t="str">
        <f t="shared" si="9"/>
        <v>Negative</v>
      </c>
    </row>
    <row r="303" spans="1:17" x14ac:dyDescent="0.35">
      <c r="A303" s="5">
        <v>937</v>
      </c>
      <c r="B303" s="7" t="s">
        <v>10</v>
      </c>
      <c r="C303" s="7">
        <v>20</v>
      </c>
      <c r="D303" s="7" t="str">
        <f t="shared" si="8"/>
        <v>Youth (18–25)</v>
      </c>
      <c r="E303" s="10">
        <f>IF(Table3[[#This Row],[Age Group]]="Children (8–17)",1,IF(Table3[[#This Row],[Age Group]]="Youth (18–25)",2,IF(Table3[[#This Row],[Age Group]]="Adults (26–35)",3,IF(Table3[[#This Row],[Age Group]]="Middle Age (36–50)",4,5))))</f>
        <v>2</v>
      </c>
      <c r="F303" s="10">
        <v>0</v>
      </c>
      <c r="G303" s="7" t="str">
        <f>IF(Table3[[#This Row],[NS1 Patients]]=0,"Ns1 (-)ve", "Ns1(+)ve")</f>
        <v>Ns1 (-)ve</v>
      </c>
      <c r="H303" s="10">
        <v>0</v>
      </c>
      <c r="I303" s="7" t="str">
        <f>IF(Table3[[#This Row],[IgG Patients]]=0,"IgG (-)ve","IgG (+)ve")</f>
        <v>IgG (-)ve</v>
      </c>
      <c r="J303" s="10">
        <v>0</v>
      </c>
      <c r="K303" s="7" t="str">
        <f>IF(Table3[[#This Row],[IgM Patients]]=0,"IgM (-)ve","IgG (+)ve")</f>
        <v>IgM (-)ve</v>
      </c>
      <c r="L303" s="7" t="s">
        <v>52</v>
      </c>
      <c r="M303" s="7" t="s">
        <v>12</v>
      </c>
      <c r="N303" s="7" t="s">
        <v>19</v>
      </c>
      <c r="O303" s="7" t="s">
        <v>14</v>
      </c>
      <c r="P303" s="7">
        <v>0</v>
      </c>
      <c r="Q303" s="7" t="str">
        <f t="shared" si="9"/>
        <v>Negative</v>
      </c>
    </row>
    <row r="304" spans="1:17" x14ac:dyDescent="0.35">
      <c r="A304" s="5">
        <v>938</v>
      </c>
      <c r="B304" s="6" t="s">
        <v>15</v>
      </c>
      <c r="C304" s="6">
        <v>20</v>
      </c>
      <c r="D304" s="6" t="str">
        <f t="shared" si="8"/>
        <v>Youth (18–25)</v>
      </c>
      <c r="E304" s="9">
        <f>IF(Table3[[#This Row],[Age Group]]="Children (8–17)",1,IF(Table3[[#This Row],[Age Group]]="Youth (18–25)",2,IF(Table3[[#This Row],[Age Group]]="Adults (26–35)",3,IF(Table3[[#This Row],[Age Group]]="Middle Age (36–50)",4,5))))</f>
        <v>2</v>
      </c>
      <c r="F304" s="9">
        <v>0</v>
      </c>
      <c r="G304" s="6" t="str">
        <f>IF(Table3[[#This Row],[NS1 Patients]]=0,"Ns1 (-)ve", "Ns1(+)ve")</f>
        <v>Ns1 (-)ve</v>
      </c>
      <c r="H304" s="9">
        <v>0</v>
      </c>
      <c r="I304" s="6" t="str">
        <f>IF(Table3[[#This Row],[IgG Patients]]=0,"IgG (-)ve","IgG (+)ve")</f>
        <v>IgG (-)ve</v>
      </c>
      <c r="J304" s="9">
        <v>0</v>
      </c>
      <c r="K304" s="6" t="str">
        <f>IF(Table3[[#This Row],[IgM Patients]]=0,"IgM (-)ve","IgG (+)ve")</f>
        <v>IgM (-)ve</v>
      </c>
      <c r="L304" s="6" t="s">
        <v>46</v>
      </c>
      <c r="M304" s="6" t="s">
        <v>17</v>
      </c>
      <c r="N304" s="6" t="s">
        <v>19</v>
      </c>
      <c r="O304" s="6" t="s">
        <v>14</v>
      </c>
      <c r="P304" s="6">
        <v>0</v>
      </c>
      <c r="Q304" s="6" t="str">
        <f t="shared" si="9"/>
        <v>Negative</v>
      </c>
    </row>
    <row r="305" spans="1:17" x14ac:dyDescent="0.35">
      <c r="A305" s="5">
        <v>940</v>
      </c>
      <c r="B305" s="6" t="s">
        <v>15</v>
      </c>
      <c r="C305" s="6">
        <v>22</v>
      </c>
      <c r="D305" s="6" t="str">
        <f t="shared" si="8"/>
        <v>Youth (18–25)</v>
      </c>
      <c r="E305" s="9">
        <f>IF(Table3[[#This Row],[Age Group]]="Children (8–17)",1,IF(Table3[[#This Row],[Age Group]]="Youth (18–25)",2,IF(Table3[[#This Row],[Age Group]]="Adults (26–35)",3,IF(Table3[[#This Row],[Age Group]]="Middle Age (36–50)",4,5))))</f>
        <v>2</v>
      </c>
      <c r="F305" s="9">
        <v>1</v>
      </c>
      <c r="G305" s="6" t="str">
        <f>IF(Table3[[#This Row],[NS1 Patients]]=0,"Ns1 (-)ve", "Ns1(+)ve")</f>
        <v>Ns1(+)ve</v>
      </c>
      <c r="H305" s="9">
        <v>1</v>
      </c>
      <c r="I305" s="6" t="str">
        <f>IF(Table3[[#This Row],[IgG Patients]]=0,"IgG (-)ve","IgG (+)ve")</f>
        <v>IgG (+)ve</v>
      </c>
      <c r="J305" s="9">
        <v>1</v>
      </c>
      <c r="K305" s="6" t="str">
        <f>IF(Table3[[#This Row],[IgM Patients]]=0,"IgM (-)ve","IgG (+)ve")</f>
        <v>IgG (+)ve</v>
      </c>
      <c r="L305" s="6" t="s">
        <v>45</v>
      </c>
      <c r="M305" s="6" t="s">
        <v>17</v>
      </c>
      <c r="N305" s="6" t="s">
        <v>24</v>
      </c>
      <c r="O305" s="6" t="s">
        <v>14</v>
      </c>
      <c r="P305" s="6">
        <v>1</v>
      </c>
      <c r="Q305" s="6" t="str">
        <f t="shared" si="9"/>
        <v>Positive</v>
      </c>
    </row>
    <row r="306" spans="1:17" x14ac:dyDescent="0.35">
      <c r="A306" s="5">
        <v>954</v>
      </c>
      <c r="B306" s="6" t="s">
        <v>10</v>
      </c>
      <c r="C306" s="6">
        <v>23</v>
      </c>
      <c r="D306" s="6" t="str">
        <f t="shared" si="8"/>
        <v>Youth (18–25)</v>
      </c>
      <c r="E306" s="9">
        <f>IF(Table3[[#This Row],[Age Group]]="Children (8–17)",1,IF(Table3[[#This Row],[Age Group]]="Youth (18–25)",2,IF(Table3[[#This Row],[Age Group]]="Adults (26–35)",3,IF(Table3[[#This Row],[Age Group]]="Middle Age (36–50)",4,5))))</f>
        <v>2</v>
      </c>
      <c r="F306" s="9">
        <v>1</v>
      </c>
      <c r="G306" s="6" t="str">
        <f>IF(Table3[[#This Row],[NS1 Patients]]=0,"Ns1 (-)ve", "Ns1(+)ve")</f>
        <v>Ns1(+)ve</v>
      </c>
      <c r="H306" s="9">
        <v>1</v>
      </c>
      <c r="I306" s="6" t="str">
        <f>IF(Table3[[#This Row],[IgG Patients]]=0,"IgG (-)ve","IgG (+)ve")</f>
        <v>IgG (+)ve</v>
      </c>
      <c r="J306" s="9">
        <v>1</v>
      </c>
      <c r="K306" s="6" t="str">
        <f>IF(Table3[[#This Row],[IgM Patients]]=0,"IgM (-)ve","IgG (+)ve")</f>
        <v>IgG (+)ve</v>
      </c>
      <c r="L306" s="6" t="s">
        <v>26</v>
      </c>
      <c r="M306" s="6" t="s">
        <v>17</v>
      </c>
      <c r="N306" s="6" t="s">
        <v>24</v>
      </c>
      <c r="O306" s="6" t="s">
        <v>14</v>
      </c>
      <c r="P306" s="6">
        <v>1</v>
      </c>
      <c r="Q306" s="6" t="str">
        <f t="shared" si="9"/>
        <v>Positive</v>
      </c>
    </row>
    <row r="307" spans="1:17" x14ac:dyDescent="0.35">
      <c r="A307" s="5">
        <v>962</v>
      </c>
      <c r="B307" s="6" t="s">
        <v>10</v>
      </c>
      <c r="C307" s="6">
        <v>24</v>
      </c>
      <c r="D307" s="6" t="str">
        <f t="shared" si="8"/>
        <v>Youth (18–25)</v>
      </c>
      <c r="E307" s="9">
        <f>IF(Table3[[#This Row],[Age Group]]="Children (8–17)",1,IF(Table3[[#This Row],[Age Group]]="Youth (18–25)",2,IF(Table3[[#This Row],[Age Group]]="Adults (26–35)",3,IF(Table3[[#This Row],[Age Group]]="Middle Age (36–50)",4,5))))</f>
        <v>2</v>
      </c>
      <c r="F307" s="9">
        <v>0</v>
      </c>
      <c r="G307" s="6" t="str">
        <f>IF(Table3[[#This Row],[NS1 Patients]]=0,"Ns1 (-)ve", "Ns1(+)ve")</f>
        <v>Ns1 (-)ve</v>
      </c>
      <c r="H307" s="9">
        <v>0</v>
      </c>
      <c r="I307" s="6" t="str">
        <f>IF(Table3[[#This Row],[IgG Patients]]=0,"IgG (-)ve","IgG (+)ve")</f>
        <v>IgG (-)ve</v>
      </c>
      <c r="J307" s="9">
        <v>0</v>
      </c>
      <c r="K307" s="6" t="str">
        <f>IF(Table3[[#This Row],[IgM Patients]]=0,"IgM (-)ve","IgG (+)ve")</f>
        <v>IgM (-)ve</v>
      </c>
      <c r="L307" s="6" t="s">
        <v>45</v>
      </c>
      <c r="M307" s="6" t="s">
        <v>17</v>
      </c>
      <c r="N307" s="6" t="s">
        <v>19</v>
      </c>
      <c r="O307" s="6" t="s">
        <v>14</v>
      </c>
      <c r="P307" s="6">
        <v>0</v>
      </c>
      <c r="Q307" s="6" t="str">
        <f t="shared" si="9"/>
        <v>Negative</v>
      </c>
    </row>
    <row r="308" spans="1:17" x14ac:dyDescent="0.35">
      <c r="A308" s="5">
        <v>984</v>
      </c>
      <c r="B308" s="6" t="s">
        <v>10</v>
      </c>
      <c r="C308" s="6">
        <v>25</v>
      </c>
      <c r="D308" s="6" t="str">
        <f t="shared" si="8"/>
        <v>Youth (18–25)</v>
      </c>
      <c r="E308" s="9">
        <f>IF(Table3[[#This Row],[Age Group]]="Children (8–17)",1,IF(Table3[[#This Row],[Age Group]]="Youth (18–25)",2,IF(Table3[[#This Row],[Age Group]]="Adults (26–35)",3,IF(Table3[[#This Row],[Age Group]]="Middle Age (36–50)",4,5))))</f>
        <v>2</v>
      </c>
      <c r="F308" s="9">
        <v>1</v>
      </c>
      <c r="G308" s="6" t="str">
        <f>IF(Table3[[#This Row],[NS1 Patients]]=0,"Ns1 (-)ve", "Ns1(+)ve")</f>
        <v>Ns1(+)ve</v>
      </c>
      <c r="H308" s="9">
        <v>1</v>
      </c>
      <c r="I308" s="6" t="str">
        <f>IF(Table3[[#This Row],[IgG Patients]]=0,"IgG (-)ve","IgG (+)ve")</f>
        <v>IgG (+)ve</v>
      </c>
      <c r="J308" s="9">
        <v>0</v>
      </c>
      <c r="K308" s="6" t="str">
        <f>IF(Table3[[#This Row],[IgM Patients]]=0,"IgM (-)ve","IgG (+)ve")</f>
        <v>IgM (-)ve</v>
      </c>
      <c r="L308" s="6" t="s">
        <v>52</v>
      </c>
      <c r="M308" s="6" t="s">
        <v>17</v>
      </c>
      <c r="N308" s="6" t="s">
        <v>24</v>
      </c>
      <c r="O308" s="6" t="s">
        <v>14</v>
      </c>
      <c r="P308" s="6">
        <v>1</v>
      </c>
      <c r="Q308" s="6" t="str">
        <f t="shared" si="9"/>
        <v>Positive</v>
      </c>
    </row>
    <row r="309" spans="1:17" x14ac:dyDescent="0.35">
      <c r="A309" s="5">
        <v>987</v>
      </c>
      <c r="B309" s="7" t="s">
        <v>10</v>
      </c>
      <c r="C309" s="7">
        <v>18</v>
      </c>
      <c r="D309" s="7" t="str">
        <f t="shared" si="8"/>
        <v>Youth (18–25)</v>
      </c>
      <c r="E309" s="10">
        <f>IF(Table3[[#This Row],[Age Group]]="Children (8–17)",1,IF(Table3[[#This Row],[Age Group]]="Youth (18–25)",2,IF(Table3[[#This Row],[Age Group]]="Adults (26–35)",3,IF(Table3[[#This Row],[Age Group]]="Middle Age (36–50)",4,5))))</f>
        <v>2</v>
      </c>
      <c r="F309" s="10">
        <v>0</v>
      </c>
      <c r="G309" s="7" t="str">
        <f>IF(Table3[[#This Row],[NS1 Patients]]=0,"Ns1 (-)ve", "Ns1(+)ve")</f>
        <v>Ns1 (-)ve</v>
      </c>
      <c r="H309" s="10">
        <v>0</v>
      </c>
      <c r="I309" s="7" t="str">
        <f>IF(Table3[[#This Row],[IgG Patients]]=0,"IgG (-)ve","IgG (+)ve")</f>
        <v>IgG (-)ve</v>
      </c>
      <c r="J309" s="10">
        <v>1</v>
      </c>
      <c r="K309" s="7" t="str">
        <f>IF(Table3[[#This Row],[IgM Patients]]=0,"IgM (-)ve","IgG (+)ve")</f>
        <v>IgG (+)ve</v>
      </c>
      <c r="L309" s="7" t="s">
        <v>51</v>
      </c>
      <c r="M309" s="7" t="s">
        <v>12</v>
      </c>
      <c r="N309" s="7" t="s">
        <v>13</v>
      </c>
      <c r="O309" s="7" t="s">
        <v>14</v>
      </c>
      <c r="P309" s="7">
        <v>0</v>
      </c>
      <c r="Q309" s="7" t="str">
        <f t="shared" si="9"/>
        <v>Negative</v>
      </c>
    </row>
    <row r="310" spans="1:17" x14ac:dyDescent="0.35">
      <c r="A310" s="5">
        <v>990</v>
      </c>
      <c r="B310" s="6" t="s">
        <v>15</v>
      </c>
      <c r="C310" s="6">
        <v>23</v>
      </c>
      <c r="D310" s="6" t="str">
        <f t="shared" si="8"/>
        <v>Youth (18–25)</v>
      </c>
      <c r="E310" s="9">
        <f>IF(Table3[[#This Row],[Age Group]]="Children (8–17)",1,IF(Table3[[#This Row],[Age Group]]="Youth (18–25)",2,IF(Table3[[#This Row],[Age Group]]="Adults (26–35)",3,IF(Table3[[#This Row],[Age Group]]="Middle Age (36–50)",4,5))))</f>
        <v>2</v>
      </c>
      <c r="F310" s="9">
        <v>1</v>
      </c>
      <c r="G310" s="6" t="str">
        <f>IF(Table3[[#This Row],[NS1 Patients]]=0,"Ns1 (-)ve", "Ns1(+)ve")</f>
        <v>Ns1(+)ve</v>
      </c>
      <c r="H310" s="9">
        <v>1</v>
      </c>
      <c r="I310" s="6" t="str">
        <f>IF(Table3[[#This Row],[IgG Patients]]=0,"IgG (-)ve","IgG (+)ve")</f>
        <v>IgG (+)ve</v>
      </c>
      <c r="J310" s="9">
        <v>0</v>
      </c>
      <c r="K310" s="6" t="str">
        <f>IF(Table3[[#This Row],[IgM Patients]]=0,"IgM (-)ve","IgG (+)ve")</f>
        <v>IgM (-)ve</v>
      </c>
      <c r="L310" s="6" t="s">
        <v>43</v>
      </c>
      <c r="M310" s="6" t="s">
        <v>17</v>
      </c>
      <c r="N310" s="6" t="s">
        <v>13</v>
      </c>
      <c r="O310" s="6" t="s">
        <v>14</v>
      </c>
      <c r="P310" s="6">
        <v>1</v>
      </c>
      <c r="Q310" s="6" t="str">
        <f t="shared" si="9"/>
        <v>Positive</v>
      </c>
    </row>
    <row r="311" spans="1:17" x14ac:dyDescent="0.35">
      <c r="A311" s="5">
        <v>993</v>
      </c>
      <c r="B311" s="7" t="s">
        <v>15</v>
      </c>
      <c r="C311" s="7">
        <v>18</v>
      </c>
      <c r="D311" s="7" t="str">
        <f t="shared" si="8"/>
        <v>Youth (18–25)</v>
      </c>
      <c r="E311" s="10">
        <f>IF(Table3[[#This Row],[Age Group]]="Children (8–17)",1,IF(Table3[[#This Row],[Age Group]]="Youth (18–25)",2,IF(Table3[[#This Row],[Age Group]]="Adults (26–35)",3,IF(Table3[[#This Row],[Age Group]]="Middle Age (36–50)",4,5))))</f>
        <v>2</v>
      </c>
      <c r="F311" s="10">
        <v>1</v>
      </c>
      <c r="G311" s="7" t="str">
        <f>IF(Table3[[#This Row],[NS1 Patients]]=0,"Ns1 (-)ve", "Ns1(+)ve")</f>
        <v>Ns1(+)ve</v>
      </c>
      <c r="H311" s="10">
        <v>1</v>
      </c>
      <c r="I311" s="7" t="str">
        <f>IF(Table3[[#This Row],[IgG Patients]]=0,"IgG (-)ve","IgG (+)ve")</f>
        <v>IgG (+)ve</v>
      </c>
      <c r="J311" s="10">
        <v>0</v>
      </c>
      <c r="K311" s="7" t="str">
        <f>IF(Table3[[#This Row],[IgM Patients]]=0,"IgM (-)ve","IgG (+)ve")</f>
        <v>IgM (-)ve</v>
      </c>
      <c r="L311" s="7" t="s">
        <v>26</v>
      </c>
      <c r="M311" s="7" t="s">
        <v>12</v>
      </c>
      <c r="N311" s="7" t="s">
        <v>13</v>
      </c>
      <c r="O311" s="7" t="s">
        <v>14</v>
      </c>
      <c r="P311" s="7">
        <v>1</v>
      </c>
      <c r="Q311" s="7" t="str">
        <f t="shared" si="9"/>
        <v>Positive</v>
      </c>
    </row>
    <row r="312" spans="1:17" x14ac:dyDescent="0.35">
      <c r="A312" s="5">
        <v>999</v>
      </c>
      <c r="B312" s="7" t="s">
        <v>10</v>
      </c>
      <c r="C312" s="7">
        <v>19</v>
      </c>
      <c r="D312" s="7" t="str">
        <f t="shared" si="8"/>
        <v>Youth (18–25)</v>
      </c>
      <c r="E312" s="10">
        <f>IF(Table3[[#This Row],[Age Group]]="Children (8–17)",1,IF(Table3[[#This Row],[Age Group]]="Youth (18–25)",2,IF(Table3[[#This Row],[Age Group]]="Adults (26–35)",3,IF(Table3[[#This Row],[Age Group]]="Middle Age (36–50)",4,5))))</f>
        <v>2</v>
      </c>
      <c r="F312" s="10">
        <v>1</v>
      </c>
      <c r="G312" s="7" t="str">
        <f>IF(Table3[[#This Row],[NS1 Patients]]=0,"Ns1 (-)ve", "Ns1(+)ve")</f>
        <v>Ns1(+)ve</v>
      </c>
      <c r="H312" s="10">
        <v>1</v>
      </c>
      <c r="I312" s="7" t="str">
        <f>IF(Table3[[#This Row],[IgG Patients]]=0,"IgG (-)ve","IgG (+)ve")</f>
        <v>IgG (+)ve</v>
      </c>
      <c r="J312" s="10">
        <v>1</v>
      </c>
      <c r="K312" s="7" t="str">
        <f>IF(Table3[[#This Row],[IgM Patients]]=0,"IgM (-)ve","IgG (+)ve")</f>
        <v>IgG (+)ve</v>
      </c>
      <c r="L312" s="7" t="s">
        <v>18</v>
      </c>
      <c r="M312" s="7" t="s">
        <v>12</v>
      </c>
      <c r="N312" s="7" t="s">
        <v>13</v>
      </c>
      <c r="O312" s="7" t="s">
        <v>14</v>
      </c>
      <c r="P312" s="7">
        <v>1</v>
      </c>
      <c r="Q312" s="7" t="str">
        <f t="shared" si="9"/>
        <v>Positive</v>
      </c>
    </row>
    <row r="313" spans="1:17" x14ac:dyDescent="0.35">
      <c r="A313" s="5">
        <v>3</v>
      </c>
      <c r="B313" s="7" t="s">
        <v>10</v>
      </c>
      <c r="C313" s="7">
        <v>29</v>
      </c>
      <c r="D313" s="7" t="str">
        <f t="shared" si="8"/>
        <v>Adults (26–35)</v>
      </c>
      <c r="E313" s="10">
        <f>IF(Table3[[#This Row],[Age Group]]="Children (8–17)",1,IF(Table3[[#This Row],[Age Group]]="Youth (18–25)",2,IF(Table3[[#This Row],[Age Group]]="Adults (26–35)",3,IF(Table3[[#This Row],[Age Group]]="Middle Age (36–50)",4,5))))</f>
        <v>3</v>
      </c>
      <c r="F313" s="10">
        <v>0</v>
      </c>
      <c r="G313" s="7" t="str">
        <f>IF(Table3[[#This Row],[NS1 Patients]]=0,"Ns1 (-)ve", "Ns1(+)ve")</f>
        <v>Ns1 (-)ve</v>
      </c>
      <c r="H313" s="10">
        <v>0</v>
      </c>
      <c r="I313" s="7" t="str">
        <f>IF(Table3[[#This Row],[IgG Patients]]=0,"IgG (-)ve","IgG (+)ve")</f>
        <v>IgG (-)ve</v>
      </c>
      <c r="J313" s="10">
        <v>0</v>
      </c>
      <c r="K313" s="7" t="str">
        <f>IF(Table3[[#This Row],[IgM Patients]]=0,"IgM (-)ve","IgG (+)ve")</f>
        <v>IgM (-)ve</v>
      </c>
      <c r="L313" s="7" t="s">
        <v>18</v>
      </c>
      <c r="M313" s="7" t="s">
        <v>12</v>
      </c>
      <c r="N313" s="7" t="s">
        <v>19</v>
      </c>
      <c r="O313" s="7" t="s">
        <v>14</v>
      </c>
      <c r="P313" s="7">
        <v>0</v>
      </c>
      <c r="Q313" s="7" t="str">
        <f t="shared" si="9"/>
        <v>Negative</v>
      </c>
    </row>
    <row r="314" spans="1:17" x14ac:dyDescent="0.35">
      <c r="A314" s="5">
        <v>8</v>
      </c>
      <c r="B314" s="6" t="s">
        <v>15</v>
      </c>
      <c r="C314" s="6">
        <v>26</v>
      </c>
      <c r="D314" s="6" t="str">
        <f t="shared" si="8"/>
        <v>Adults (26–35)</v>
      </c>
      <c r="E314" s="9">
        <f>IF(Table3[[#This Row],[Age Group]]="Children (8–17)",1,IF(Table3[[#This Row],[Age Group]]="Youth (18–25)",2,IF(Table3[[#This Row],[Age Group]]="Adults (26–35)",3,IF(Table3[[#This Row],[Age Group]]="Middle Age (36–50)",4,5))))</f>
        <v>3</v>
      </c>
      <c r="F314" s="9">
        <v>0</v>
      </c>
      <c r="G314" s="6" t="str">
        <f>IF(Table3[[#This Row],[NS1 Patients]]=0,"Ns1 (-)ve", "Ns1(+)ve")</f>
        <v>Ns1 (-)ve</v>
      </c>
      <c r="H314" s="9">
        <v>0</v>
      </c>
      <c r="I314" s="6" t="str">
        <f>IF(Table3[[#This Row],[IgG Patients]]=0,"IgG (-)ve","IgG (+)ve")</f>
        <v>IgG (-)ve</v>
      </c>
      <c r="J314" s="9">
        <v>0</v>
      </c>
      <c r="K314" s="6" t="str">
        <f>IF(Table3[[#This Row],[IgM Patients]]=0,"IgM (-)ve","IgG (+)ve")</f>
        <v>IgM (-)ve</v>
      </c>
      <c r="L314" s="6" t="s">
        <v>23</v>
      </c>
      <c r="M314" s="6" t="s">
        <v>17</v>
      </c>
      <c r="N314" s="6" t="s">
        <v>19</v>
      </c>
      <c r="O314" s="6" t="s">
        <v>14</v>
      </c>
      <c r="P314" s="6">
        <v>0</v>
      </c>
      <c r="Q314" s="6" t="str">
        <f t="shared" si="9"/>
        <v>Negative</v>
      </c>
    </row>
    <row r="315" spans="1:17" x14ac:dyDescent="0.35">
      <c r="A315" s="5">
        <v>9</v>
      </c>
      <c r="B315" s="7" t="s">
        <v>10</v>
      </c>
      <c r="C315" s="7">
        <v>31</v>
      </c>
      <c r="D315" s="7" t="str">
        <f t="shared" si="8"/>
        <v>Adults (26–35)</v>
      </c>
      <c r="E315" s="10">
        <f>IF(Table3[[#This Row],[Age Group]]="Children (8–17)",1,IF(Table3[[#This Row],[Age Group]]="Youth (18–25)",2,IF(Table3[[#This Row],[Age Group]]="Adults (26–35)",3,IF(Table3[[#This Row],[Age Group]]="Middle Age (36–50)",4,5))))</f>
        <v>3</v>
      </c>
      <c r="F315" s="10">
        <v>0</v>
      </c>
      <c r="G315" s="7" t="str">
        <f>IF(Table3[[#This Row],[NS1 Patients]]=0,"Ns1 (-)ve", "Ns1(+)ve")</f>
        <v>Ns1 (-)ve</v>
      </c>
      <c r="H315" s="10">
        <v>0</v>
      </c>
      <c r="I315" s="7" t="str">
        <f>IF(Table3[[#This Row],[IgG Patients]]=0,"IgG (-)ve","IgG (+)ve")</f>
        <v>IgG (-)ve</v>
      </c>
      <c r="J315" s="10">
        <v>1</v>
      </c>
      <c r="K315" s="7" t="str">
        <f>IF(Table3[[#This Row],[IgM Patients]]=0,"IgM (-)ve","IgG (+)ve")</f>
        <v>IgG (+)ve</v>
      </c>
      <c r="L315" s="7" t="s">
        <v>22</v>
      </c>
      <c r="M315" s="7" t="s">
        <v>12</v>
      </c>
      <c r="N315" s="7" t="s">
        <v>24</v>
      </c>
      <c r="O315" s="7" t="s">
        <v>14</v>
      </c>
      <c r="P315" s="7">
        <v>0</v>
      </c>
      <c r="Q315" s="7" t="str">
        <f t="shared" si="9"/>
        <v>Negative</v>
      </c>
    </row>
    <row r="316" spans="1:17" x14ac:dyDescent="0.35">
      <c r="A316" s="5">
        <v>11</v>
      </c>
      <c r="B316" s="7" t="s">
        <v>10</v>
      </c>
      <c r="C316" s="7">
        <v>31</v>
      </c>
      <c r="D316" s="7" t="str">
        <f t="shared" si="8"/>
        <v>Adults (26–35)</v>
      </c>
      <c r="E316" s="10">
        <f>IF(Table3[[#This Row],[Age Group]]="Children (8–17)",1,IF(Table3[[#This Row],[Age Group]]="Youth (18–25)",2,IF(Table3[[#This Row],[Age Group]]="Adults (26–35)",3,IF(Table3[[#This Row],[Age Group]]="Middle Age (36–50)",4,5))))</f>
        <v>3</v>
      </c>
      <c r="F316" s="10">
        <v>1</v>
      </c>
      <c r="G316" s="7" t="str">
        <f>IF(Table3[[#This Row],[NS1 Patients]]=0,"Ns1 (-)ve", "Ns1(+)ve")</f>
        <v>Ns1(+)ve</v>
      </c>
      <c r="H316" s="10">
        <v>1</v>
      </c>
      <c r="I316" s="7" t="str">
        <f>IF(Table3[[#This Row],[IgG Patients]]=0,"IgG (-)ve","IgG (+)ve")</f>
        <v>IgG (+)ve</v>
      </c>
      <c r="J316" s="10">
        <v>0</v>
      </c>
      <c r="K316" s="7" t="str">
        <f>IF(Table3[[#This Row],[IgM Patients]]=0,"IgM (-)ve","IgG (+)ve")</f>
        <v>IgM (-)ve</v>
      </c>
      <c r="L316" s="7" t="s">
        <v>26</v>
      </c>
      <c r="M316" s="7" t="s">
        <v>12</v>
      </c>
      <c r="N316" s="7" t="s">
        <v>13</v>
      </c>
      <c r="O316" s="7" t="s">
        <v>14</v>
      </c>
      <c r="P316" s="7">
        <v>1</v>
      </c>
      <c r="Q316" s="7" t="str">
        <f t="shared" si="9"/>
        <v>Positive</v>
      </c>
    </row>
    <row r="317" spans="1:17" x14ac:dyDescent="0.35">
      <c r="A317" s="5">
        <v>20</v>
      </c>
      <c r="B317" s="6" t="s">
        <v>15</v>
      </c>
      <c r="C317" s="6">
        <v>27</v>
      </c>
      <c r="D317" s="6" t="str">
        <f t="shared" si="8"/>
        <v>Adults (26–35)</v>
      </c>
      <c r="E317" s="9">
        <f>IF(Table3[[#This Row],[Age Group]]="Children (8–17)",1,IF(Table3[[#This Row],[Age Group]]="Youth (18–25)",2,IF(Table3[[#This Row],[Age Group]]="Adults (26–35)",3,IF(Table3[[#This Row],[Age Group]]="Middle Age (36–50)",4,5))))</f>
        <v>3</v>
      </c>
      <c r="F317" s="9">
        <v>1</v>
      </c>
      <c r="G317" s="6" t="str">
        <f>IF(Table3[[#This Row],[NS1 Patients]]=0,"Ns1 (-)ve", "Ns1(+)ve")</f>
        <v>Ns1(+)ve</v>
      </c>
      <c r="H317" s="9">
        <v>1</v>
      </c>
      <c r="I317" s="6" t="str">
        <f>IF(Table3[[#This Row],[IgG Patients]]=0,"IgG (-)ve","IgG (+)ve")</f>
        <v>IgG (+)ve</v>
      </c>
      <c r="J317" s="9">
        <v>0</v>
      </c>
      <c r="K317" s="6" t="str">
        <f>IF(Table3[[#This Row],[IgM Patients]]=0,"IgM (-)ve","IgG (+)ve")</f>
        <v>IgM (-)ve</v>
      </c>
      <c r="L317" s="6" t="s">
        <v>11</v>
      </c>
      <c r="M317" s="6" t="s">
        <v>17</v>
      </c>
      <c r="N317" s="6" t="s">
        <v>24</v>
      </c>
      <c r="O317" s="6" t="s">
        <v>14</v>
      </c>
      <c r="P317" s="6">
        <v>1</v>
      </c>
      <c r="Q317" s="6" t="str">
        <f t="shared" si="9"/>
        <v>Positive</v>
      </c>
    </row>
    <row r="318" spans="1:17" x14ac:dyDescent="0.35">
      <c r="A318" s="5">
        <v>21</v>
      </c>
      <c r="B318" s="7" t="s">
        <v>10</v>
      </c>
      <c r="C318" s="7">
        <v>31</v>
      </c>
      <c r="D318" s="7" t="str">
        <f t="shared" si="8"/>
        <v>Adults (26–35)</v>
      </c>
      <c r="E318" s="10">
        <f>IF(Table3[[#This Row],[Age Group]]="Children (8–17)",1,IF(Table3[[#This Row],[Age Group]]="Youth (18–25)",2,IF(Table3[[#This Row],[Age Group]]="Adults (26–35)",3,IF(Table3[[#This Row],[Age Group]]="Middle Age (36–50)",4,5))))</f>
        <v>3</v>
      </c>
      <c r="F318" s="10">
        <v>0</v>
      </c>
      <c r="G318" s="7" t="str">
        <f>IF(Table3[[#This Row],[NS1 Patients]]=0,"Ns1 (-)ve", "Ns1(+)ve")</f>
        <v>Ns1 (-)ve</v>
      </c>
      <c r="H318" s="10">
        <v>1</v>
      </c>
      <c r="I318" s="7" t="str">
        <f>IF(Table3[[#This Row],[IgG Patients]]=0,"IgG (-)ve","IgG (+)ve")</f>
        <v>IgG (+)ve</v>
      </c>
      <c r="J318" s="10">
        <v>0</v>
      </c>
      <c r="K318" s="7" t="str">
        <f>IF(Table3[[#This Row],[IgM Patients]]=0,"IgM (-)ve","IgG (+)ve")</f>
        <v>IgM (-)ve</v>
      </c>
      <c r="L318" s="7" t="s">
        <v>33</v>
      </c>
      <c r="M318" s="7" t="s">
        <v>12</v>
      </c>
      <c r="N318" s="7" t="s">
        <v>24</v>
      </c>
      <c r="O318" s="7" t="s">
        <v>14</v>
      </c>
      <c r="P318" s="7">
        <v>1</v>
      </c>
      <c r="Q318" s="7" t="str">
        <f t="shared" si="9"/>
        <v>Positive</v>
      </c>
    </row>
    <row r="319" spans="1:17" x14ac:dyDescent="0.35">
      <c r="A319" s="5">
        <v>31</v>
      </c>
      <c r="B319" s="7" t="s">
        <v>10</v>
      </c>
      <c r="C319" s="7">
        <v>35</v>
      </c>
      <c r="D319" s="7" t="str">
        <f t="shared" si="8"/>
        <v>Adults (26–35)</v>
      </c>
      <c r="E319" s="10">
        <f>IF(Table3[[#This Row],[Age Group]]="Children (8–17)",1,IF(Table3[[#This Row],[Age Group]]="Youth (18–25)",2,IF(Table3[[#This Row],[Age Group]]="Adults (26–35)",3,IF(Table3[[#This Row],[Age Group]]="Middle Age (36–50)",4,5))))</f>
        <v>3</v>
      </c>
      <c r="F319" s="10">
        <v>0</v>
      </c>
      <c r="G319" s="7" t="str">
        <f>IF(Table3[[#This Row],[NS1 Patients]]=0,"Ns1 (-)ve", "Ns1(+)ve")</f>
        <v>Ns1 (-)ve</v>
      </c>
      <c r="H319" s="10">
        <v>0</v>
      </c>
      <c r="I319" s="7" t="str">
        <f>IF(Table3[[#This Row],[IgG Patients]]=0,"IgG (-)ve","IgG (+)ve")</f>
        <v>IgG (-)ve</v>
      </c>
      <c r="J319" s="10">
        <v>0</v>
      </c>
      <c r="K319" s="7" t="str">
        <f>IF(Table3[[#This Row],[IgM Patients]]=0,"IgM (-)ve","IgG (+)ve")</f>
        <v>IgM (-)ve</v>
      </c>
      <c r="L319" s="7" t="s">
        <v>37</v>
      </c>
      <c r="M319" s="7" t="s">
        <v>12</v>
      </c>
      <c r="N319" s="7" t="s">
        <v>13</v>
      </c>
      <c r="O319" s="7" t="s">
        <v>14</v>
      </c>
      <c r="P319" s="7">
        <v>0</v>
      </c>
      <c r="Q319" s="7" t="str">
        <f t="shared" si="9"/>
        <v>Negative</v>
      </c>
    </row>
    <row r="320" spans="1:17" x14ac:dyDescent="0.35">
      <c r="A320" s="5">
        <v>34</v>
      </c>
      <c r="B320" s="6" t="s">
        <v>10</v>
      </c>
      <c r="C320" s="6">
        <v>27</v>
      </c>
      <c r="D320" s="6" t="str">
        <f t="shared" si="8"/>
        <v>Adults (26–35)</v>
      </c>
      <c r="E320" s="9">
        <f>IF(Table3[[#This Row],[Age Group]]="Children (8–17)",1,IF(Table3[[#This Row],[Age Group]]="Youth (18–25)",2,IF(Table3[[#This Row],[Age Group]]="Adults (26–35)",3,IF(Table3[[#This Row],[Age Group]]="Middle Age (36–50)",4,5))))</f>
        <v>3</v>
      </c>
      <c r="F320" s="9">
        <v>0</v>
      </c>
      <c r="G320" s="6" t="str">
        <f>IF(Table3[[#This Row],[NS1 Patients]]=0,"Ns1 (-)ve", "Ns1(+)ve")</f>
        <v>Ns1 (-)ve</v>
      </c>
      <c r="H320" s="9">
        <v>0</v>
      </c>
      <c r="I320" s="6" t="str">
        <f>IF(Table3[[#This Row],[IgG Patients]]=0,"IgG (-)ve","IgG (+)ve")</f>
        <v>IgG (-)ve</v>
      </c>
      <c r="J320" s="9">
        <v>1</v>
      </c>
      <c r="K320" s="6" t="str">
        <f>IF(Table3[[#This Row],[IgM Patients]]=0,"IgM (-)ve","IgG (+)ve")</f>
        <v>IgG (+)ve</v>
      </c>
      <c r="L320" s="6" t="s">
        <v>39</v>
      </c>
      <c r="M320" s="6" t="s">
        <v>17</v>
      </c>
      <c r="N320" s="6" t="s">
        <v>19</v>
      </c>
      <c r="O320" s="6" t="s">
        <v>14</v>
      </c>
      <c r="P320" s="6">
        <v>0</v>
      </c>
      <c r="Q320" s="6" t="str">
        <f t="shared" si="9"/>
        <v>Negative</v>
      </c>
    </row>
    <row r="321" spans="1:17" x14ac:dyDescent="0.35">
      <c r="A321" s="5">
        <v>40</v>
      </c>
      <c r="B321" s="6" t="s">
        <v>15</v>
      </c>
      <c r="C321" s="6">
        <v>34</v>
      </c>
      <c r="D321" s="6" t="str">
        <f t="shared" si="8"/>
        <v>Adults (26–35)</v>
      </c>
      <c r="E321" s="9">
        <f>IF(Table3[[#This Row],[Age Group]]="Children (8–17)",1,IF(Table3[[#This Row],[Age Group]]="Youth (18–25)",2,IF(Table3[[#This Row],[Age Group]]="Adults (26–35)",3,IF(Table3[[#This Row],[Age Group]]="Middle Age (36–50)",4,5))))</f>
        <v>3</v>
      </c>
      <c r="F321" s="9">
        <v>1</v>
      </c>
      <c r="G321" s="6" t="str">
        <f>IF(Table3[[#This Row],[NS1 Patients]]=0,"Ns1 (-)ve", "Ns1(+)ve")</f>
        <v>Ns1(+)ve</v>
      </c>
      <c r="H321" s="9">
        <v>1</v>
      </c>
      <c r="I321" s="6" t="str">
        <f>IF(Table3[[#This Row],[IgG Patients]]=0,"IgG (-)ve","IgG (+)ve")</f>
        <v>IgG (+)ve</v>
      </c>
      <c r="J321" s="9">
        <v>0</v>
      </c>
      <c r="K321" s="6" t="str">
        <f>IF(Table3[[#This Row],[IgM Patients]]=0,"IgM (-)ve","IgG (+)ve")</f>
        <v>IgM (-)ve</v>
      </c>
      <c r="L321" s="6" t="s">
        <v>11</v>
      </c>
      <c r="M321" s="6" t="s">
        <v>17</v>
      </c>
      <c r="N321" s="6" t="s">
        <v>19</v>
      </c>
      <c r="O321" s="6" t="s">
        <v>14</v>
      </c>
      <c r="P321" s="6">
        <v>1</v>
      </c>
      <c r="Q321" s="6" t="str">
        <f t="shared" si="9"/>
        <v>Positive</v>
      </c>
    </row>
    <row r="322" spans="1:17" x14ac:dyDescent="0.35">
      <c r="A322" s="5">
        <v>49</v>
      </c>
      <c r="B322" s="7" t="s">
        <v>10</v>
      </c>
      <c r="C322" s="7">
        <v>35</v>
      </c>
      <c r="D322" s="7" t="str">
        <f t="shared" ref="D322:D385" si="10">IF(C322&lt;=17,"Children (8–17)",
IF(C322&lt;=25,"Youth (18–25)",
IF(C322&lt;=35,"Adults (26–35)",
IF(C322&lt;=50,"Middle Age (36–50)",
"Seniors (51–65)"))))</f>
        <v>Adults (26–35)</v>
      </c>
      <c r="E322" s="10">
        <f>IF(Table3[[#This Row],[Age Group]]="Children (8–17)",1,IF(Table3[[#This Row],[Age Group]]="Youth (18–25)",2,IF(Table3[[#This Row],[Age Group]]="Adults (26–35)",3,IF(Table3[[#This Row],[Age Group]]="Middle Age (36–50)",4,5))))</f>
        <v>3</v>
      </c>
      <c r="F322" s="10">
        <v>0</v>
      </c>
      <c r="G322" s="7" t="str">
        <f>IF(Table3[[#This Row],[NS1 Patients]]=0,"Ns1 (-)ve", "Ns1(+)ve")</f>
        <v>Ns1 (-)ve</v>
      </c>
      <c r="H322" s="10">
        <v>0</v>
      </c>
      <c r="I322" s="7" t="str">
        <f>IF(Table3[[#This Row],[IgG Patients]]=0,"IgG (-)ve","IgG (+)ve")</f>
        <v>IgG (-)ve</v>
      </c>
      <c r="J322" s="10">
        <v>1</v>
      </c>
      <c r="K322" s="7" t="str">
        <f>IF(Table3[[#This Row],[IgM Patients]]=0,"IgM (-)ve","IgG (+)ve")</f>
        <v>IgG (+)ve</v>
      </c>
      <c r="L322" s="7" t="s">
        <v>32</v>
      </c>
      <c r="M322" s="7" t="s">
        <v>12</v>
      </c>
      <c r="N322" s="7" t="s">
        <v>24</v>
      </c>
      <c r="O322" s="7" t="s">
        <v>14</v>
      </c>
      <c r="P322" s="7">
        <v>0</v>
      </c>
      <c r="Q322" s="7" t="str">
        <f t="shared" ref="Q322:Q385" si="11">IF(P322=0, "Negative","Positive")</f>
        <v>Negative</v>
      </c>
    </row>
    <row r="323" spans="1:17" x14ac:dyDescent="0.35">
      <c r="A323" s="5">
        <v>57</v>
      </c>
      <c r="B323" s="7" t="s">
        <v>15</v>
      </c>
      <c r="C323" s="7">
        <v>28</v>
      </c>
      <c r="D323" s="7" t="str">
        <f t="shared" si="10"/>
        <v>Adults (26–35)</v>
      </c>
      <c r="E323" s="10">
        <f>IF(Table3[[#This Row],[Age Group]]="Children (8–17)",1,IF(Table3[[#This Row],[Age Group]]="Youth (18–25)",2,IF(Table3[[#This Row],[Age Group]]="Adults (26–35)",3,IF(Table3[[#This Row],[Age Group]]="Middle Age (36–50)",4,5))))</f>
        <v>3</v>
      </c>
      <c r="F323" s="10">
        <v>0</v>
      </c>
      <c r="G323" s="7" t="str">
        <f>IF(Table3[[#This Row],[NS1 Patients]]=0,"Ns1 (-)ve", "Ns1(+)ve")</f>
        <v>Ns1 (-)ve</v>
      </c>
      <c r="H323" s="10">
        <v>0</v>
      </c>
      <c r="I323" s="7" t="str">
        <f>IF(Table3[[#This Row],[IgG Patients]]=0,"IgG (-)ve","IgG (+)ve")</f>
        <v>IgG (-)ve</v>
      </c>
      <c r="J323" s="10">
        <v>0</v>
      </c>
      <c r="K323" s="7" t="str">
        <f>IF(Table3[[#This Row],[IgM Patients]]=0,"IgM (-)ve","IgG (+)ve")</f>
        <v>IgM (-)ve</v>
      </c>
      <c r="L323" s="7" t="s">
        <v>21</v>
      </c>
      <c r="M323" s="7" t="s">
        <v>12</v>
      </c>
      <c r="N323" s="7" t="s">
        <v>19</v>
      </c>
      <c r="O323" s="7" t="s">
        <v>14</v>
      </c>
      <c r="P323" s="7">
        <v>0</v>
      </c>
      <c r="Q323" s="7" t="str">
        <f t="shared" si="11"/>
        <v>Negative</v>
      </c>
    </row>
    <row r="324" spans="1:17" x14ac:dyDescent="0.35">
      <c r="A324" s="5">
        <v>67</v>
      </c>
      <c r="B324" s="7" t="s">
        <v>10</v>
      </c>
      <c r="C324" s="7">
        <v>28</v>
      </c>
      <c r="D324" s="7" t="str">
        <f t="shared" si="10"/>
        <v>Adults (26–35)</v>
      </c>
      <c r="E324" s="10">
        <f>IF(Table3[[#This Row],[Age Group]]="Children (8–17)",1,IF(Table3[[#This Row],[Age Group]]="Youth (18–25)",2,IF(Table3[[#This Row],[Age Group]]="Adults (26–35)",3,IF(Table3[[#This Row],[Age Group]]="Middle Age (36–50)",4,5))))</f>
        <v>3</v>
      </c>
      <c r="F324" s="10">
        <v>1</v>
      </c>
      <c r="G324" s="7" t="str">
        <f>IF(Table3[[#This Row],[NS1 Patients]]=0,"Ns1 (-)ve", "Ns1(+)ve")</f>
        <v>Ns1(+)ve</v>
      </c>
      <c r="H324" s="10">
        <v>1</v>
      </c>
      <c r="I324" s="7" t="str">
        <f>IF(Table3[[#This Row],[IgG Patients]]=0,"IgG (-)ve","IgG (+)ve")</f>
        <v>IgG (+)ve</v>
      </c>
      <c r="J324" s="10">
        <v>1</v>
      </c>
      <c r="K324" s="7" t="str">
        <f>IF(Table3[[#This Row],[IgM Patients]]=0,"IgM (-)ve","IgG (+)ve")</f>
        <v>IgG (+)ve</v>
      </c>
      <c r="L324" s="7" t="s">
        <v>39</v>
      </c>
      <c r="M324" s="7" t="s">
        <v>12</v>
      </c>
      <c r="N324" s="7" t="s">
        <v>19</v>
      </c>
      <c r="O324" s="7" t="s">
        <v>14</v>
      </c>
      <c r="P324" s="7">
        <v>1</v>
      </c>
      <c r="Q324" s="7" t="str">
        <f t="shared" si="11"/>
        <v>Positive</v>
      </c>
    </row>
    <row r="325" spans="1:17" x14ac:dyDescent="0.35">
      <c r="A325" s="5">
        <v>85</v>
      </c>
      <c r="B325" s="7" t="s">
        <v>10</v>
      </c>
      <c r="C325" s="7">
        <v>29</v>
      </c>
      <c r="D325" s="7" t="str">
        <f t="shared" si="10"/>
        <v>Adults (26–35)</v>
      </c>
      <c r="E325" s="10">
        <f>IF(Table3[[#This Row],[Age Group]]="Children (8–17)",1,IF(Table3[[#This Row],[Age Group]]="Youth (18–25)",2,IF(Table3[[#This Row],[Age Group]]="Adults (26–35)",3,IF(Table3[[#This Row],[Age Group]]="Middle Age (36–50)",4,5))))</f>
        <v>3</v>
      </c>
      <c r="F325" s="10">
        <v>1</v>
      </c>
      <c r="G325" s="7" t="str">
        <f>IF(Table3[[#This Row],[NS1 Patients]]=0,"Ns1 (-)ve", "Ns1(+)ve")</f>
        <v>Ns1(+)ve</v>
      </c>
      <c r="H325" s="10">
        <v>1</v>
      </c>
      <c r="I325" s="7" t="str">
        <f>IF(Table3[[#This Row],[IgG Patients]]=0,"IgG (-)ve","IgG (+)ve")</f>
        <v>IgG (+)ve</v>
      </c>
      <c r="J325" s="10">
        <v>1</v>
      </c>
      <c r="K325" s="7" t="str">
        <f>IF(Table3[[#This Row],[IgM Patients]]=0,"IgM (-)ve","IgG (+)ve")</f>
        <v>IgG (+)ve</v>
      </c>
      <c r="L325" s="7" t="s">
        <v>31</v>
      </c>
      <c r="M325" s="7" t="s">
        <v>12</v>
      </c>
      <c r="N325" s="7" t="s">
        <v>24</v>
      </c>
      <c r="O325" s="7" t="s">
        <v>14</v>
      </c>
      <c r="P325" s="7">
        <v>1</v>
      </c>
      <c r="Q325" s="7" t="str">
        <f t="shared" si="11"/>
        <v>Positive</v>
      </c>
    </row>
    <row r="326" spans="1:17" x14ac:dyDescent="0.35">
      <c r="A326" s="5">
        <v>95</v>
      </c>
      <c r="B326" s="7" t="s">
        <v>15</v>
      </c>
      <c r="C326" s="7">
        <v>32</v>
      </c>
      <c r="D326" s="7" t="str">
        <f t="shared" si="10"/>
        <v>Adults (26–35)</v>
      </c>
      <c r="E326" s="10">
        <f>IF(Table3[[#This Row],[Age Group]]="Children (8–17)",1,IF(Table3[[#This Row],[Age Group]]="Youth (18–25)",2,IF(Table3[[#This Row],[Age Group]]="Adults (26–35)",3,IF(Table3[[#This Row],[Age Group]]="Middle Age (36–50)",4,5))))</f>
        <v>3</v>
      </c>
      <c r="F326" s="10">
        <v>0</v>
      </c>
      <c r="G326" s="7" t="str">
        <f>IF(Table3[[#This Row],[NS1 Patients]]=0,"Ns1 (-)ve", "Ns1(+)ve")</f>
        <v>Ns1 (-)ve</v>
      </c>
      <c r="H326" s="10">
        <v>0</v>
      </c>
      <c r="I326" s="7" t="str">
        <f>IF(Table3[[#This Row],[IgG Patients]]=0,"IgG (-)ve","IgG (+)ve")</f>
        <v>IgG (-)ve</v>
      </c>
      <c r="J326" s="10">
        <v>0</v>
      </c>
      <c r="K326" s="7" t="str">
        <f>IF(Table3[[#This Row],[IgM Patients]]=0,"IgM (-)ve","IgG (+)ve")</f>
        <v>IgM (-)ve</v>
      </c>
      <c r="L326" s="7" t="s">
        <v>45</v>
      </c>
      <c r="M326" s="7" t="s">
        <v>12</v>
      </c>
      <c r="N326" s="7" t="s">
        <v>19</v>
      </c>
      <c r="O326" s="7" t="s">
        <v>14</v>
      </c>
      <c r="P326" s="7">
        <v>0</v>
      </c>
      <c r="Q326" s="7" t="str">
        <f t="shared" si="11"/>
        <v>Negative</v>
      </c>
    </row>
    <row r="327" spans="1:17" x14ac:dyDescent="0.35">
      <c r="A327" s="5">
        <v>96</v>
      </c>
      <c r="B327" s="6" t="s">
        <v>10</v>
      </c>
      <c r="C327" s="6">
        <v>26</v>
      </c>
      <c r="D327" s="6" t="str">
        <f t="shared" si="10"/>
        <v>Adults (26–35)</v>
      </c>
      <c r="E327" s="9">
        <f>IF(Table3[[#This Row],[Age Group]]="Children (8–17)",1,IF(Table3[[#This Row],[Age Group]]="Youth (18–25)",2,IF(Table3[[#This Row],[Age Group]]="Adults (26–35)",3,IF(Table3[[#This Row],[Age Group]]="Middle Age (36–50)",4,5))))</f>
        <v>3</v>
      </c>
      <c r="F327" s="9">
        <v>0</v>
      </c>
      <c r="G327" s="6" t="str">
        <f>IF(Table3[[#This Row],[NS1 Patients]]=0,"Ns1 (-)ve", "Ns1(+)ve")</f>
        <v>Ns1 (-)ve</v>
      </c>
      <c r="H327" s="9">
        <v>0</v>
      </c>
      <c r="I327" s="6" t="str">
        <f>IF(Table3[[#This Row],[IgG Patients]]=0,"IgG (-)ve","IgG (+)ve")</f>
        <v>IgG (-)ve</v>
      </c>
      <c r="J327" s="9">
        <v>0</v>
      </c>
      <c r="K327" s="6" t="str">
        <f>IF(Table3[[#This Row],[IgM Patients]]=0,"IgM (-)ve","IgG (+)ve")</f>
        <v>IgM (-)ve</v>
      </c>
      <c r="L327" s="6" t="s">
        <v>40</v>
      </c>
      <c r="M327" s="6" t="s">
        <v>17</v>
      </c>
      <c r="N327" s="6" t="s">
        <v>13</v>
      </c>
      <c r="O327" s="6" t="s">
        <v>14</v>
      </c>
      <c r="P327" s="6">
        <v>0</v>
      </c>
      <c r="Q327" s="6" t="str">
        <f t="shared" si="11"/>
        <v>Negative</v>
      </c>
    </row>
    <row r="328" spans="1:17" x14ac:dyDescent="0.35">
      <c r="A328" s="5">
        <v>99</v>
      </c>
      <c r="B328" s="7" t="s">
        <v>15</v>
      </c>
      <c r="C328" s="7">
        <v>30</v>
      </c>
      <c r="D328" s="7" t="str">
        <f t="shared" si="10"/>
        <v>Adults (26–35)</v>
      </c>
      <c r="E328" s="10">
        <f>IF(Table3[[#This Row],[Age Group]]="Children (8–17)",1,IF(Table3[[#This Row],[Age Group]]="Youth (18–25)",2,IF(Table3[[#This Row],[Age Group]]="Adults (26–35)",3,IF(Table3[[#This Row],[Age Group]]="Middle Age (36–50)",4,5))))</f>
        <v>3</v>
      </c>
      <c r="F328" s="10">
        <v>0</v>
      </c>
      <c r="G328" s="7" t="str">
        <f>IF(Table3[[#This Row],[NS1 Patients]]=0,"Ns1 (-)ve", "Ns1(+)ve")</f>
        <v>Ns1 (-)ve</v>
      </c>
      <c r="H328" s="10">
        <v>0</v>
      </c>
      <c r="I328" s="7" t="str">
        <f>IF(Table3[[#This Row],[IgG Patients]]=0,"IgG (-)ve","IgG (+)ve")</f>
        <v>IgG (-)ve</v>
      </c>
      <c r="J328" s="10">
        <v>1</v>
      </c>
      <c r="K328" s="7" t="str">
        <f>IF(Table3[[#This Row],[IgM Patients]]=0,"IgM (-)ve","IgG (+)ve")</f>
        <v>IgG (+)ve</v>
      </c>
      <c r="L328" s="7" t="s">
        <v>29</v>
      </c>
      <c r="M328" s="7" t="s">
        <v>12</v>
      </c>
      <c r="N328" s="7" t="s">
        <v>24</v>
      </c>
      <c r="O328" s="7" t="s">
        <v>14</v>
      </c>
      <c r="P328" s="7">
        <v>0</v>
      </c>
      <c r="Q328" s="7" t="str">
        <f t="shared" si="11"/>
        <v>Negative</v>
      </c>
    </row>
    <row r="329" spans="1:17" x14ac:dyDescent="0.35">
      <c r="A329" s="5">
        <v>101</v>
      </c>
      <c r="B329" s="7" t="s">
        <v>10</v>
      </c>
      <c r="C329" s="7">
        <v>34</v>
      </c>
      <c r="D329" s="7" t="str">
        <f t="shared" si="10"/>
        <v>Adults (26–35)</v>
      </c>
      <c r="E329" s="10">
        <f>IF(Table3[[#This Row],[Age Group]]="Children (8–17)",1,IF(Table3[[#This Row],[Age Group]]="Youth (18–25)",2,IF(Table3[[#This Row],[Age Group]]="Adults (26–35)",3,IF(Table3[[#This Row],[Age Group]]="Middle Age (36–50)",4,5))))</f>
        <v>3</v>
      </c>
      <c r="F329" s="10">
        <v>0</v>
      </c>
      <c r="G329" s="7" t="str">
        <f>IF(Table3[[#This Row],[NS1 Patients]]=0,"Ns1 (-)ve", "Ns1(+)ve")</f>
        <v>Ns1 (-)ve</v>
      </c>
      <c r="H329" s="10">
        <v>0</v>
      </c>
      <c r="I329" s="7" t="str">
        <f>IF(Table3[[#This Row],[IgG Patients]]=0,"IgG (-)ve","IgG (+)ve")</f>
        <v>IgG (-)ve</v>
      </c>
      <c r="J329" s="10">
        <v>0</v>
      </c>
      <c r="K329" s="7" t="str">
        <f>IF(Table3[[#This Row],[IgM Patients]]=0,"IgM (-)ve","IgG (+)ve")</f>
        <v>IgM (-)ve</v>
      </c>
      <c r="L329" s="7" t="s">
        <v>42</v>
      </c>
      <c r="M329" s="7" t="s">
        <v>12</v>
      </c>
      <c r="N329" s="7" t="s">
        <v>19</v>
      </c>
      <c r="O329" s="7" t="s">
        <v>14</v>
      </c>
      <c r="P329" s="7">
        <v>0</v>
      </c>
      <c r="Q329" s="7" t="str">
        <f t="shared" si="11"/>
        <v>Negative</v>
      </c>
    </row>
    <row r="330" spans="1:17" x14ac:dyDescent="0.35">
      <c r="A330" s="5">
        <v>108</v>
      </c>
      <c r="B330" s="6" t="s">
        <v>15</v>
      </c>
      <c r="C330" s="6">
        <v>27</v>
      </c>
      <c r="D330" s="6" t="str">
        <f t="shared" si="10"/>
        <v>Adults (26–35)</v>
      </c>
      <c r="E330" s="9">
        <f>IF(Table3[[#This Row],[Age Group]]="Children (8–17)",1,IF(Table3[[#This Row],[Age Group]]="Youth (18–25)",2,IF(Table3[[#This Row],[Age Group]]="Adults (26–35)",3,IF(Table3[[#This Row],[Age Group]]="Middle Age (36–50)",4,5))))</f>
        <v>3</v>
      </c>
      <c r="F330" s="9">
        <v>1</v>
      </c>
      <c r="G330" s="6" t="str">
        <f>IF(Table3[[#This Row],[NS1 Patients]]=0,"Ns1 (-)ve", "Ns1(+)ve")</f>
        <v>Ns1(+)ve</v>
      </c>
      <c r="H330" s="9">
        <v>1</v>
      </c>
      <c r="I330" s="6" t="str">
        <f>IF(Table3[[#This Row],[IgG Patients]]=0,"IgG (-)ve","IgG (+)ve")</f>
        <v>IgG (+)ve</v>
      </c>
      <c r="J330" s="9">
        <v>1</v>
      </c>
      <c r="K330" s="6" t="str">
        <f>IF(Table3[[#This Row],[IgM Patients]]=0,"IgM (-)ve","IgG (+)ve")</f>
        <v>IgG (+)ve</v>
      </c>
      <c r="L330" s="6" t="s">
        <v>26</v>
      </c>
      <c r="M330" s="6" t="s">
        <v>17</v>
      </c>
      <c r="N330" s="6" t="s">
        <v>19</v>
      </c>
      <c r="O330" s="6" t="s">
        <v>14</v>
      </c>
      <c r="P330" s="6">
        <v>1</v>
      </c>
      <c r="Q330" s="6" t="str">
        <f t="shared" si="11"/>
        <v>Positive</v>
      </c>
    </row>
    <row r="331" spans="1:17" x14ac:dyDescent="0.35">
      <c r="A331" s="5">
        <v>109</v>
      </c>
      <c r="B331" s="7" t="s">
        <v>10</v>
      </c>
      <c r="C331" s="7">
        <v>31</v>
      </c>
      <c r="D331" s="7" t="str">
        <f t="shared" si="10"/>
        <v>Adults (26–35)</v>
      </c>
      <c r="E331" s="10">
        <f>IF(Table3[[#This Row],[Age Group]]="Children (8–17)",1,IF(Table3[[#This Row],[Age Group]]="Youth (18–25)",2,IF(Table3[[#This Row],[Age Group]]="Adults (26–35)",3,IF(Table3[[#This Row],[Age Group]]="Middle Age (36–50)",4,5))))</f>
        <v>3</v>
      </c>
      <c r="F331" s="10">
        <v>1</v>
      </c>
      <c r="G331" s="7" t="str">
        <f>IF(Table3[[#This Row],[NS1 Patients]]=0,"Ns1 (-)ve", "Ns1(+)ve")</f>
        <v>Ns1(+)ve</v>
      </c>
      <c r="H331" s="10">
        <v>1</v>
      </c>
      <c r="I331" s="7" t="str">
        <f>IF(Table3[[#This Row],[IgG Patients]]=0,"IgG (-)ve","IgG (+)ve")</f>
        <v>IgG (+)ve</v>
      </c>
      <c r="J331" s="10">
        <v>1</v>
      </c>
      <c r="K331" s="7" t="str">
        <f>IF(Table3[[#This Row],[IgM Patients]]=0,"IgM (-)ve","IgG (+)ve")</f>
        <v>IgG (+)ve</v>
      </c>
      <c r="L331" s="7" t="s">
        <v>44</v>
      </c>
      <c r="M331" s="7" t="s">
        <v>12</v>
      </c>
      <c r="N331" s="7" t="s">
        <v>13</v>
      </c>
      <c r="O331" s="7" t="s">
        <v>14</v>
      </c>
      <c r="P331" s="7">
        <v>1</v>
      </c>
      <c r="Q331" s="7" t="str">
        <f t="shared" si="11"/>
        <v>Positive</v>
      </c>
    </row>
    <row r="332" spans="1:17" x14ac:dyDescent="0.35">
      <c r="A332" s="5">
        <v>120</v>
      </c>
      <c r="B332" s="6" t="s">
        <v>15</v>
      </c>
      <c r="C332" s="6">
        <v>31</v>
      </c>
      <c r="D332" s="6" t="str">
        <f t="shared" si="10"/>
        <v>Adults (26–35)</v>
      </c>
      <c r="E332" s="9">
        <f>IF(Table3[[#This Row],[Age Group]]="Children (8–17)",1,IF(Table3[[#This Row],[Age Group]]="Youth (18–25)",2,IF(Table3[[#This Row],[Age Group]]="Adults (26–35)",3,IF(Table3[[#This Row],[Age Group]]="Middle Age (36–50)",4,5))))</f>
        <v>3</v>
      </c>
      <c r="F332" s="9">
        <v>1</v>
      </c>
      <c r="G332" s="6" t="str">
        <f>IF(Table3[[#This Row],[NS1 Patients]]=0,"Ns1 (-)ve", "Ns1(+)ve")</f>
        <v>Ns1(+)ve</v>
      </c>
      <c r="H332" s="9">
        <v>1</v>
      </c>
      <c r="I332" s="6" t="str">
        <f>IF(Table3[[#This Row],[IgG Patients]]=0,"IgG (-)ve","IgG (+)ve")</f>
        <v>IgG (+)ve</v>
      </c>
      <c r="J332" s="9">
        <v>0</v>
      </c>
      <c r="K332" s="6" t="str">
        <f>IF(Table3[[#This Row],[IgM Patients]]=0,"IgM (-)ve","IgG (+)ve")</f>
        <v>IgM (-)ve</v>
      </c>
      <c r="L332" s="6" t="s">
        <v>34</v>
      </c>
      <c r="M332" s="6" t="s">
        <v>17</v>
      </c>
      <c r="N332" s="6" t="s">
        <v>13</v>
      </c>
      <c r="O332" s="6" t="s">
        <v>14</v>
      </c>
      <c r="P332" s="6">
        <v>1</v>
      </c>
      <c r="Q332" s="6" t="str">
        <f t="shared" si="11"/>
        <v>Positive</v>
      </c>
    </row>
    <row r="333" spans="1:17" x14ac:dyDescent="0.35">
      <c r="A333" s="5">
        <v>122</v>
      </c>
      <c r="B333" s="6" t="s">
        <v>10</v>
      </c>
      <c r="C333" s="6">
        <v>30</v>
      </c>
      <c r="D333" s="6" t="str">
        <f t="shared" si="10"/>
        <v>Adults (26–35)</v>
      </c>
      <c r="E333" s="9">
        <f>IF(Table3[[#This Row],[Age Group]]="Children (8–17)",1,IF(Table3[[#This Row],[Age Group]]="Youth (18–25)",2,IF(Table3[[#This Row],[Age Group]]="Adults (26–35)",3,IF(Table3[[#This Row],[Age Group]]="Middle Age (36–50)",4,5))))</f>
        <v>3</v>
      </c>
      <c r="F333" s="9">
        <v>0</v>
      </c>
      <c r="G333" s="6" t="str">
        <f>IF(Table3[[#This Row],[NS1 Patients]]=0,"Ns1 (-)ve", "Ns1(+)ve")</f>
        <v>Ns1 (-)ve</v>
      </c>
      <c r="H333" s="9">
        <v>0</v>
      </c>
      <c r="I333" s="6" t="str">
        <f>IF(Table3[[#This Row],[IgG Patients]]=0,"IgG (-)ve","IgG (+)ve")</f>
        <v>IgG (-)ve</v>
      </c>
      <c r="J333" s="9">
        <v>1</v>
      </c>
      <c r="K333" s="6" t="str">
        <f>IF(Table3[[#This Row],[IgM Patients]]=0,"IgM (-)ve","IgG (+)ve")</f>
        <v>IgG (+)ve</v>
      </c>
      <c r="L333" s="6" t="s">
        <v>46</v>
      </c>
      <c r="M333" s="6" t="s">
        <v>17</v>
      </c>
      <c r="N333" s="6" t="s">
        <v>13</v>
      </c>
      <c r="O333" s="6" t="s">
        <v>14</v>
      </c>
      <c r="P333" s="6">
        <v>0</v>
      </c>
      <c r="Q333" s="6" t="str">
        <f t="shared" si="11"/>
        <v>Negative</v>
      </c>
    </row>
    <row r="334" spans="1:17" x14ac:dyDescent="0.35">
      <c r="A334" s="5">
        <v>139</v>
      </c>
      <c r="B334" s="7" t="s">
        <v>15</v>
      </c>
      <c r="C334" s="7">
        <v>32</v>
      </c>
      <c r="D334" s="7" t="str">
        <f t="shared" si="10"/>
        <v>Adults (26–35)</v>
      </c>
      <c r="E334" s="10">
        <f>IF(Table3[[#This Row],[Age Group]]="Children (8–17)",1,IF(Table3[[#This Row],[Age Group]]="Youth (18–25)",2,IF(Table3[[#This Row],[Age Group]]="Adults (26–35)",3,IF(Table3[[#This Row],[Age Group]]="Middle Age (36–50)",4,5))))</f>
        <v>3</v>
      </c>
      <c r="F334" s="10">
        <v>0</v>
      </c>
      <c r="G334" s="7" t="str">
        <f>IF(Table3[[#This Row],[NS1 Patients]]=0,"Ns1 (-)ve", "Ns1(+)ve")</f>
        <v>Ns1 (-)ve</v>
      </c>
      <c r="H334" s="10">
        <v>1</v>
      </c>
      <c r="I334" s="7" t="str">
        <f>IF(Table3[[#This Row],[IgG Patients]]=0,"IgG (-)ve","IgG (+)ve")</f>
        <v>IgG (+)ve</v>
      </c>
      <c r="J334" s="10">
        <v>0</v>
      </c>
      <c r="K334" s="7" t="str">
        <f>IF(Table3[[#This Row],[IgM Patients]]=0,"IgM (-)ve","IgG (+)ve")</f>
        <v>IgM (-)ve</v>
      </c>
      <c r="L334" s="7" t="s">
        <v>53</v>
      </c>
      <c r="M334" s="7" t="s">
        <v>12</v>
      </c>
      <c r="N334" s="7" t="s">
        <v>24</v>
      </c>
      <c r="O334" s="7" t="s">
        <v>14</v>
      </c>
      <c r="P334" s="7">
        <v>1</v>
      </c>
      <c r="Q334" s="7" t="str">
        <f t="shared" si="11"/>
        <v>Positive</v>
      </c>
    </row>
    <row r="335" spans="1:17" x14ac:dyDescent="0.35">
      <c r="A335" s="5">
        <v>142</v>
      </c>
      <c r="B335" s="6" t="s">
        <v>15</v>
      </c>
      <c r="C335" s="6">
        <v>28</v>
      </c>
      <c r="D335" s="6" t="str">
        <f t="shared" si="10"/>
        <v>Adults (26–35)</v>
      </c>
      <c r="E335" s="9">
        <f>IF(Table3[[#This Row],[Age Group]]="Children (8–17)",1,IF(Table3[[#This Row],[Age Group]]="Youth (18–25)",2,IF(Table3[[#This Row],[Age Group]]="Adults (26–35)",3,IF(Table3[[#This Row],[Age Group]]="Middle Age (36–50)",4,5))))</f>
        <v>3</v>
      </c>
      <c r="F335" s="9">
        <v>0</v>
      </c>
      <c r="G335" s="6" t="str">
        <f>IF(Table3[[#This Row],[NS1 Patients]]=0,"Ns1 (-)ve", "Ns1(+)ve")</f>
        <v>Ns1 (-)ve</v>
      </c>
      <c r="H335" s="9">
        <v>0</v>
      </c>
      <c r="I335" s="6" t="str">
        <f>IF(Table3[[#This Row],[IgG Patients]]=0,"IgG (-)ve","IgG (+)ve")</f>
        <v>IgG (-)ve</v>
      </c>
      <c r="J335" s="9">
        <v>1</v>
      </c>
      <c r="K335" s="6" t="str">
        <f>IF(Table3[[#This Row],[IgM Patients]]=0,"IgM (-)ve","IgG (+)ve")</f>
        <v>IgG (+)ve</v>
      </c>
      <c r="L335" s="6" t="s">
        <v>46</v>
      </c>
      <c r="M335" s="6" t="s">
        <v>17</v>
      </c>
      <c r="N335" s="6" t="s">
        <v>19</v>
      </c>
      <c r="O335" s="6" t="s">
        <v>14</v>
      </c>
      <c r="P335" s="6">
        <v>0</v>
      </c>
      <c r="Q335" s="6" t="str">
        <f t="shared" si="11"/>
        <v>Negative</v>
      </c>
    </row>
    <row r="336" spans="1:17" x14ac:dyDescent="0.35">
      <c r="A336" s="5">
        <v>144</v>
      </c>
      <c r="B336" s="6" t="s">
        <v>15</v>
      </c>
      <c r="C336" s="6">
        <v>29</v>
      </c>
      <c r="D336" s="6" t="str">
        <f t="shared" si="10"/>
        <v>Adults (26–35)</v>
      </c>
      <c r="E336" s="9">
        <f>IF(Table3[[#This Row],[Age Group]]="Children (8–17)",1,IF(Table3[[#This Row],[Age Group]]="Youth (18–25)",2,IF(Table3[[#This Row],[Age Group]]="Adults (26–35)",3,IF(Table3[[#This Row],[Age Group]]="Middle Age (36–50)",4,5))))</f>
        <v>3</v>
      </c>
      <c r="F336" s="9">
        <v>0</v>
      </c>
      <c r="G336" s="6" t="str">
        <f>IF(Table3[[#This Row],[NS1 Patients]]=0,"Ns1 (-)ve", "Ns1(+)ve")</f>
        <v>Ns1 (-)ve</v>
      </c>
      <c r="H336" s="9">
        <v>0</v>
      </c>
      <c r="I336" s="6" t="str">
        <f>IF(Table3[[#This Row],[IgG Patients]]=0,"IgG (-)ve","IgG (+)ve")</f>
        <v>IgG (-)ve</v>
      </c>
      <c r="J336" s="9">
        <v>0</v>
      </c>
      <c r="K336" s="6" t="str">
        <f>IF(Table3[[#This Row],[IgM Patients]]=0,"IgM (-)ve","IgG (+)ve")</f>
        <v>IgM (-)ve</v>
      </c>
      <c r="L336" s="6" t="s">
        <v>53</v>
      </c>
      <c r="M336" s="6" t="s">
        <v>17</v>
      </c>
      <c r="N336" s="6" t="s">
        <v>13</v>
      </c>
      <c r="O336" s="6" t="s">
        <v>14</v>
      </c>
      <c r="P336" s="6">
        <v>0</v>
      </c>
      <c r="Q336" s="6" t="str">
        <f t="shared" si="11"/>
        <v>Negative</v>
      </c>
    </row>
    <row r="337" spans="1:17" x14ac:dyDescent="0.35">
      <c r="A337" s="5">
        <v>149</v>
      </c>
      <c r="B337" s="7" t="s">
        <v>10</v>
      </c>
      <c r="C337" s="7">
        <v>29</v>
      </c>
      <c r="D337" s="7" t="str">
        <f t="shared" si="10"/>
        <v>Adults (26–35)</v>
      </c>
      <c r="E337" s="10">
        <f>IF(Table3[[#This Row],[Age Group]]="Children (8–17)",1,IF(Table3[[#This Row],[Age Group]]="Youth (18–25)",2,IF(Table3[[#This Row],[Age Group]]="Adults (26–35)",3,IF(Table3[[#This Row],[Age Group]]="Middle Age (36–50)",4,5))))</f>
        <v>3</v>
      </c>
      <c r="F337" s="10">
        <v>1</v>
      </c>
      <c r="G337" s="7" t="str">
        <f>IF(Table3[[#This Row],[NS1 Patients]]=0,"Ns1 (-)ve", "Ns1(+)ve")</f>
        <v>Ns1(+)ve</v>
      </c>
      <c r="H337" s="10">
        <v>1</v>
      </c>
      <c r="I337" s="7" t="str">
        <f>IF(Table3[[#This Row],[IgG Patients]]=0,"IgG (-)ve","IgG (+)ve")</f>
        <v>IgG (+)ve</v>
      </c>
      <c r="J337" s="10">
        <v>1</v>
      </c>
      <c r="K337" s="7" t="str">
        <f>IF(Table3[[#This Row],[IgM Patients]]=0,"IgM (-)ve","IgG (+)ve")</f>
        <v>IgG (+)ve</v>
      </c>
      <c r="L337" s="7" t="s">
        <v>16</v>
      </c>
      <c r="M337" s="7" t="s">
        <v>12</v>
      </c>
      <c r="N337" s="7" t="s">
        <v>24</v>
      </c>
      <c r="O337" s="7" t="s">
        <v>14</v>
      </c>
      <c r="P337" s="7">
        <v>1</v>
      </c>
      <c r="Q337" s="7" t="str">
        <f t="shared" si="11"/>
        <v>Positive</v>
      </c>
    </row>
    <row r="338" spans="1:17" x14ac:dyDescent="0.35">
      <c r="A338" s="5">
        <v>153</v>
      </c>
      <c r="B338" s="7" t="s">
        <v>10</v>
      </c>
      <c r="C338" s="7">
        <v>29</v>
      </c>
      <c r="D338" s="7" t="str">
        <f t="shared" si="10"/>
        <v>Adults (26–35)</v>
      </c>
      <c r="E338" s="10">
        <f>IF(Table3[[#This Row],[Age Group]]="Children (8–17)",1,IF(Table3[[#This Row],[Age Group]]="Youth (18–25)",2,IF(Table3[[#This Row],[Age Group]]="Adults (26–35)",3,IF(Table3[[#This Row],[Age Group]]="Middle Age (36–50)",4,5))))</f>
        <v>3</v>
      </c>
      <c r="F338" s="10">
        <v>1</v>
      </c>
      <c r="G338" s="7" t="str">
        <f>IF(Table3[[#This Row],[NS1 Patients]]=0,"Ns1 (-)ve", "Ns1(+)ve")</f>
        <v>Ns1(+)ve</v>
      </c>
      <c r="H338" s="10">
        <v>1</v>
      </c>
      <c r="I338" s="7" t="str">
        <f>IF(Table3[[#This Row],[IgG Patients]]=0,"IgG (-)ve","IgG (+)ve")</f>
        <v>IgG (+)ve</v>
      </c>
      <c r="J338" s="10">
        <v>0</v>
      </c>
      <c r="K338" s="7" t="str">
        <f>IF(Table3[[#This Row],[IgM Patients]]=0,"IgM (-)ve","IgG (+)ve")</f>
        <v>IgM (-)ve</v>
      </c>
      <c r="L338" s="7" t="s">
        <v>31</v>
      </c>
      <c r="M338" s="7" t="s">
        <v>12</v>
      </c>
      <c r="N338" s="7" t="s">
        <v>24</v>
      </c>
      <c r="O338" s="7" t="s">
        <v>14</v>
      </c>
      <c r="P338" s="7">
        <v>1</v>
      </c>
      <c r="Q338" s="7" t="str">
        <f t="shared" si="11"/>
        <v>Positive</v>
      </c>
    </row>
    <row r="339" spans="1:17" x14ac:dyDescent="0.35">
      <c r="A339" s="5">
        <v>169</v>
      </c>
      <c r="B339" s="7" t="s">
        <v>15</v>
      </c>
      <c r="C339" s="7">
        <v>30</v>
      </c>
      <c r="D339" s="7" t="str">
        <f t="shared" si="10"/>
        <v>Adults (26–35)</v>
      </c>
      <c r="E339" s="10">
        <f>IF(Table3[[#This Row],[Age Group]]="Children (8–17)",1,IF(Table3[[#This Row],[Age Group]]="Youth (18–25)",2,IF(Table3[[#This Row],[Age Group]]="Adults (26–35)",3,IF(Table3[[#This Row],[Age Group]]="Middle Age (36–50)",4,5))))</f>
        <v>3</v>
      </c>
      <c r="F339" s="10">
        <v>0</v>
      </c>
      <c r="G339" s="7" t="str">
        <f>IF(Table3[[#This Row],[NS1 Patients]]=0,"Ns1 (-)ve", "Ns1(+)ve")</f>
        <v>Ns1 (-)ve</v>
      </c>
      <c r="H339" s="10">
        <v>0</v>
      </c>
      <c r="I339" s="7" t="str">
        <f>IF(Table3[[#This Row],[IgG Patients]]=0,"IgG (-)ve","IgG (+)ve")</f>
        <v>IgG (-)ve</v>
      </c>
      <c r="J339" s="10">
        <v>0</v>
      </c>
      <c r="K339" s="7" t="str">
        <f>IF(Table3[[#This Row],[IgM Patients]]=0,"IgM (-)ve","IgG (+)ve")</f>
        <v>IgM (-)ve</v>
      </c>
      <c r="L339" s="7" t="s">
        <v>18</v>
      </c>
      <c r="M339" s="7" t="s">
        <v>12</v>
      </c>
      <c r="N339" s="7" t="s">
        <v>19</v>
      </c>
      <c r="O339" s="7" t="s">
        <v>14</v>
      </c>
      <c r="P339" s="7">
        <v>0</v>
      </c>
      <c r="Q339" s="7" t="str">
        <f t="shared" si="11"/>
        <v>Negative</v>
      </c>
    </row>
    <row r="340" spans="1:17" x14ac:dyDescent="0.35">
      <c r="A340" s="5">
        <v>179</v>
      </c>
      <c r="B340" s="7" t="s">
        <v>10</v>
      </c>
      <c r="C340" s="7">
        <v>27</v>
      </c>
      <c r="D340" s="7" t="str">
        <f t="shared" si="10"/>
        <v>Adults (26–35)</v>
      </c>
      <c r="E340" s="10">
        <f>IF(Table3[[#This Row],[Age Group]]="Children (8–17)",1,IF(Table3[[#This Row],[Age Group]]="Youth (18–25)",2,IF(Table3[[#This Row],[Age Group]]="Adults (26–35)",3,IF(Table3[[#This Row],[Age Group]]="Middle Age (36–50)",4,5))))</f>
        <v>3</v>
      </c>
      <c r="F340" s="10">
        <v>1</v>
      </c>
      <c r="G340" s="7" t="str">
        <f>IF(Table3[[#This Row],[NS1 Patients]]=0,"Ns1 (-)ve", "Ns1(+)ve")</f>
        <v>Ns1(+)ve</v>
      </c>
      <c r="H340" s="10">
        <v>1</v>
      </c>
      <c r="I340" s="7" t="str">
        <f>IF(Table3[[#This Row],[IgG Patients]]=0,"IgG (-)ve","IgG (+)ve")</f>
        <v>IgG (+)ve</v>
      </c>
      <c r="J340" s="10">
        <v>1</v>
      </c>
      <c r="K340" s="7" t="str">
        <f>IF(Table3[[#This Row],[IgM Patients]]=0,"IgM (-)ve","IgG (+)ve")</f>
        <v>IgG (+)ve</v>
      </c>
      <c r="L340" s="7" t="s">
        <v>53</v>
      </c>
      <c r="M340" s="7" t="s">
        <v>12</v>
      </c>
      <c r="N340" s="7" t="s">
        <v>19</v>
      </c>
      <c r="O340" s="7" t="s">
        <v>14</v>
      </c>
      <c r="P340" s="7">
        <v>1</v>
      </c>
      <c r="Q340" s="7" t="str">
        <f t="shared" si="11"/>
        <v>Positive</v>
      </c>
    </row>
    <row r="341" spans="1:17" x14ac:dyDescent="0.35">
      <c r="A341" s="5">
        <v>182</v>
      </c>
      <c r="B341" s="6" t="s">
        <v>15</v>
      </c>
      <c r="C341" s="6">
        <v>28</v>
      </c>
      <c r="D341" s="6" t="str">
        <f t="shared" si="10"/>
        <v>Adults (26–35)</v>
      </c>
      <c r="E341" s="9">
        <f>IF(Table3[[#This Row],[Age Group]]="Children (8–17)",1,IF(Table3[[#This Row],[Age Group]]="Youth (18–25)",2,IF(Table3[[#This Row],[Age Group]]="Adults (26–35)",3,IF(Table3[[#This Row],[Age Group]]="Middle Age (36–50)",4,5))))</f>
        <v>3</v>
      </c>
      <c r="F341" s="9">
        <v>0</v>
      </c>
      <c r="G341" s="6" t="str">
        <f>IF(Table3[[#This Row],[NS1 Patients]]=0,"Ns1 (-)ve", "Ns1(+)ve")</f>
        <v>Ns1 (-)ve</v>
      </c>
      <c r="H341" s="9">
        <v>0</v>
      </c>
      <c r="I341" s="6" t="str">
        <f>IF(Table3[[#This Row],[IgG Patients]]=0,"IgG (-)ve","IgG (+)ve")</f>
        <v>IgG (-)ve</v>
      </c>
      <c r="J341" s="9">
        <v>1</v>
      </c>
      <c r="K341" s="6" t="str">
        <f>IF(Table3[[#This Row],[IgM Patients]]=0,"IgM (-)ve","IgG (+)ve")</f>
        <v>IgG (+)ve</v>
      </c>
      <c r="L341" s="6" t="s">
        <v>50</v>
      </c>
      <c r="M341" s="6" t="s">
        <v>17</v>
      </c>
      <c r="N341" s="6" t="s">
        <v>24</v>
      </c>
      <c r="O341" s="6" t="s">
        <v>14</v>
      </c>
      <c r="P341" s="6">
        <v>0</v>
      </c>
      <c r="Q341" s="6" t="str">
        <f t="shared" si="11"/>
        <v>Negative</v>
      </c>
    </row>
    <row r="342" spans="1:17" x14ac:dyDescent="0.35">
      <c r="A342" s="5">
        <v>183</v>
      </c>
      <c r="B342" s="7" t="s">
        <v>15</v>
      </c>
      <c r="C342" s="7">
        <v>35</v>
      </c>
      <c r="D342" s="7" t="str">
        <f t="shared" si="10"/>
        <v>Adults (26–35)</v>
      </c>
      <c r="E342" s="10">
        <f>IF(Table3[[#This Row],[Age Group]]="Children (8–17)",1,IF(Table3[[#This Row],[Age Group]]="Youth (18–25)",2,IF(Table3[[#This Row],[Age Group]]="Adults (26–35)",3,IF(Table3[[#This Row],[Age Group]]="Middle Age (36–50)",4,5))))</f>
        <v>3</v>
      </c>
      <c r="F342" s="10">
        <v>1</v>
      </c>
      <c r="G342" s="7" t="str">
        <f>IF(Table3[[#This Row],[NS1 Patients]]=0,"Ns1 (-)ve", "Ns1(+)ve")</f>
        <v>Ns1(+)ve</v>
      </c>
      <c r="H342" s="10">
        <v>1</v>
      </c>
      <c r="I342" s="7" t="str">
        <f>IF(Table3[[#This Row],[IgG Patients]]=0,"IgG (-)ve","IgG (+)ve")</f>
        <v>IgG (+)ve</v>
      </c>
      <c r="J342" s="10">
        <v>1</v>
      </c>
      <c r="K342" s="7" t="str">
        <f>IF(Table3[[#This Row],[IgM Patients]]=0,"IgM (-)ve","IgG (+)ve")</f>
        <v>IgG (+)ve</v>
      </c>
      <c r="L342" s="7" t="s">
        <v>53</v>
      </c>
      <c r="M342" s="7" t="s">
        <v>12</v>
      </c>
      <c r="N342" s="7" t="s">
        <v>13</v>
      </c>
      <c r="O342" s="7" t="s">
        <v>14</v>
      </c>
      <c r="P342" s="7">
        <v>1</v>
      </c>
      <c r="Q342" s="7" t="str">
        <f t="shared" si="11"/>
        <v>Positive</v>
      </c>
    </row>
    <row r="343" spans="1:17" x14ac:dyDescent="0.35">
      <c r="A343" s="5">
        <v>200</v>
      </c>
      <c r="B343" s="6" t="s">
        <v>10</v>
      </c>
      <c r="C343" s="6">
        <v>28</v>
      </c>
      <c r="D343" s="6" t="str">
        <f t="shared" si="10"/>
        <v>Adults (26–35)</v>
      </c>
      <c r="E343" s="9">
        <f>IF(Table3[[#This Row],[Age Group]]="Children (8–17)",1,IF(Table3[[#This Row],[Age Group]]="Youth (18–25)",2,IF(Table3[[#This Row],[Age Group]]="Adults (26–35)",3,IF(Table3[[#This Row],[Age Group]]="Middle Age (36–50)",4,5))))</f>
        <v>3</v>
      </c>
      <c r="F343" s="9">
        <v>0</v>
      </c>
      <c r="G343" s="6" t="str">
        <f>IF(Table3[[#This Row],[NS1 Patients]]=0,"Ns1 (-)ve", "Ns1(+)ve")</f>
        <v>Ns1 (-)ve</v>
      </c>
      <c r="H343" s="9">
        <v>0</v>
      </c>
      <c r="I343" s="6" t="str">
        <f>IF(Table3[[#This Row],[IgG Patients]]=0,"IgG (-)ve","IgG (+)ve")</f>
        <v>IgG (-)ve</v>
      </c>
      <c r="J343" s="9">
        <v>1</v>
      </c>
      <c r="K343" s="6" t="str">
        <f>IF(Table3[[#This Row],[IgM Patients]]=0,"IgM (-)ve","IgG (+)ve")</f>
        <v>IgG (+)ve</v>
      </c>
      <c r="L343" s="6" t="s">
        <v>50</v>
      </c>
      <c r="M343" s="6" t="s">
        <v>17</v>
      </c>
      <c r="N343" s="6" t="s">
        <v>13</v>
      </c>
      <c r="O343" s="6" t="s">
        <v>14</v>
      </c>
      <c r="P343" s="6">
        <v>0</v>
      </c>
      <c r="Q343" s="6" t="str">
        <f t="shared" si="11"/>
        <v>Negative</v>
      </c>
    </row>
    <row r="344" spans="1:17" x14ac:dyDescent="0.35">
      <c r="A344" s="5">
        <v>206</v>
      </c>
      <c r="B344" s="6" t="s">
        <v>10</v>
      </c>
      <c r="C344" s="6">
        <v>35</v>
      </c>
      <c r="D344" s="6" t="str">
        <f t="shared" si="10"/>
        <v>Adults (26–35)</v>
      </c>
      <c r="E344" s="9">
        <f>IF(Table3[[#This Row],[Age Group]]="Children (8–17)",1,IF(Table3[[#This Row],[Age Group]]="Youth (18–25)",2,IF(Table3[[#This Row],[Age Group]]="Adults (26–35)",3,IF(Table3[[#This Row],[Age Group]]="Middle Age (36–50)",4,5))))</f>
        <v>3</v>
      </c>
      <c r="F344" s="9">
        <v>1</v>
      </c>
      <c r="G344" s="6" t="str">
        <f>IF(Table3[[#This Row],[NS1 Patients]]=0,"Ns1 (-)ve", "Ns1(+)ve")</f>
        <v>Ns1(+)ve</v>
      </c>
      <c r="H344" s="9">
        <v>1</v>
      </c>
      <c r="I344" s="6" t="str">
        <f>IF(Table3[[#This Row],[IgG Patients]]=0,"IgG (-)ve","IgG (+)ve")</f>
        <v>IgG (+)ve</v>
      </c>
      <c r="J344" s="9">
        <v>0</v>
      </c>
      <c r="K344" s="6" t="str">
        <f>IF(Table3[[#This Row],[IgM Patients]]=0,"IgM (-)ve","IgG (+)ve")</f>
        <v>IgM (-)ve</v>
      </c>
      <c r="L344" s="6" t="s">
        <v>36</v>
      </c>
      <c r="M344" s="6" t="s">
        <v>17</v>
      </c>
      <c r="N344" s="6" t="s">
        <v>13</v>
      </c>
      <c r="O344" s="6" t="s">
        <v>14</v>
      </c>
      <c r="P344" s="6">
        <v>1</v>
      </c>
      <c r="Q344" s="6" t="str">
        <f t="shared" si="11"/>
        <v>Positive</v>
      </c>
    </row>
    <row r="345" spans="1:17" x14ac:dyDescent="0.35">
      <c r="A345" s="5">
        <v>208</v>
      </c>
      <c r="B345" s="6" t="s">
        <v>15</v>
      </c>
      <c r="C345" s="6">
        <v>31</v>
      </c>
      <c r="D345" s="6" t="str">
        <f t="shared" si="10"/>
        <v>Adults (26–35)</v>
      </c>
      <c r="E345" s="9">
        <f>IF(Table3[[#This Row],[Age Group]]="Children (8–17)",1,IF(Table3[[#This Row],[Age Group]]="Youth (18–25)",2,IF(Table3[[#This Row],[Age Group]]="Adults (26–35)",3,IF(Table3[[#This Row],[Age Group]]="Middle Age (36–50)",4,5))))</f>
        <v>3</v>
      </c>
      <c r="F345" s="9">
        <v>1</v>
      </c>
      <c r="G345" s="6" t="str">
        <f>IF(Table3[[#This Row],[NS1 Patients]]=0,"Ns1 (-)ve", "Ns1(+)ve")</f>
        <v>Ns1(+)ve</v>
      </c>
      <c r="H345" s="9">
        <v>1</v>
      </c>
      <c r="I345" s="6" t="str">
        <f>IF(Table3[[#This Row],[IgG Patients]]=0,"IgG (-)ve","IgG (+)ve")</f>
        <v>IgG (+)ve</v>
      </c>
      <c r="J345" s="9">
        <v>1</v>
      </c>
      <c r="K345" s="6" t="str">
        <f>IF(Table3[[#This Row],[IgM Patients]]=0,"IgM (-)ve","IgG (+)ve")</f>
        <v>IgG (+)ve</v>
      </c>
      <c r="L345" s="6" t="s">
        <v>18</v>
      </c>
      <c r="M345" s="6" t="s">
        <v>17</v>
      </c>
      <c r="N345" s="6" t="s">
        <v>19</v>
      </c>
      <c r="O345" s="6" t="s">
        <v>14</v>
      </c>
      <c r="P345" s="6">
        <v>1</v>
      </c>
      <c r="Q345" s="6" t="str">
        <f t="shared" si="11"/>
        <v>Positive</v>
      </c>
    </row>
    <row r="346" spans="1:17" x14ac:dyDescent="0.35">
      <c r="A346" s="5">
        <v>209</v>
      </c>
      <c r="B346" s="7" t="s">
        <v>15</v>
      </c>
      <c r="C346" s="7">
        <v>33</v>
      </c>
      <c r="D346" s="7" t="str">
        <f t="shared" si="10"/>
        <v>Adults (26–35)</v>
      </c>
      <c r="E346" s="10">
        <f>IF(Table3[[#This Row],[Age Group]]="Children (8–17)",1,IF(Table3[[#This Row],[Age Group]]="Youth (18–25)",2,IF(Table3[[#This Row],[Age Group]]="Adults (26–35)",3,IF(Table3[[#This Row],[Age Group]]="Middle Age (36–50)",4,5))))</f>
        <v>3</v>
      </c>
      <c r="F346" s="10">
        <v>1</v>
      </c>
      <c r="G346" s="7" t="str">
        <f>IF(Table3[[#This Row],[NS1 Patients]]=0,"Ns1 (-)ve", "Ns1(+)ve")</f>
        <v>Ns1(+)ve</v>
      </c>
      <c r="H346" s="10">
        <v>1</v>
      </c>
      <c r="I346" s="7" t="str">
        <f>IF(Table3[[#This Row],[IgG Patients]]=0,"IgG (-)ve","IgG (+)ve")</f>
        <v>IgG (+)ve</v>
      </c>
      <c r="J346" s="10">
        <v>0</v>
      </c>
      <c r="K346" s="7" t="str">
        <f>IF(Table3[[#This Row],[IgM Patients]]=0,"IgM (-)ve","IgG (+)ve")</f>
        <v>IgM (-)ve</v>
      </c>
      <c r="L346" s="7" t="s">
        <v>41</v>
      </c>
      <c r="M346" s="7" t="s">
        <v>12</v>
      </c>
      <c r="N346" s="7" t="s">
        <v>24</v>
      </c>
      <c r="O346" s="7" t="s">
        <v>14</v>
      </c>
      <c r="P346" s="7">
        <v>1</v>
      </c>
      <c r="Q346" s="7" t="str">
        <f t="shared" si="11"/>
        <v>Positive</v>
      </c>
    </row>
    <row r="347" spans="1:17" x14ac:dyDescent="0.35">
      <c r="A347" s="5">
        <v>211</v>
      </c>
      <c r="B347" s="7" t="s">
        <v>15</v>
      </c>
      <c r="C347" s="7">
        <v>34</v>
      </c>
      <c r="D347" s="7" t="str">
        <f t="shared" si="10"/>
        <v>Adults (26–35)</v>
      </c>
      <c r="E347" s="10">
        <f>IF(Table3[[#This Row],[Age Group]]="Children (8–17)",1,IF(Table3[[#This Row],[Age Group]]="Youth (18–25)",2,IF(Table3[[#This Row],[Age Group]]="Adults (26–35)",3,IF(Table3[[#This Row],[Age Group]]="Middle Age (36–50)",4,5))))</f>
        <v>3</v>
      </c>
      <c r="F347" s="10">
        <v>0</v>
      </c>
      <c r="G347" s="7" t="str">
        <f>IF(Table3[[#This Row],[NS1 Patients]]=0,"Ns1 (-)ve", "Ns1(+)ve")</f>
        <v>Ns1 (-)ve</v>
      </c>
      <c r="H347" s="10">
        <v>0</v>
      </c>
      <c r="I347" s="7" t="str">
        <f>IF(Table3[[#This Row],[IgG Patients]]=0,"IgG (-)ve","IgG (+)ve")</f>
        <v>IgG (-)ve</v>
      </c>
      <c r="J347" s="10">
        <v>0</v>
      </c>
      <c r="K347" s="7" t="str">
        <f>IF(Table3[[#This Row],[IgM Patients]]=0,"IgM (-)ve","IgG (+)ve")</f>
        <v>IgM (-)ve</v>
      </c>
      <c r="L347" s="7" t="s">
        <v>38</v>
      </c>
      <c r="M347" s="7" t="s">
        <v>12</v>
      </c>
      <c r="N347" s="7" t="s">
        <v>19</v>
      </c>
      <c r="O347" s="7" t="s">
        <v>14</v>
      </c>
      <c r="P347" s="7">
        <v>0</v>
      </c>
      <c r="Q347" s="7" t="str">
        <f t="shared" si="11"/>
        <v>Negative</v>
      </c>
    </row>
    <row r="348" spans="1:17" x14ac:dyDescent="0.35">
      <c r="A348" s="5">
        <v>212</v>
      </c>
      <c r="B348" s="6" t="s">
        <v>10</v>
      </c>
      <c r="C348" s="6">
        <v>33</v>
      </c>
      <c r="D348" s="6" t="str">
        <f t="shared" si="10"/>
        <v>Adults (26–35)</v>
      </c>
      <c r="E348" s="9">
        <f>IF(Table3[[#This Row],[Age Group]]="Children (8–17)",1,IF(Table3[[#This Row],[Age Group]]="Youth (18–25)",2,IF(Table3[[#This Row],[Age Group]]="Adults (26–35)",3,IF(Table3[[#This Row],[Age Group]]="Middle Age (36–50)",4,5))))</f>
        <v>3</v>
      </c>
      <c r="F348" s="9">
        <v>1</v>
      </c>
      <c r="G348" s="6" t="str">
        <f>IF(Table3[[#This Row],[NS1 Patients]]=0,"Ns1 (-)ve", "Ns1(+)ve")</f>
        <v>Ns1(+)ve</v>
      </c>
      <c r="H348" s="9">
        <v>1</v>
      </c>
      <c r="I348" s="6" t="str">
        <f>IF(Table3[[#This Row],[IgG Patients]]=0,"IgG (-)ve","IgG (+)ve")</f>
        <v>IgG (+)ve</v>
      </c>
      <c r="J348" s="9">
        <v>1</v>
      </c>
      <c r="K348" s="6" t="str">
        <f>IF(Table3[[#This Row],[IgM Patients]]=0,"IgM (-)ve","IgG (+)ve")</f>
        <v>IgG (+)ve</v>
      </c>
      <c r="L348" s="6" t="s">
        <v>50</v>
      </c>
      <c r="M348" s="6" t="s">
        <v>17</v>
      </c>
      <c r="N348" s="6" t="s">
        <v>19</v>
      </c>
      <c r="O348" s="6" t="s">
        <v>14</v>
      </c>
      <c r="P348" s="6">
        <v>1</v>
      </c>
      <c r="Q348" s="6" t="str">
        <f t="shared" si="11"/>
        <v>Positive</v>
      </c>
    </row>
    <row r="349" spans="1:17" x14ac:dyDescent="0.35">
      <c r="A349" s="5">
        <v>221</v>
      </c>
      <c r="B349" s="7" t="s">
        <v>10</v>
      </c>
      <c r="C349" s="7">
        <v>32</v>
      </c>
      <c r="D349" s="7" t="str">
        <f t="shared" si="10"/>
        <v>Adults (26–35)</v>
      </c>
      <c r="E349" s="10">
        <f>IF(Table3[[#This Row],[Age Group]]="Children (8–17)",1,IF(Table3[[#This Row],[Age Group]]="Youth (18–25)",2,IF(Table3[[#This Row],[Age Group]]="Adults (26–35)",3,IF(Table3[[#This Row],[Age Group]]="Middle Age (36–50)",4,5))))</f>
        <v>3</v>
      </c>
      <c r="F349" s="10">
        <v>1</v>
      </c>
      <c r="G349" s="7" t="str">
        <f>IF(Table3[[#This Row],[NS1 Patients]]=0,"Ns1 (-)ve", "Ns1(+)ve")</f>
        <v>Ns1(+)ve</v>
      </c>
      <c r="H349" s="10">
        <v>1</v>
      </c>
      <c r="I349" s="7" t="str">
        <f>IF(Table3[[#This Row],[IgG Patients]]=0,"IgG (-)ve","IgG (+)ve")</f>
        <v>IgG (+)ve</v>
      </c>
      <c r="J349" s="10">
        <v>0</v>
      </c>
      <c r="K349" s="7" t="str">
        <f>IF(Table3[[#This Row],[IgM Patients]]=0,"IgM (-)ve","IgG (+)ve")</f>
        <v>IgM (-)ve</v>
      </c>
      <c r="L349" s="7" t="s">
        <v>51</v>
      </c>
      <c r="M349" s="7" t="s">
        <v>12</v>
      </c>
      <c r="N349" s="7" t="s">
        <v>13</v>
      </c>
      <c r="O349" s="7" t="s">
        <v>14</v>
      </c>
      <c r="P349" s="7">
        <v>1</v>
      </c>
      <c r="Q349" s="7" t="str">
        <f t="shared" si="11"/>
        <v>Positive</v>
      </c>
    </row>
    <row r="350" spans="1:17" x14ac:dyDescent="0.35">
      <c r="A350" s="5">
        <v>230</v>
      </c>
      <c r="B350" s="6" t="s">
        <v>10</v>
      </c>
      <c r="C350" s="6">
        <v>28</v>
      </c>
      <c r="D350" s="6" t="str">
        <f t="shared" si="10"/>
        <v>Adults (26–35)</v>
      </c>
      <c r="E350" s="9">
        <f>IF(Table3[[#This Row],[Age Group]]="Children (8–17)",1,IF(Table3[[#This Row],[Age Group]]="Youth (18–25)",2,IF(Table3[[#This Row],[Age Group]]="Adults (26–35)",3,IF(Table3[[#This Row],[Age Group]]="Middle Age (36–50)",4,5))))</f>
        <v>3</v>
      </c>
      <c r="F350" s="9">
        <v>1</v>
      </c>
      <c r="G350" s="6" t="str">
        <f>IF(Table3[[#This Row],[NS1 Patients]]=0,"Ns1 (-)ve", "Ns1(+)ve")</f>
        <v>Ns1(+)ve</v>
      </c>
      <c r="H350" s="9">
        <v>1</v>
      </c>
      <c r="I350" s="6" t="str">
        <f>IF(Table3[[#This Row],[IgG Patients]]=0,"IgG (-)ve","IgG (+)ve")</f>
        <v>IgG (+)ve</v>
      </c>
      <c r="J350" s="9">
        <v>0</v>
      </c>
      <c r="K350" s="6" t="str">
        <f>IF(Table3[[#This Row],[IgM Patients]]=0,"IgM (-)ve","IgG (+)ve")</f>
        <v>IgM (-)ve</v>
      </c>
      <c r="L350" s="6" t="s">
        <v>53</v>
      </c>
      <c r="M350" s="6" t="s">
        <v>17</v>
      </c>
      <c r="N350" s="6" t="s">
        <v>19</v>
      </c>
      <c r="O350" s="6" t="s">
        <v>14</v>
      </c>
      <c r="P350" s="6">
        <v>1</v>
      </c>
      <c r="Q350" s="6" t="str">
        <f t="shared" si="11"/>
        <v>Positive</v>
      </c>
    </row>
    <row r="351" spans="1:17" x14ac:dyDescent="0.35">
      <c r="A351" s="5">
        <v>237</v>
      </c>
      <c r="B351" s="7" t="s">
        <v>10</v>
      </c>
      <c r="C351" s="7">
        <v>30</v>
      </c>
      <c r="D351" s="7" t="str">
        <f t="shared" si="10"/>
        <v>Adults (26–35)</v>
      </c>
      <c r="E351" s="10">
        <f>IF(Table3[[#This Row],[Age Group]]="Children (8–17)",1,IF(Table3[[#This Row],[Age Group]]="Youth (18–25)",2,IF(Table3[[#This Row],[Age Group]]="Adults (26–35)",3,IF(Table3[[#This Row],[Age Group]]="Middle Age (36–50)",4,5))))</f>
        <v>3</v>
      </c>
      <c r="F351" s="10">
        <v>0</v>
      </c>
      <c r="G351" s="7" t="str">
        <f>IF(Table3[[#This Row],[NS1 Patients]]=0,"Ns1 (-)ve", "Ns1(+)ve")</f>
        <v>Ns1 (-)ve</v>
      </c>
      <c r="H351" s="10">
        <v>0</v>
      </c>
      <c r="I351" s="7" t="str">
        <f>IF(Table3[[#This Row],[IgG Patients]]=0,"IgG (-)ve","IgG (+)ve")</f>
        <v>IgG (-)ve</v>
      </c>
      <c r="J351" s="10">
        <v>0</v>
      </c>
      <c r="K351" s="7" t="str">
        <f>IF(Table3[[#This Row],[IgM Patients]]=0,"IgM (-)ve","IgG (+)ve")</f>
        <v>IgM (-)ve</v>
      </c>
      <c r="L351" s="7" t="s">
        <v>50</v>
      </c>
      <c r="M351" s="7" t="s">
        <v>12</v>
      </c>
      <c r="N351" s="7" t="s">
        <v>13</v>
      </c>
      <c r="O351" s="7" t="s">
        <v>14</v>
      </c>
      <c r="P351" s="7">
        <v>0</v>
      </c>
      <c r="Q351" s="7" t="str">
        <f t="shared" si="11"/>
        <v>Negative</v>
      </c>
    </row>
    <row r="352" spans="1:17" x14ac:dyDescent="0.35">
      <c r="A352" s="5">
        <v>248</v>
      </c>
      <c r="B352" s="6" t="s">
        <v>10</v>
      </c>
      <c r="C352" s="6">
        <v>32</v>
      </c>
      <c r="D352" s="6" t="str">
        <f t="shared" si="10"/>
        <v>Adults (26–35)</v>
      </c>
      <c r="E352" s="9">
        <f>IF(Table3[[#This Row],[Age Group]]="Children (8–17)",1,IF(Table3[[#This Row],[Age Group]]="Youth (18–25)",2,IF(Table3[[#This Row],[Age Group]]="Adults (26–35)",3,IF(Table3[[#This Row],[Age Group]]="Middle Age (36–50)",4,5))))</f>
        <v>3</v>
      </c>
      <c r="F352" s="9">
        <v>0</v>
      </c>
      <c r="G352" s="6" t="str">
        <f>IF(Table3[[#This Row],[NS1 Patients]]=0,"Ns1 (-)ve", "Ns1(+)ve")</f>
        <v>Ns1 (-)ve</v>
      </c>
      <c r="H352" s="9">
        <v>0</v>
      </c>
      <c r="I352" s="6" t="str">
        <f>IF(Table3[[#This Row],[IgG Patients]]=0,"IgG (-)ve","IgG (+)ve")</f>
        <v>IgG (-)ve</v>
      </c>
      <c r="J352" s="9">
        <v>0</v>
      </c>
      <c r="K352" s="6" t="str">
        <f>IF(Table3[[#This Row],[IgM Patients]]=0,"IgM (-)ve","IgG (+)ve")</f>
        <v>IgM (-)ve</v>
      </c>
      <c r="L352" s="6" t="s">
        <v>49</v>
      </c>
      <c r="M352" s="6" t="s">
        <v>17</v>
      </c>
      <c r="N352" s="6" t="s">
        <v>24</v>
      </c>
      <c r="O352" s="6" t="s">
        <v>14</v>
      </c>
      <c r="P352" s="6">
        <v>0</v>
      </c>
      <c r="Q352" s="6" t="str">
        <f t="shared" si="11"/>
        <v>Negative</v>
      </c>
    </row>
    <row r="353" spans="1:17" x14ac:dyDescent="0.35">
      <c r="A353" s="5">
        <v>254</v>
      </c>
      <c r="B353" s="6" t="s">
        <v>15</v>
      </c>
      <c r="C353" s="6">
        <v>26</v>
      </c>
      <c r="D353" s="6" t="str">
        <f t="shared" si="10"/>
        <v>Adults (26–35)</v>
      </c>
      <c r="E353" s="9">
        <f>IF(Table3[[#This Row],[Age Group]]="Children (8–17)",1,IF(Table3[[#This Row],[Age Group]]="Youth (18–25)",2,IF(Table3[[#This Row],[Age Group]]="Adults (26–35)",3,IF(Table3[[#This Row],[Age Group]]="Middle Age (36–50)",4,5))))</f>
        <v>3</v>
      </c>
      <c r="F353" s="9">
        <v>0</v>
      </c>
      <c r="G353" s="6" t="str">
        <f>IF(Table3[[#This Row],[NS1 Patients]]=0,"Ns1 (-)ve", "Ns1(+)ve")</f>
        <v>Ns1 (-)ve</v>
      </c>
      <c r="H353" s="9">
        <v>0</v>
      </c>
      <c r="I353" s="6" t="str">
        <f>IF(Table3[[#This Row],[IgG Patients]]=0,"IgG (-)ve","IgG (+)ve")</f>
        <v>IgG (-)ve</v>
      </c>
      <c r="J353" s="9">
        <v>0</v>
      </c>
      <c r="K353" s="6" t="str">
        <f>IF(Table3[[#This Row],[IgM Patients]]=0,"IgM (-)ve","IgG (+)ve")</f>
        <v>IgM (-)ve</v>
      </c>
      <c r="L353" s="6" t="s">
        <v>77</v>
      </c>
      <c r="M353" s="6" t="s">
        <v>17</v>
      </c>
      <c r="N353" s="6" t="s">
        <v>19</v>
      </c>
      <c r="O353" s="6" t="s">
        <v>14</v>
      </c>
      <c r="P353" s="6">
        <v>0</v>
      </c>
      <c r="Q353" s="6" t="str">
        <f t="shared" si="11"/>
        <v>Negative</v>
      </c>
    </row>
    <row r="354" spans="1:17" x14ac:dyDescent="0.35">
      <c r="A354" s="5">
        <v>255</v>
      </c>
      <c r="B354" s="7" t="s">
        <v>15</v>
      </c>
      <c r="C354" s="7">
        <v>29</v>
      </c>
      <c r="D354" s="7" t="str">
        <f t="shared" si="10"/>
        <v>Adults (26–35)</v>
      </c>
      <c r="E354" s="10">
        <f>IF(Table3[[#This Row],[Age Group]]="Children (8–17)",1,IF(Table3[[#This Row],[Age Group]]="Youth (18–25)",2,IF(Table3[[#This Row],[Age Group]]="Adults (26–35)",3,IF(Table3[[#This Row],[Age Group]]="Middle Age (36–50)",4,5))))</f>
        <v>3</v>
      </c>
      <c r="F354" s="10">
        <v>0</v>
      </c>
      <c r="G354" s="7" t="str">
        <f>IF(Table3[[#This Row],[NS1 Patients]]=0,"Ns1 (-)ve", "Ns1(+)ve")</f>
        <v>Ns1 (-)ve</v>
      </c>
      <c r="H354" s="10">
        <v>0</v>
      </c>
      <c r="I354" s="7" t="str">
        <f>IF(Table3[[#This Row],[IgG Patients]]=0,"IgG (-)ve","IgG (+)ve")</f>
        <v>IgG (-)ve</v>
      </c>
      <c r="J354" s="10">
        <v>0</v>
      </c>
      <c r="K354" s="7" t="str">
        <f>IF(Table3[[#This Row],[IgM Patients]]=0,"IgM (-)ve","IgG (+)ve")</f>
        <v>IgM (-)ve</v>
      </c>
      <c r="L354" s="7" t="s">
        <v>41</v>
      </c>
      <c r="M354" s="7" t="s">
        <v>12</v>
      </c>
      <c r="N354" s="7" t="s">
        <v>24</v>
      </c>
      <c r="O354" s="7" t="s">
        <v>14</v>
      </c>
      <c r="P354" s="7">
        <v>0</v>
      </c>
      <c r="Q354" s="7" t="str">
        <f t="shared" si="11"/>
        <v>Negative</v>
      </c>
    </row>
    <row r="355" spans="1:17" x14ac:dyDescent="0.35">
      <c r="A355" s="5">
        <v>268</v>
      </c>
      <c r="B355" s="6" t="s">
        <v>15</v>
      </c>
      <c r="C355" s="6">
        <v>27</v>
      </c>
      <c r="D355" s="6" t="str">
        <f t="shared" si="10"/>
        <v>Adults (26–35)</v>
      </c>
      <c r="E355" s="9">
        <f>IF(Table3[[#This Row],[Age Group]]="Children (8–17)",1,IF(Table3[[#This Row],[Age Group]]="Youth (18–25)",2,IF(Table3[[#This Row],[Age Group]]="Adults (26–35)",3,IF(Table3[[#This Row],[Age Group]]="Middle Age (36–50)",4,5))))</f>
        <v>3</v>
      </c>
      <c r="F355" s="9">
        <v>1</v>
      </c>
      <c r="G355" s="6" t="str">
        <f>IF(Table3[[#This Row],[NS1 Patients]]=0,"Ns1 (-)ve", "Ns1(+)ve")</f>
        <v>Ns1(+)ve</v>
      </c>
      <c r="H355" s="9">
        <v>1</v>
      </c>
      <c r="I355" s="6" t="str">
        <f>IF(Table3[[#This Row],[IgG Patients]]=0,"IgG (-)ve","IgG (+)ve")</f>
        <v>IgG (+)ve</v>
      </c>
      <c r="J355" s="9">
        <v>1</v>
      </c>
      <c r="K355" s="6" t="str">
        <f>IF(Table3[[#This Row],[IgM Patients]]=0,"IgM (-)ve","IgG (+)ve")</f>
        <v>IgG (+)ve</v>
      </c>
      <c r="L355" s="6" t="s">
        <v>44</v>
      </c>
      <c r="M355" s="6" t="s">
        <v>17</v>
      </c>
      <c r="N355" s="6" t="s">
        <v>24</v>
      </c>
      <c r="O355" s="6" t="s">
        <v>14</v>
      </c>
      <c r="P355" s="6">
        <v>1</v>
      </c>
      <c r="Q355" s="6" t="str">
        <f t="shared" si="11"/>
        <v>Positive</v>
      </c>
    </row>
    <row r="356" spans="1:17" x14ac:dyDescent="0.35">
      <c r="A356" s="5">
        <v>270</v>
      </c>
      <c r="B356" s="6" t="s">
        <v>10</v>
      </c>
      <c r="C356" s="6">
        <v>28</v>
      </c>
      <c r="D356" s="6" t="str">
        <f t="shared" si="10"/>
        <v>Adults (26–35)</v>
      </c>
      <c r="E356" s="9">
        <f>IF(Table3[[#This Row],[Age Group]]="Children (8–17)",1,IF(Table3[[#This Row],[Age Group]]="Youth (18–25)",2,IF(Table3[[#This Row],[Age Group]]="Adults (26–35)",3,IF(Table3[[#This Row],[Age Group]]="Middle Age (36–50)",4,5))))</f>
        <v>3</v>
      </c>
      <c r="F356" s="9">
        <v>1</v>
      </c>
      <c r="G356" s="6" t="str">
        <f>IF(Table3[[#This Row],[NS1 Patients]]=0,"Ns1 (-)ve", "Ns1(+)ve")</f>
        <v>Ns1(+)ve</v>
      </c>
      <c r="H356" s="9">
        <v>1</v>
      </c>
      <c r="I356" s="6" t="str">
        <f>IF(Table3[[#This Row],[IgG Patients]]=0,"IgG (-)ve","IgG (+)ve")</f>
        <v>IgG (+)ve</v>
      </c>
      <c r="J356" s="9">
        <v>0</v>
      </c>
      <c r="K356" s="6" t="str">
        <f>IF(Table3[[#This Row],[IgM Patients]]=0,"IgM (-)ve","IgG (+)ve")</f>
        <v>IgM (-)ve</v>
      </c>
      <c r="L356" s="6" t="s">
        <v>22</v>
      </c>
      <c r="M356" s="6" t="s">
        <v>17</v>
      </c>
      <c r="N356" s="6" t="s">
        <v>24</v>
      </c>
      <c r="O356" s="6" t="s">
        <v>14</v>
      </c>
      <c r="P356" s="6">
        <v>1</v>
      </c>
      <c r="Q356" s="6" t="str">
        <f t="shared" si="11"/>
        <v>Positive</v>
      </c>
    </row>
    <row r="357" spans="1:17" x14ac:dyDescent="0.35">
      <c r="A357" s="5">
        <v>272</v>
      </c>
      <c r="B357" s="6" t="s">
        <v>15</v>
      </c>
      <c r="C357" s="6">
        <v>27</v>
      </c>
      <c r="D357" s="6" t="str">
        <f t="shared" si="10"/>
        <v>Adults (26–35)</v>
      </c>
      <c r="E357" s="9">
        <f>IF(Table3[[#This Row],[Age Group]]="Children (8–17)",1,IF(Table3[[#This Row],[Age Group]]="Youth (18–25)",2,IF(Table3[[#This Row],[Age Group]]="Adults (26–35)",3,IF(Table3[[#This Row],[Age Group]]="Middle Age (36–50)",4,5))))</f>
        <v>3</v>
      </c>
      <c r="F357" s="9">
        <v>0</v>
      </c>
      <c r="G357" s="6" t="str">
        <f>IF(Table3[[#This Row],[NS1 Patients]]=0,"Ns1 (-)ve", "Ns1(+)ve")</f>
        <v>Ns1 (-)ve</v>
      </c>
      <c r="H357" s="9">
        <v>0</v>
      </c>
      <c r="I357" s="6" t="str">
        <f>IF(Table3[[#This Row],[IgG Patients]]=0,"IgG (-)ve","IgG (+)ve")</f>
        <v>IgG (-)ve</v>
      </c>
      <c r="J357" s="9">
        <v>0</v>
      </c>
      <c r="K357" s="6" t="str">
        <f>IF(Table3[[#This Row],[IgM Patients]]=0,"IgM (-)ve","IgG (+)ve")</f>
        <v>IgM (-)ve</v>
      </c>
      <c r="L357" s="6" t="s">
        <v>50</v>
      </c>
      <c r="M357" s="6" t="s">
        <v>17</v>
      </c>
      <c r="N357" s="6" t="s">
        <v>24</v>
      </c>
      <c r="O357" s="6" t="s">
        <v>14</v>
      </c>
      <c r="P357" s="6">
        <v>0</v>
      </c>
      <c r="Q357" s="6" t="str">
        <f t="shared" si="11"/>
        <v>Negative</v>
      </c>
    </row>
    <row r="358" spans="1:17" x14ac:dyDescent="0.35">
      <c r="A358" s="5">
        <v>281</v>
      </c>
      <c r="B358" s="7" t="s">
        <v>15</v>
      </c>
      <c r="C358" s="7">
        <v>29</v>
      </c>
      <c r="D358" s="7" t="str">
        <f t="shared" si="10"/>
        <v>Adults (26–35)</v>
      </c>
      <c r="E358" s="10">
        <f>IF(Table3[[#This Row],[Age Group]]="Children (8–17)",1,IF(Table3[[#This Row],[Age Group]]="Youth (18–25)",2,IF(Table3[[#This Row],[Age Group]]="Adults (26–35)",3,IF(Table3[[#This Row],[Age Group]]="Middle Age (36–50)",4,5))))</f>
        <v>3</v>
      </c>
      <c r="F358" s="10">
        <v>0</v>
      </c>
      <c r="G358" s="7" t="str">
        <f>IF(Table3[[#This Row],[NS1 Patients]]=0,"Ns1 (-)ve", "Ns1(+)ve")</f>
        <v>Ns1 (-)ve</v>
      </c>
      <c r="H358" s="10">
        <v>0</v>
      </c>
      <c r="I358" s="7" t="str">
        <f>IF(Table3[[#This Row],[IgG Patients]]=0,"IgG (-)ve","IgG (+)ve")</f>
        <v>IgG (-)ve</v>
      </c>
      <c r="J358" s="10">
        <v>1</v>
      </c>
      <c r="K358" s="7" t="str">
        <f>IF(Table3[[#This Row],[IgM Patients]]=0,"IgM (-)ve","IgG (+)ve")</f>
        <v>IgG (+)ve</v>
      </c>
      <c r="L358" s="7" t="s">
        <v>51</v>
      </c>
      <c r="M358" s="7" t="s">
        <v>12</v>
      </c>
      <c r="N358" s="7" t="s">
        <v>19</v>
      </c>
      <c r="O358" s="7" t="s">
        <v>14</v>
      </c>
      <c r="P358" s="7">
        <v>0</v>
      </c>
      <c r="Q358" s="7" t="str">
        <f t="shared" si="11"/>
        <v>Negative</v>
      </c>
    </row>
    <row r="359" spans="1:17" x14ac:dyDescent="0.35">
      <c r="A359" s="5">
        <v>288</v>
      </c>
      <c r="B359" s="6" t="s">
        <v>15</v>
      </c>
      <c r="C359" s="6">
        <v>29</v>
      </c>
      <c r="D359" s="6" t="str">
        <f t="shared" si="10"/>
        <v>Adults (26–35)</v>
      </c>
      <c r="E359" s="9">
        <f>IF(Table3[[#This Row],[Age Group]]="Children (8–17)",1,IF(Table3[[#This Row],[Age Group]]="Youth (18–25)",2,IF(Table3[[#This Row],[Age Group]]="Adults (26–35)",3,IF(Table3[[#This Row],[Age Group]]="Middle Age (36–50)",4,5))))</f>
        <v>3</v>
      </c>
      <c r="F359" s="9">
        <v>0</v>
      </c>
      <c r="G359" s="6" t="str">
        <f>IF(Table3[[#This Row],[NS1 Patients]]=0,"Ns1 (-)ve", "Ns1(+)ve")</f>
        <v>Ns1 (-)ve</v>
      </c>
      <c r="H359" s="9">
        <v>0</v>
      </c>
      <c r="I359" s="6" t="str">
        <f>IF(Table3[[#This Row],[IgG Patients]]=0,"IgG (-)ve","IgG (+)ve")</f>
        <v>IgG (-)ve</v>
      </c>
      <c r="J359" s="9">
        <v>0</v>
      </c>
      <c r="K359" s="6" t="str">
        <f>IF(Table3[[#This Row],[IgM Patients]]=0,"IgM (-)ve","IgG (+)ve")</f>
        <v>IgM (-)ve</v>
      </c>
      <c r="L359" s="6" t="s">
        <v>52</v>
      </c>
      <c r="M359" s="6" t="s">
        <v>17</v>
      </c>
      <c r="N359" s="6" t="s">
        <v>13</v>
      </c>
      <c r="O359" s="6" t="s">
        <v>14</v>
      </c>
      <c r="P359" s="6">
        <v>0</v>
      </c>
      <c r="Q359" s="6" t="str">
        <f t="shared" si="11"/>
        <v>Negative</v>
      </c>
    </row>
    <row r="360" spans="1:17" x14ac:dyDescent="0.35">
      <c r="A360" s="5">
        <v>292</v>
      </c>
      <c r="B360" s="6" t="s">
        <v>10</v>
      </c>
      <c r="C360" s="6">
        <v>34</v>
      </c>
      <c r="D360" s="6" t="str">
        <f t="shared" si="10"/>
        <v>Adults (26–35)</v>
      </c>
      <c r="E360" s="9">
        <f>IF(Table3[[#This Row],[Age Group]]="Children (8–17)",1,IF(Table3[[#This Row],[Age Group]]="Youth (18–25)",2,IF(Table3[[#This Row],[Age Group]]="Adults (26–35)",3,IF(Table3[[#This Row],[Age Group]]="Middle Age (36–50)",4,5))))</f>
        <v>3</v>
      </c>
      <c r="F360" s="9">
        <v>1</v>
      </c>
      <c r="G360" s="6" t="str">
        <f>IF(Table3[[#This Row],[NS1 Patients]]=0,"Ns1 (-)ve", "Ns1(+)ve")</f>
        <v>Ns1(+)ve</v>
      </c>
      <c r="H360" s="9">
        <v>1</v>
      </c>
      <c r="I360" s="6" t="str">
        <f>IF(Table3[[#This Row],[IgG Patients]]=0,"IgG (-)ve","IgG (+)ve")</f>
        <v>IgG (+)ve</v>
      </c>
      <c r="J360" s="9">
        <v>0</v>
      </c>
      <c r="K360" s="6" t="str">
        <f>IF(Table3[[#This Row],[IgM Patients]]=0,"IgM (-)ve","IgG (+)ve")</f>
        <v>IgM (-)ve</v>
      </c>
      <c r="L360" s="6" t="s">
        <v>20</v>
      </c>
      <c r="M360" s="6" t="s">
        <v>17</v>
      </c>
      <c r="N360" s="6" t="s">
        <v>24</v>
      </c>
      <c r="O360" s="6" t="s">
        <v>14</v>
      </c>
      <c r="P360" s="6">
        <v>1</v>
      </c>
      <c r="Q360" s="6" t="str">
        <f t="shared" si="11"/>
        <v>Positive</v>
      </c>
    </row>
    <row r="361" spans="1:17" x14ac:dyDescent="0.35">
      <c r="A361" s="5">
        <v>304</v>
      </c>
      <c r="B361" s="6" t="s">
        <v>10</v>
      </c>
      <c r="C361" s="6">
        <v>30</v>
      </c>
      <c r="D361" s="6" t="str">
        <f t="shared" si="10"/>
        <v>Adults (26–35)</v>
      </c>
      <c r="E361" s="9">
        <f>IF(Table3[[#This Row],[Age Group]]="Children (8–17)",1,IF(Table3[[#This Row],[Age Group]]="Youth (18–25)",2,IF(Table3[[#This Row],[Age Group]]="Adults (26–35)",3,IF(Table3[[#This Row],[Age Group]]="Middle Age (36–50)",4,5))))</f>
        <v>3</v>
      </c>
      <c r="F361" s="9">
        <v>0</v>
      </c>
      <c r="G361" s="6" t="str">
        <f>IF(Table3[[#This Row],[NS1 Patients]]=0,"Ns1 (-)ve", "Ns1(+)ve")</f>
        <v>Ns1 (-)ve</v>
      </c>
      <c r="H361" s="9">
        <v>0</v>
      </c>
      <c r="I361" s="6" t="str">
        <f>IF(Table3[[#This Row],[IgG Patients]]=0,"IgG (-)ve","IgG (+)ve")</f>
        <v>IgG (-)ve</v>
      </c>
      <c r="J361" s="9">
        <v>0</v>
      </c>
      <c r="K361" s="6" t="str">
        <f>IF(Table3[[#This Row],[IgM Patients]]=0,"IgM (-)ve","IgG (+)ve")</f>
        <v>IgM (-)ve</v>
      </c>
      <c r="L361" s="6" t="s">
        <v>22</v>
      </c>
      <c r="M361" s="6" t="s">
        <v>17</v>
      </c>
      <c r="N361" s="6" t="s">
        <v>13</v>
      </c>
      <c r="O361" s="6" t="s">
        <v>14</v>
      </c>
      <c r="P361" s="6">
        <v>0</v>
      </c>
      <c r="Q361" s="6" t="str">
        <f t="shared" si="11"/>
        <v>Negative</v>
      </c>
    </row>
    <row r="362" spans="1:17" x14ac:dyDescent="0.35">
      <c r="A362" s="5">
        <v>327</v>
      </c>
      <c r="B362" s="7" t="s">
        <v>15</v>
      </c>
      <c r="C362" s="7">
        <v>33</v>
      </c>
      <c r="D362" s="7" t="str">
        <f t="shared" si="10"/>
        <v>Adults (26–35)</v>
      </c>
      <c r="E362" s="10">
        <f>IF(Table3[[#This Row],[Age Group]]="Children (8–17)",1,IF(Table3[[#This Row],[Age Group]]="Youth (18–25)",2,IF(Table3[[#This Row],[Age Group]]="Adults (26–35)",3,IF(Table3[[#This Row],[Age Group]]="Middle Age (36–50)",4,5))))</f>
        <v>3</v>
      </c>
      <c r="F362" s="10">
        <v>1</v>
      </c>
      <c r="G362" s="7" t="str">
        <f>IF(Table3[[#This Row],[NS1 Patients]]=0,"Ns1 (-)ve", "Ns1(+)ve")</f>
        <v>Ns1(+)ve</v>
      </c>
      <c r="H362" s="10">
        <v>1</v>
      </c>
      <c r="I362" s="7" t="str">
        <f>IF(Table3[[#This Row],[IgG Patients]]=0,"IgG (-)ve","IgG (+)ve")</f>
        <v>IgG (+)ve</v>
      </c>
      <c r="J362" s="10">
        <v>0</v>
      </c>
      <c r="K362" s="7" t="str">
        <f>IF(Table3[[#This Row],[IgM Patients]]=0,"IgM (-)ve","IgG (+)ve")</f>
        <v>IgM (-)ve</v>
      </c>
      <c r="L362" s="7" t="s">
        <v>34</v>
      </c>
      <c r="M362" s="7" t="s">
        <v>12</v>
      </c>
      <c r="N362" s="7" t="s">
        <v>19</v>
      </c>
      <c r="O362" s="7" t="s">
        <v>14</v>
      </c>
      <c r="P362" s="7">
        <v>1</v>
      </c>
      <c r="Q362" s="7" t="str">
        <f t="shared" si="11"/>
        <v>Positive</v>
      </c>
    </row>
    <row r="363" spans="1:17" x14ac:dyDescent="0.35">
      <c r="A363" s="5">
        <v>330</v>
      </c>
      <c r="B363" s="6" t="s">
        <v>10</v>
      </c>
      <c r="C363" s="6">
        <v>29</v>
      </c>
      <c r="D363" s="6" t="str">
        <f t="shared" si="10"/>
        <v>Adults (26–35)</v>
      </c>
      <c r="E363" s="9">
        <f>IF(Table3[[#This Row],[Age Group]]="Children (8–17)",1,IF(Table3[[#This Row],[Age Group]]="Youth (18–25)",2,IF(Table3[[#This Row],[Age Group]]="Adults (26–35)",3,IF(Table3[[#This Row],[Age Group]]="Middle Age (36–50)",4,5))))</f>
        <v>3</v>
      </c>
      <c r="F363" s="9">
        <v>0</v>
      </c>
      <c r="G363" s="6" t="str">
        <f>IF(Table3[[#This Row],[NS1 Patients]]=0,"Ns1 (-)ve", "Ns1(+)ve")</f>
        <v>Ns1 (-)ve</v>
      </c>
      <c r="H363" s="9">
        <v>0</v>
      </c>
      <c r="I363" s="6" t="str">
        <f>IF(Table3[[#This Row],[IgG Patients]]=0,"IgG (-)ve","IgG (+)ve")</f>
        <v>IgG (-)ve</v>
      </c>
      <c r="J363" s="9">
        <v>0</v>
      </c>
      <c r="K363" s="6" t="str">
        <f>IF(Table3[[#This Row],[IgM Patients]]=0,"IgM (-)ve","IgG (+)ve")</f>
        <v>IgM (-)ve</v>
      </c>
      <c r="L363" s="6" t="s">
        <v>35</v>
      </c>
      <c r="M363" s="6" t="s">
        <v>17</v>
      </c>
      <c r="N363" s="6" t="s">
        <v>13</v>
      </c>
      <c r="O363" s="6" t="s">
        <v>14</v>
      </c>
      <c r="P363" s="6">
        <v>0</v>
      </c>
      <c r="Q363" s="6" t="str">
        <f t="shared" si="11"/>
        <v>Negative</v>
      </c>
    </row>
    <row r="364" spans="1:17" x14ac:dyDescent="0.35">
      <c r="A364" s="5">
        <v>349</v>
      </c>
      <c r="B364" s="7" t="s">
        <v>10</v>
      </c>
      <c r="C364" s="7">
        <v>26</v>
      </c>
      <c r="D364" s="7" t="str">
        <f t="shared" si="10"/>
        <v>Adults (26–35)</v>
      </c>
      <c r="E364" s="10">
        <f>IF(Table3[[#This Row],[Age Group]]="Children (8–17)",1,IF(Table3[[#This Row],[Age Group]]="Youth (18–25)",2,IF(Table3[[#This Row],[Age Group]]="Adults (26–35)",3,IF(Table3[[#This Row],[Age Group]]="Middle Age (36–50)",4,5))))</f>
        <v>3</v>
      </c>
      <c r="F364" s="10">
        <v>1</v>
      </c>
      <c r="G364" s="7" t="str">
        <f>IF(Table3[[#This Row],[NS1 Patients]]=0,"Ns1 (-)ve", "Ns1(+)ve")</f>
        <v>Ns1(+)ve</v>
      </c>
      <c r="H364" s="10">
        <v>1</v>
      </c>
      <c r="I364" s="7" t="str">
        <f>IF(Table3[[#This Row],[IgG Patients]]=0,"IgG (-)ve","IgG (+)ve")</f>
        <v>IgG (+)ve</v>
      </c>
      <c r="J364" s="10">
        <v>1</v>
      </c>
      <c r="K364" s="7" t="str">
        <f>IF(Table3[[#This Row],[IgM Patients]]=0,"IgM (-)ve","IgG (+)ve")</f>
        <v>IgG (+)ve</v>
      </c>
      <c r="L364" s="7" t="s">
        <v>42</v>
      </c>
      <c r="M364" s="7" t="s">
        <v>12</v>
      </c>
      <c r="N364" s="7" t="s">
        <v>24</v>
      </c>
      <c r="O364" s="7" t="s">
        <v>14</v>
      </c>
      <c r="P364" s="7">
        <v>1</v>
      </c>
      <c r="Q364" s="7" t="str">
        <f t="shared" si="11"/>
        <v>Positive</v>
      </c>
    </row>
    <row r="365" spans="1:17" x14ac:dyDescent="0.35">
      <c r="A365" s="5">
        <v>373</v>
      </c>
      <c r="B365" s="7" t="s">
        <v>15</v>
      </c>
      <c r="C365" s="7">
        <v>31</v>
      </c>
      <c r="D365" s="7" t="str">
        <f t="shared" si="10"/>
        <v>Adults (26–35)</v>
      </c>
      <c r="E365" s="10">
        <f>IF(Table3[[#This Row],[Age Group]]="Children (8–17)",1,IF(Table3[[#This Row],[Age Group]]="Youth (18–25)",2,IF(Table3[[#This Row],[Age Group]]="Adults (26–35)",3,IF(Table3[[#This Row],[Age Group]]="Middle Age (36–50)",4,5))))</f>
        <v>3</v>
      </c>
      <c r="F365" s="10">
        <v>0</v>
      </c>
      <c r="G365" s="7" t="str">
        <f>IF(Table3[[#This Row],[NS1 Patients]]=0,"Ns1 (-)ve", "Ns1(+)ve")</f>
        <v>Ns1 (-)ve</v>
      </c>
      <c r="H365" s="10">
        <v>0</v>
      </c>
      <c r="I365" s="7" t="str">
        <f>IF(Table3[[#This Row],[IgG Patients]]=0,"IgG (-)ve","IgG (+)ve")</f>
        <v>IgG (-)ve</v>
      </c>
      <c r="J365" s="10">
        <v>0</v>
      </c>
      <c r="K365" s="7" t="str">
        <f>IF(Table3[[#This Row],[IgM Patients]]=0,"IgM (-)ve","IgG (+)ve")</f>
        <v>IgM (-)ve</v>
      </c>
      <c r="L365" s="7" t="s">
        <v>23</v>
      </c>
      <c r="M365" s="7" t="s">
        <v>12</v>
      </c>
      <c r="N365" s="7" t="s">
        <v>24</v>
      </c>
      <c r="O365" s="7" t="s">
        <v>14</v>
      </c>
      <c r="P365" s="7">
        <v>0</v>
      </c>
      <c r="Q365" s="7" t="str">
        <f t="shared" si="11"/>
        <v>Negative</v>
      </c>
    </row>
    <row r="366" spans="1:17" x14ac:dyDescent="0.35">
      <c r="A366" s="5">
        <v>382</v>
      </c>
      <c r="B366" s="6" t="s">
        <v>15</v>
      </c>
      <c r="C366" s="6">
        <v>35</v>
      </c>
      <c r="D366" s="6" t="str">
        <f t="shared" si="10"/>
        <v>Adults (26–35)</v>
      </c>
      <c r="E366" s="9">
        <f>IF(Table3[[#This Row],[Age Group]]="Children (8–17)",1,IF(Table3[[#This Row],[Age Group]]="Youth (18–25)",2,IF(Table3[[#This Row],[Age Group]]="Adults (26–35)",3,IF(Table3[[#This Row],[Age Group]]="Middle Age (36–50)",4,5))))</f>
        <v>3</v>
      </c>
      <c r="F366" s="9">
        <v>1</v>
      </c>
      <c r="G366" s="6" t="str">
        <f>IF(Table3[[#This Row],[NS1 Patients]]=0,"Ns1 (-)ve", "Ns1(+)ve")</f>
        <v>Ns1(+)ve</v>
      </c>
      <c r="H366" s="9">
        <v>1</v>
      </c>
      <c r="I366" s="6" t="str">
        <f>IF(Table3[[#This Row],[IgG Patients]]=0,"IgG (-)ve","IgG (+)ve")</f>
        <v>IgG (+)ve</v>
      </c>
      <c r="J366" s="9">
        <v>1</v>
      </c>
      <c r="K366" s="6" t="str">
        <f>IF(Table3[[#This Row],[IgM Patients]]=0,"IgM (-)ve","IgG (+)ve")</f>
        <v>IgG (+)ve</v>
      </c>
      <c r="L366" s="6" t="s">
        <v>44</v>
      </c>
      <c r="M366" s="6" t="s">
        <v>17</v>
      </c>
      <c r="N366" s="6" t="s">
        <v>19</v>
      </c>
      <c r="O366" s="6" t="s">
        <v>14</v>
      </c>
      <c r="P366" s="6">
        <v>1</v>
      </c>
      <c r="Q366" s="6" t="str">
        <f t="shared" si="11"/>
        <v>Positive</v>
      </c>
    </row>
    <row r="367" spans="1:17" x14ac:dyDescent="0.35">
      <c r="A367" s="5">
        <v>384</v>
      </c>
      <c r="B367" s="6" t="s">
        <v>15</v>
      </c>
      <c r="C367" s="6">
        <v>33</v>
      </c>
      <c r="D367" s="6" t="str">
        <f t="shared" si="10"/>
        <v>Adults (26–35)</v>
      </c>
      <c r="E367" s="9">
        <f>IF(Table3[[#This Row],[Age Group]]="Children (8–17)",1,IF(Table3[[#This Row],[Age Group]]="Youth (18–25)",2,IF(Table3[[#This Row],[Age Group]]="Adults (26–35)",3,IF(Table3[[#This Row],[Age Group]]="Middle Age (36–50)",4,5))))</f>
        <v>3</v>
      </c>
      <c r="F367" s="9">
        <v>0</v>
      </c>
      <c r="G367" s="6" t="str">
        <f>IF(Table3[[#This Row],[NS1 Patients]]=0,"Ns1 (-)ve", "Ns1(+)ve")</f>
        <v>Ns1 (-)ve</v>
      </c>
      <c r="H367" s="9">
        <v>0</v>
      </c>
      <c r="I367" s="6" t="str">
        <f>IF(Table3[[#This Row],[IgG Patients]]=0,"IgG (-)ve","IgG (+)ve")</f>
        <v>IgG (-)ve</v>
      </c>
      <c r="J367" s="9">
        <v>0</v>
      </c>
      <c r="K367" s="6" t="str">
        <f>IF(Table3[[#This Row],[IgM Patients]]=0,"IgM (-)ve","IgG (+)ve")</f>
        <v>IgM (-)ve</v>
      </c>
      <c r="L367" s="6" t="s">
        <v>30</v>
      </c>
      <c r="M367" s="6" t="s">
        <v>17</v>
      </c>
      <c r="N367" s="6" t="s">
        <v>19</v>
      </c>
      <c r="O367" s="6" t="s">
        <v>14</v>
      </c>
      <c r="P367" s="6">
        <v>0</v>
      </c>
      <c r="Q367" s="6" t="str">
        <f t="shared" si="11"/>
        <v>Negative</v>
      </c>
    </row>
    <row r="368" spans="1:17" x14ac:dyDescent="0.35">
      <c r="A368" s="5">
        <v>387</v>
      </c>
      <c r="B368" s="7" t="s">
        <v>10</v>
      </c>
      <c r="C368" s="7">
        <v>34</v>
      </c>
      <c r="D368" s="7" t="str">
        <f t="shared" si="10"/>
        <v>Adults (26–35)</v>
      </c>
      <c r="E368" s="10">
        <f>IF(Table3[[#This Row],[Age Group]]="Children (8–17)",1,IF(Table3[[#This Row],[Age Group]]="Youth (18–25)",2,IF(Table3[[#This Row],[Age Group]]="Adults (26–35)",3,IF(Table3[[#This Row],[Age Group]]="Middle Age (36–50)",4,5))))</f>
        <v>3</v>
      </c>
      <c r="F368" s="10">
        <v>1</v>
      </c>
      <c r="G368" s="7" t="str">
        <f>IF(Table3[[#This Row],[NS1 Patients]]=0,"Ns1 (-)ve", "Ns1(+)ve")</f>
        <v>Ns1(+)ve</v>
      </c>
      <c r="H368" s="10">
        <v>1</v>
      </c>
      <c r="I368" s="7" t="str">
        <f>IF(Table3[[#This Row],[IgG Patients]]=0,"IgG (-)ve","IgG (+)ve")</f>
        <v>IgG (+)ve</v>
      </c>
      <c r="J368" s="10">
        <v>1</v>
      </c>
      <c r="K368" s="7" t="str">
        <f>IF(Table3[[#This Row],[IgM Patients]]=0,"IgM (-)ve","IgG (+)ve")</f>
        <v>IgG (+)ve</v>
      </c>
      <c r="L368" s="7" t="s">
        <v>46</v>
      </c>
      <c r="M368" s="7" t="s">
        <v>12</v>
      </c>
      <c r="N368" s="7" t="s">
        <v>13</v>
      </c>
      <c r="O368" s="7" t="s">
        <v>14</v>
      </c>
      <c r="P368" s="7">
        <v>1</v>
      </c>
      <c r="Q368" s="7" t="str">
        <f t="shared" si="11"/>
        <v>Positive</v>
      </c>
    </row>
    <row r="369" spans="1:17" x14ac:dyDescent="0.35">
      <c r="A369" s="5">
        <v>388</v>
      </c>
      <c r="B369" s="6" t="s">
        <v>10</v>
      </c>
      <c r="C369" s="6">
        <v>26</v>
      </c>
      <c r="D369" s="6" t="str">
        <f t="shared" si="10"/>
        <v>Adults (26–35)</v>
      </c>
      <c r="E369" s="9">
        <f>IF(Table3[[#This Row],[Age Group]]="Children (8–17)",1,IF(Table3[[#This Row],[Age Group]]="Youth (18–25)",2,IF(Table3[[#This Row],[Age Group]]="Adults (26–35)",3,IF(Table3[[#This Row],[Age Group]]="Middle Age (36–50)",4,5))))</f>
        <v>3</v>
      </c>
      <c r="F369" s="9">
        <v>1</v>
      </c>
      <c r="G369" s="6" t="str">
        <f>IF(Table3[[#This Row],[NS1 Patients]]=0,"Ns1 (-)ve", "Ns1(+)ve")</f>
        <v>Ns1(+)ve</v>
      </c>
      <c r="H369" s="9">
        <v>1</v>
      </c>
      <c r="I369" s="6" t="str">
        <f>IF(Table3[[#This Row],[IgG Patients]]=0,"IgG (-)ve","IgG (+)ve")</f>
        <v>IgG (+)ve</v>
      </c>
      <c r="J369" s="9">
        <v>1</v>
      </c>
      <c r="K369" s="6" t="str">
        <f>IF(Table3[[#This Row],[IgM Patients]]=0,"IgM (-)ve","IgG (+)ve")</f>
        <v>IgG (+)ve</v>
      </c>
      <c r="L369" s="6" t="s">
        <v>39</v>
      </c>
      <c r="M369" s="6" t="s">
        <v>17</v>
      </c>
      <c r="N369" s="6" t="s">
        <v>24</v>
      </c>
      <c r="O369" s="6" t="s">
        <v>14</v>
      </c>
      <c r="P369" s="6">
        <v>1</v>
      </c>
      <c r="Q369" s="6" t="str">
        <f t="shared" si="11"/>
        <v>Positive</v>
      </c>
    </row>
    <row r="370" spans="1:17" x14ac:dyDescent="0.35">
      <c r="A370" s="5">
        <v>391</v>
      </c>
      <c r="B370" s="7" t="s">
        <v>10</v>
      </c>
      <c r="C370" s="7">
        <v>29</v>
      </c>
      <c r="D370" s="7" t="str">
        <f t="shared" si="10"/>
        <v>Adults (26–35)</v>
      </c>
      <c r="E370" s="10">
        <f>IF(Table3[[#This Row],[Age Group]]="Children (8–17)",1,IF(Table3[[#This Row],[Age Group]]="Youth (18–25)",2,IF(Table3[[#This Row],[Age Group]]="Adults (26–35)",3,IF(Table3[[#This Row],[Age Group]]="Middle Age (36–50)",4,5))))</f>
        <v>3</v>
      </c>
      <c r="F370" s="10">
        <v>1</v>
      </c>
      <c r="G370" s="7" t="str">
        <f>IF(Table3[[#This Row],[NS1 Patients]]=0,"Ns1 (-)ve", "Ns1(+)ve")</f>
        <v>Ns1(+)ve</v>
      </c>
      <c r="H370" s="10">
        <v>1</v>
      </c>
      <c r="I370" s="7" t="str">
        <f>IF(Table3[[#This Row],[IgG Patients]]=0,"IgG (-)ve","IgG (+)ve")</f>
        <v>IgG (+)ve</v>
      </c>
      <c r="J370" s="10">
        <v>1</v>
      </c>
      <c r="K370" s="7" t="str">
        <f>IF(Table3[[#This Row],[IgM Patients]]=0,"IgM (-)ve","IgG (+)ve")</f>
        <v>IgG (+)ve</v>
      </c>
      <c r="L370" s="7" t="s">
        <v>40</v>
      </c>
      <c r="M370" s="7" t="s">
        <v>12</v>
      </c>
      <c r="N370" s="7" t="s">
        <v>19</v>
      </c>
      <c r="O370" s="7" t="s">
        <v>14</v>
      </c>
      <c r="P370" s="7">
        <v>1</v>
      </c>
      <c r="Q370" s="7" t="str">
        <f t="shared" si="11"/>
        <v>Positive</v>
      </c>
    </row>
    <row r="371" spans="1:17" x14ac:dyDescent="0.35">
      <c r="A371" s="5">
        <v>410</v>
      </c>
      <c r="B371" s="6" t="s">
        <v>15</v>
      </c>
      <c r="C371" s="6">
        <v>30</v>
      </c>
      <c r="D371" s="6" t="str">
        <f t="shared" si="10"/>
        <v>Adults (26–35)</v>
      </c>
      <c r="E371" s="9">
        <f>IF(Table3[[#This Row],[Age Group]]="Children (8–17)",1,IF(Table3[[#This Row],[Age Group]]="Youth (18–25)",2,IF(Table3[[#This Row],[Age Group]]="Adults (26–35)",3,IF(Table3[[#This Row],[Age Group]]="Middle Age (36–50)",4,5))))</f>
        <v>3</v>
      </c>
      <c r="F371" s="9">
        <v>1</v>
      </c>
      <c r="G371" s="6" t="str">
        <f>IF(Table3[[#This Row],[NS1 Patients]]=0,"Ns1 (-)ve", "Ns1(+)ve")</f>
        <v>Ns1(+)ve</v>
      </c>
      <c r="H371" s="9">
        <v>1</v>
      </c>
      <c r="I371" s="6" t="str">
        <f>IF(Table3[[#This Row],[IgG Patients]]=0,"IgG (-)ve","IgG (+)ve")</f>
        <v>IgG (+)ve</v>
      </c>
      <c r="J371" s="9">
        <v>0</v>
      </c>
      <c r="K371" s="6" t="str">
        <f>IF(Table3[[#This Row],[IgM Patients]]=0,"IgM (-)ve","IgG (+)ve")</f>
        <v>IgM (-)ve</v>
      </c>
      <c r="L371" s="6" t="s">
        <v>16</v>
      </c>
      <c r="M371" s="6" t="s">
        <v>17</v>
      </c>
      <c r="N371" s="6" t="s">
        <v>19</v>
      </c>
      <c r="O371" s="6" t="s">
        <v>14</v>
      </c>
      <c r="P371" s="6">
        <v>1</v>
      </c>
      <c r="Q371" s="6" t="str">
        <f t="shared" si="11"/>
        <v>Positive</v>
      </c>
    </row>
    <row r="372" spans="1:17" x14ac:dyDescent="0.35">
      <c r="A372" s="5">
        <v>414</v>
      </c>
      <c r="B372" s="6" t="s">
        <v>15</v>
      </c>
      <c r="C372" s="6">
        <v>29</v>
      </c>
      <c r="D372" s="6" t="str">
        <f t="shared" si="10"/>
        <v>Adults (26–35)</v>
      </c>
      <c r="E372" s="9">
        <f>IF(Table3[[#This Row],[Age Group]]="Children (8–17)",1,IF(Table3[[#This Row],[Age Group]]="Youth (18–25)",2,IF(Table3[[#This Row],[Age Group]]="Adults (26–35)",3,IF(Table3[[#This Row],[Age Group]]="Middle Age (36–50)",4,5))))</f>
        <v>3</v>
      </c>
      <c r="F372" s="9">
        <v>1</v>
      </c>
      <c r="G372" s="6" t="str">
        <f>IF(Table3[[#This Row],[NS1 Patients]]=0,"Ns1 (-)ve", "Ns1(+)ve")</f>
        <v>Ns1(+)ve</v>
      </c>
      <c r="H372" s="9">
        <v>1</v>
      </c>
      <c r="I372" s="6" t="str">
        <f>IF(Table3[[#This Row],[IgG Patients]]=0,"IgG (-)ve","IgG (+)ve")</f>
        <v>IgG (+)ve</v>
      </c>
      <c r="J372" s="9">
        <v>0</v>
      </c>
      <c r="K372" s="6" t="str">
        <f>IF(Table3[[#This Row],[IgM Patients]]=0,"IgM (-)ve","IgG (+)ve")</f>
        <v>IgM (-)ve</v>
      </c>
      <c r="L372" s="6" t="s">
        <v>44</v>
      </c>
      <c r="M372" s="6" t="s">
        <v>17</v>
      </c>
      <c r="N372" s="6" t="s">
        <v>24</v>
      </c>
      <c r="O372" s="6" t="s">
        <v>14</v>
      </c>
      <c r="P372" s="6">
        <v>1</v>
      </c>
      <c r="Q372" s="6" t="str">
        <f t="shared" si="11"/>
        <v>Positive</v>
      </c>
    </row>
    <row r="373" spans="1:17" x14ac:dyDescent="0.35">
      <c r="A373" s="5">
        <v>418</v>
      </c>
      <c r="B373" s="6" t="s">
        <v>10</v>
      </c>
      <c r="C373" s="6">
        <v>35</v>
      </c>
      <c r="D373" s="6" t="str">
        <f t="shared" si="10"/>
        <v>Adults (26–35)</v>
      </c>
      <c r="E373" s="9">
        <f>IF(Table3[[#This Row],[Age Group]]="Children (8–17)",1,IF(Table3[[#This Row],[Age Group]]="Youth (18–25)",2,IF(Table3[[#This Row],[Age Group]]="Adults (26–35)",3,IF(Table3[[#This Row],[Age Group]]="Middle Age (36–50)",4,5))))</f>
        <v>3</v>
      </c>
      <c r="F373" s="9">
        <v>0</v>
      </c>
      <c r="G373" s="6" t="str">
        <f>IF(Table3[[#This Row],[NS1 Patients]]=0,"Ns1 (-)ve", "Ns1(+)ve")</f>
        <v>Ns1 (-)ve</v>
      </c>
      <c r="H373" s="9">
        <v>0</v>
      </c>
      <c r="I373" s="6" t="str">
        <f>IF(Table3[[#This Row],[IgG Patients]]=0,"IgG (-)ve","IgG (+)ve")</f>
        <v>IgG (-)ve</v>
      </c>
      <c r="J373" s="9">
        <v>1</v>
      </c>
      <c r="K373" s="6" t="str">
        <f>IF(Table3[[#This Row],[IgM Patients]]=0,"IgM (-)ve","IgG (+)ve")</f>
        <v>IgG (+)ve</v>
      </c>
      <c r="L373" s="6" t="s">
        <v>47</v>
      </c>
      <c r="M373" s="6" t="s">
        <v>17</v>
      </c>
      <c r="N373" s="6" t="s">
        <v>24</v>
      </c>
      <c r="O373" s="6" t="s">
        <v>14</v>
      </c>
      <c r="P373" s="6">
        <v>0</v>
      </c>
      <c r="Q373" s="6" t="str">
        <f t="shared" si="11"/>
        <v>Negative</v>
      </c>
    </row>
    <row r="374" spans="1:17" x14ac:dyDescent="0.35">
      <c r="A374" s="5">
        <v>428</v>
      </c>
      <c r="B374" s="6" t="s">
        <v>10</v>
      </c>
      <c r="C374" s="6">
        <v>31</v>
      </c>
      <c r="D374" s="6" t="str">
        <f t="shared" si="10"/>
        <v>Adults (26–35)</v>
      </c>
      <c r="E374" s="9">
        <f>IF(Table3[[#This Row],[Age Group]]="Children (8–17)",1,IF(Table3[[#This Row],[Age Group]]="Youth (18–25)",2,IF(Table3[[#This Row],[Age Group]]="Adults (26–35)",3,IF(Table3[[#This Row],[Age Group]]="Middle Age (36–50)",4,5))))</f>
        <v>3</v>
      </c>
      <c r="F374" s="9">
        <v>0</v>
      </c>
      <c r="G374" s="6" t="str">
        <f>IF(Table3[[#This Row],[NS1 Patients]]=0,"Ns1 (-)ve", "Ns1(+)ve")</f>
        <v>Ns1 (-)ve</v>
      </c>
      <c r="H374" s="9">
        <v>0</v>
      </c>
      <c r="I374" s="6" t="str">
        <f>IF(Table3[[#This Row],[IgG Patients]]=0,"IgG (-)ve","IgG (+)ve")</f>
        <v>IgG (-)ve</v>
      </c>
      <c r="J374" s="9">
        <v>0</v>
      </c>
      <c r="K374" s="6" t="str">
        <f>IF(Table3[[#This Row],[IgM Patients]]=0,"IgM (-)ve","IgG (+)ve")</f>
        <v>IgM (-)ve</v>
      </c>
      <c r="L374" s="6" t="s">
        <v>29</v>
      </c>
      <c r="M374" s="6" t="s">
        <v>17</v>
      </c>
      <c r="N374" s="6" t="s">
        <v>19</v>
      </c>
      <c r="O374" s="6" t="s">
        <v>14</v>
      </c>
      <c r="P374" s="6">
        <v>0</v>
      </c>
      <c r="Q374" s="6" t="str">
        <f t="shared" si="11"/>
        <v>Negative</v>
      </c>
    </row>
    <row r="375" spans="1:17" x14ac:dyDescent="0.35">
      <c r="A375" s="5">
        <v>430</v>
      </c>
      <c r="B375" s="6" t="s">
        <v>15</v>
      </c>
      <c r="C375" s="6">
        <v>29</v>
      </c>
      <c r="D375" s="6" t="str">
        <f t="shared" si="10"/>
        <v>Adults (26–35)</v>
      </c>
      <c r="E375" s="9">
        <f>IF(Table3[[#This Row],[Age Group]]="Children (8–17)",1,IF(Table3[[#This Row],[Age Group]]="Youth (18–25)",2,IF(Table3[[#This Row],[Age Group]]="Adults (26–35)",3,IF(Table3[[#This Row],[Age Group]]="Middle Age (36–50)",4,5))))</f>
        <v>3</v>
      </c>
      <c r="F375" s="9">
        <v>1</v>
      </c>
      <c r="G375" s="6" t="str">
        <f>IF(Table3[[#This Row],[NS1 Patients]]=0,"Ns1 (-)ve", "Ns1(+)ve")</f>
        <v>Ns1(+)ve</v>
      </c>
      <c r="H375" s="9">
        <v>1</v>
      </c>
      <c r="I375" s="6" t="str">
        <f>IF(Table3[[#This Row],[IgG Patients]]=0,"IgG (-)ve","IgG (+)ve")</f>
        <v>IgG (+)ve</v>
      </c>
      <c r="J375" s="9">
        <v>0</v>
      </c>
      <c r="K375" s="6" t="str">
        <f>IF(Table3[[#This Row],[IgM Patients]]=0,"IgM (-)ve","IgG (+)ve")</f>
        <v>IgM (-)ve</v>
      </c>
      <c r="L375" s="6" t="s">
        <v>38</v>
      </c>
      <c r="M375" s="6" t="s">
        <v>17</v>
      </c>
      <c r="N375" s="6" t="s">
        <v>24</v>
      </c>
      <c r="O375" s="6" t="s">
        <v>14</v>
      </c>
      <c r="P375" s="6">
        <v>1</v>
      </c>
      <c r="Q375" s="6" t="str">
        <f t="shared" si="11"/>
        <v>Positive</v>
      </c>
    </row>
    <row r="376" spans="1:17" x14ac:dyDescent="0.35">
      <c r="A376" s="5">
        <v>432</v>
      </c>
      <c r="B376" s="6" t="s">
        <v>15</v>
      </c>
      <c r="C376" s="6">
        <v>27</v>
      </c>
      <c r="D376" s="6" t="str">
        <f t="shared" si="10"/>
        <v>Adults (26–35)</v>
      </c>
      <c r="E376" s="9">
        <f>IF(Table3[[#This Row],[Age Group]]="Children (8–17)",1,IF(Table3[[#This Row],[Age Group]]="Youth (18–25)",2,IF(Table3[[#This Row],[Age Group]]="Adults (26–35)",3,IF(Table3[[#This Row],[Age Group]]="Middle Age (36–50)",4,5))))</f>
        <v>3</v>
      </c>
      <c r="F376" s="9">
        <v>1</v>
      </c>
      <c r="G376" s="6" t="str">
        <f>IF(Table3[[#This Row],[NS1 Patients]]=0,"Ns1 (-)ve", "Ns1(+)ve")</f>
        <v>Ns1(+)ve</v>
      </c>
      <c r="H376" s="9">
        <v>1</v>
      </c>
      <c r="I376" s="6" t="str">
        <f>IF(Table3[[#This Row],[IgG Patients]]=0,"IgG (-)ve","IgG (+)ve")</f>
        <v>IgG (+)ve</v>
      </c>
      <c r="J376" s="9">
        <v>0</v>
      </c>
      <c r="K376" s="6" t="str">
        <f>IF(Table3[[#This Row],[IgM Patients]]=0,"IgM (-)ve","IgG (+)ve")</f>
        <v>IgM (-)ve</v>
      </c>
      <c r="L376" s="6" t="s">
        <v>47</v>
      </c>
      <c r="M376" s="6" t="s">
        <v>17</v>
      </c>
      <c r="N376" s="6" t="s">
        <v>13</v>
      </c>
      <c r="O376" s="6" t="s">
        <v>14</v>
      </c>
      <c r="P376" s="6">
        <v>1</v>
      </c>
      <c r="Q376" s="6" t="str">
        <f t="shared" si="11"/>
        <v>Positive</v>
      </c>
    </row>
    <row r="377" spans="1:17" x14ac:dyDescent="0.35">
      <c r="A377" s="5">
        <v>439</v>
      </c>
      <c r="B377" s="7" t="s">
        <v>15</v>
      </c>
      <c r="C377" s="7">
        <v>31</v>
      </c>
      <c r="D377" s="7" t="str">
        <f t="shared" si="10"/>
        <v>Adults (26–35)</v>
      </c>
      <c r="E377" s="10">
        <f>IF(Table3[[#This Row],[Age Group]]="Children (8–17)",1,IF(Table3[[#This Row],[Age Group]]="Youth (18–25)",2,IF(Table3[[#This Row],[Age Group]]="Adults (26–35)",3,IF(Table3[[#This Row],[Age Group]]="Middle Age (36–50)",4,5))))</f>
        <v>3</v>
      </c>
      <c r="F377" s="10">
        <v>1</v>
      </c>
      <c r="G377" s="7" t="str">
        <f>IF(Table3[[#This Row],[NS1 Patients]]=0,"Ns1 (-)ve", "Ns1(+)ve")</f>
        <v>Ns1(+)ve</v>
      </c>
      <c r="H377" s="10">
        <v>1</v>
      </c>
      <c r="I377" s="7" t="str">
        <f>IF(Table3[[#This Row],[IgG Patients]]=0,"IgG (-)ve","IgG (+)ve")</f>
        <v>IgG (+)ve</v>
      </c>
      <c r="J377" s="10">
        <v>0</v>
      </c>
      <c r="K377" s="7" t="str">
        <f>IF(Table3[[#This Row],[IgM Patients]]=0,"IgM (-)ve","IgG (+)ve")</f>
        <v>IgM (-)ve</v>
      </c>
      <c r="L377" s="7" t="s">
        <v>38</v>
      </c>
      <c r="M377" s="7" t="s">
        <v>12</v>
      </c>
      <c r="N377" s="7" t="s">
        <v>24</v>
      </c>
      <c r="O377" s="7" t="s">
        <v>14</v>
      </c>
      <c r="P377" s="7">
        <v>1</v>
      </c>
      <c r="Q377" s="7" t="str">
        <f t="shared" si="11"/>
        <v>Positive</v>
      </c>
    </row>
    <row r="378" spans="1:17" x14ac:dyDescent="0.35">
      <c r="A378" s="5">
        <v>440</v>
      </c>
      <c r="B378" s="6" t="s">
        <v>10</v>
      </c>
      <c r="C378" s="6">
        <v>26</v>
      </c>
      <c r="D378" s="6" t="str">
        <f t="shared" si="10"/>
        <v>Adults (26–35)</v>
      </c>
      <c r="E378" s="9">
        <f>IF(Table3[[#This Row],[Age Group]]="Children (8–17)",1,IF(Table3[[#This Row],[Age Group]]="Youth (18–25)",2,IF(Table3[[#This Row],[Age Group]]="Adults (26–35)",3,IF(Table3[[#This Row],[Age Group]]="Middle Age (36–50)",4,5))))</f>
        <v>3</v>
      </c>
      <c r="F378" s="9">
        <v>0</v>
      </c>
      <c r="G378" s="6" t="str">
        <f>IF(Table3[[#This Row],[NS1 Patients]]=0,"Ns1 (-)ve", "Ns1(+)ve")</f>
        <v>Ns1 (-)ve</v>
      </c>
      <c r="H378" s="9">
        <v>0</v>
      </c>
      <c r="I378" s="6" t="str">
        <f>IF(Table3[[#This Row],[IgG Patients]]=0,"IgG (-)ve","IgG (+)ve")</f>
        <v>IgG (-)ve</v>
      </c>
      <c r="J378" s="9">
        <v>1</v>
      </c>
      <c r="K378" s="6" t="str">
        <f>IF(Table3[[#This Row],[IgM Patients]]=0,"IgM (-)ve","IgG (+)ve")</f>
        <v>IgG (+)ve</v>
      </c>
      <c r="L378" s="6" t="s">
        <v>34</v>
      </c>
      <c r="M378" s="6" t="s">
        <v>17</v>
      </c>
      <c r="N378" s="6" t="s">
        <v>13</v>
      </c>
      <c r="O378" s="6" t="s">
        <v>14</v>
      </c>
      <c r="P378" s="6">
        <v>0</v>
      </c>
      <c r="Q378" s="6" t="str">
        <f t="shared" si="11"/>
        <v>Negative</v>
      </c>
    </row>
    <row r="379" spans="1:17" x14ac:dyDescent="0.35">
      <c r="A379" s="5">
        <v>446</v>
      </c>
      <c r="B379" s="6" t="s">
        <v>10</v>
      </c>
      <c r="C379" s="6">
        <v>27</v>
      </c>
      <c r="D379" s="6" t="str">
        <f t="shared" si="10"/>
        <v>Adults (26–35)</v>
      </c>
      <c r="E379" s="9">
        <f>IF(Table3[[#This Row],[Age Group]]="Children (8–17)",1,IF(Table3[[#This Row],[Age Group]]="Youth (18–25)",2,IF(Table3[[#This Row],[Age Group]]="Adults (26–35)",3,IF(Table3[[#This Row],[Age Group]]="Middle Age (36–50)",4,5))))</f>
        <v>3</v>
      </c>
      <c r="F379" s="9">
        <v>0</v>
      </c>
      <c r="G379" s="6" t="str">
        <f>IF(Table3[[#This Row],[NS1 Patients]]=0,"Ns1 (-)ve", "Ns1(+)ve")</f>
        <v>Ns1 (-)ve</v>
      </c>
      <c r="H379" s="9">
        <v>0</v>
      </c>
      <c r="I379" s="6" t="str">
        <f>IF(Table3[[#This Row],[IgG Patients]]=0,"IgG (-)ve","IgG (+)ve")</f>
        <v>IgG (-)ve</v>
      </c>
      <c r="J379" s="9">
        <v>1</v>
      </c>
      <c r="K379" s="6" t="str">
        <f>IF(Table3[[#This Row],[IgM Patients]]=0,"IgM (-)ve","IgG (+)ve")</f>
        <v>IgG (+)ve</v>
      </c>
      <c r="L379" s="6" t="s">
        <v>38</v>
      </c>
      <c r="M379" s="6" t="s">
        <v>17</v>
      </c>
      <c r="N379" s="6" t="s">
        <v>19</v>
      </c>
      <c r="O379" s="6" t="s">
        <v>14</v>
      </c>
      <c r="P379" s="6">
        <v>0</v>
      </c>
      <c r="Q379" s="6" t="str">
        <f t="shared" si="11"/>
        <v>Negative</v>
      </c>
    </row>
    <row r="380" spans="1:17" x14ac:dyDescent="0.35">
      <c r="A380" s="5">
        <v>448</v>
      </c>
      <c r="B380" s="6" t="s">
        <v>10</v>
      </c>
      <c r="C380" s="6">
        <v>30</v>
      </c>
      <c r="D380" s="6" t="str">
        <f t="shared" si="10"/>
        <v>Adults (26–35)</v>
      </c>
      <c r="E380" s="9">
        <f>IF(Table3[[#This Row],[Age Group]]="Children (8–17)",1,IF(Table3[[#This Row],[Age Group]]="Youth (18–25)",2,IF(Table3[[#This Row],[Age Group]]="Adults (26–35)",3,IF(Table3[[#This Row],[Age Group]]="Middle Age (36–50)",4,5))))</f>
        <v>3</v>
      </c>
      <c r="F380" s="9">
        <v>1</v>
      </c>
      <c r="G380" s="6" t="str">
        <f>IF(Table3[[#This Row],[NS1 Patients]]=0,"Ns1 (-)ve", "Ns1(+)ve")</f>
        <v>Ns1(+)ve</v>
      </c>
      <c r="H380" s="9">
        <v>1</v>
      </c>
      <c r="I380" s="6" t="str">
        <f>IF(Table3[[#This Row],[IgG Patients]]=0,"IgG (-)ve","IgG (+)ve")</f>
        <v>IgG (+)ve</v>
      </c>
      <c r="J380" s="9">
        <v>0</v>
      </c>
      <c r="K380" s="6" t="str">
        <f>IF(Table3[[#This Row],[IgM Patients]]=0,"IgM (-)ve","IgG (+)ve")</f>
        <v>IgM (-)ve</v>
      </c>
      <c r="L380" s="6" t="s">
        <v>42</v>
      </c>
      <c r="M380" s="6" t="s">
        <v>17</v>
      </c>
      <c r="N380" s="6" t="s">
        <v>19</v>
      </c>
      <c r="O380" s="6" t="s">
        <v>14</v>
      </c>
      <c r="P380" s="6">
        <v>1</v>
      </c>
      <c r="Q380" s="6" t="str">
        <f t="shared" si="11"/>
        <v>Positive</v>
      </c>
    </row>
    <row r="381" spans="1:17" x14ac:dyDescent="0.35">
      <c r="A381" s="5">
        <v>450</v>
      </c>
      <c r="B381" s="6" t="s">
        <v>10</v>
      </c>
      <c r="C381" s="6">
        <v>31</v>
      </c>
      <c r="D381" s="6" t="str">
        <f t="shared" si="10"/>
        <v>Adults (26–35)</v>
      </c>
      <c r="E381" s="9">
        <f>IF(Table3[[#This Row],[Age Group]]="Children (8–17)",1,IF(Table3[[#This Row],[Age Group]]="Youth (18–25)",2,IF(Table3[[#This Row],[Age Group]]="Adults (26–35)",3,IF(Table3[[#This Row],[Age Group]]="Middle Age (36–50)",4,5))))</f>
        <v>3</v>
      </c>
      <c r="F381" s="9">
        <v>1</v>
      </c>
      <c r="G381" s="6" t="str">
        <f>IF(Table3[[#This Row],[NS1 Patients]]=0,"Ns1 (-)ve", "Ns1(+)ve")</f>
        <v>Ns1(+)ve</v>
      </c>
      <c r="H381" s="9">
        <v>1</v>
      </c>
      <c r="I381" s="6" t="str">
        <f>IF(Table3[[#This Row],[IgG Patients]]=0,"IgG (-)ve","IgG (+)ve")</f>
        <v>IgG (+)ve</v>
      </c>
      <c r="J381" s="9">
        <v>1</v>
      </c>
      <c r="K381" s="6" t="str">
        <f>IF(Table3[[#This Row],[IgM Patients]]=0,"IgM (-)ve","IgG (+)ve")</f>
        <v>IgG (+)ve</v>
      </c>
      <c r="L381" s="6" t="s">
        <v>46</v>
      </c>
      <c r="M381" s="6" t="s">
        <v>17</v>
      </c>
      <c r="N381" s="6" t="s">
        <v>13</v>
      </c>
      <c r="O381" s="6" t="s">
        <v>14</v>
      </c>
      <c r="P381" s="6">
        <v>1</v>
      </c>
      <c r="Q381" s="6" t="str">
        <f t="shared" si="11"/>
        <v>Positive</v>
      </c>
    </row>
    <row r="382" spans="1:17" x14ac:dyDescent="0.35">
      <c r="A382" s="5">
        <v>455</v>
      </c>
      <c r="B382" s="7" t="s">
        <v>10</v>
      </c>
      <c r="C382" s="7">
        <v>34</v>
      </c>
      <c r="D382" s="7" t="str">
        <f t="shared" si="10"/>
        <v>Adults (26–35)</v>
      </c>
      <c r="E382" s="10">
        <f>IF(Table3[[#This Row],[Age Group]]="Children (8–17)",1,IF(Table3[[#This Row],[Age Group]]="Youth (18–25)",2,IF(Table3[[#This Row],[Age Group]]="Adults (26–35)",3,IF(Table3[[#This Row],[Age Group]]="Middle Age (36–50)",4,5))))</f>
        <v>3</v>
      </c>
      <c r="F382" s="10">
        <v>0</v>
      </c>
      <c r="G382" s="7" t="str">
        <f>IF(Table3[[#This Row],[NS1 Patients]]=0,"Ns1 (-)ve", "Ns1(+)ve")</f>
        <v>Ns1 (-)ve</v>
      </c>
      <c r="H382" s="10">
        <v>0</v>
      </c>
      <c r="I382" s="7" t="str">
        <f>IF(Table3[[#This Row],[IgG Patients]]=0,"IgG (-)ve","IgG (+)ve")</f>
        <v>IgG (-)ve</v>
      </c>
      <c r="J382" s="10">
        <v>0</v>
      </c>
      <c r="K382" s="7" t="str">
        <f>IF(Table3[[#This Row],[IgM Patients]]=0,"IgM (-)ve","IgG (+)ve")</f>
        <v>IgM (-)ve</v>
      </c>
      <c r="L382" s="7" t="s">
        <v>39</v>
      </c>
      <c r="M382" s="7" t="s">
        <v>12</v>
      </c>
      <c r="N382" s="7" t="s">
        <v>24</v>
      </c>
      <c r="O382" s="7" t="s">
        <v>14</v>
      </c>
      <c r="P382" s="7">
        <v>0</v>
      </c>
      <c r="Q382" s="7" t="str">
        <f t="shared" si="11"/>
        <v>Negative</v>
      </c>
    </row>
    <row r="383" spans="1:17" x14ac:dyDescent="0.35">
      <c r="A383" s="5">
        <v>462</v>
      </c>
      <c r="B383" s="6" t="s">
        <v>15</v>
      </c>
      <c r="C383" s="6">
        <v>35</v>
      </c>
      <c r="D383" s="6" t="str">
        <f t="shared" si="10"/>
        <v>Adults (26–35)</v>
      </c>
      <c r="E383" s="9">
        <f>IF(Table3[[#This Row],[Age Group]]="Children (8–17)",1,IF(Table3[[#This Row],[Age Group]]="Youth (18–25)",2,IF(Table3[[#This Row],[Age Group]]="Adults (26–35)",3,IF(Table3[[#This Row],[Age Group]]="Middle Age (36–50)",4,5))))</f>
        <v>3</v>
      </c>
      <c r="F383" s="9">
        <v>0</v>
      </c>
      <c r="G383" s="6" t="str">
        <f>IF(Table3[[#This Row],[NS1 Patients]]=0,"Ns1 (-)ve", "Ns1(+)ve")</f>
        <v>Ns1 (-)ve</v>
      </c>
      <c r="H383" s="9">
        <v>0</v>
      </c>
      <c r="I383" s="6" t="str">
        <f>IF(Table3[[#This Row],[IgG Patients]]=0,"IgG (-)ve","IgG (+)ve")</f>
        <v>IgG (-)ve</v>
      </c>
      <c r="J383" s="9">
        <v>0</v>
      </c>
      <c r="K383" s="6" t="str">
        <f>IF(Table3[[#This Row],[IgM Patients]]=0,"IgM (-)ve","IgG (+)ve")</f>
        <v>IgM (-)ve</v>
      </c>
      <c r="L383" s="6" t="s">
        <v>30</v>
      </c>
      <c r="M383" s="6" t="s">
        <v>17</v>
      </c>
      <c r="N383" s="6" t="s">
        <v>13</v>
      </c>
      <c r="O383" s="6" t="s">
        <v>14</v>
      </c>
      <c r="P383" s="6">
        <v>0</v>
      </c>
      <c r="Q383" s="6" t="str">
        <f t="shared" si="11"/>
        <v>Negative</v>
      </c>
    </row>
    <row r="384" spans="1:17" x14ac:dyDescent="0.35">
      <c r="A384" s="5">
        <v>464</v>
      </c>
      <c r="B384" s="6" t="s">
        <v>10</v>
      </c>
      <c r="C384" s="6">
        <v>31</v>
      </c>
      <c r="D384" s="6" t="str">
        <f t="shared" si="10"/>
        <v>Adults (26–35)</v>
      </c>
      <c r="E384" s="9">
        <f>IF(Table3[[#This Row],[Age Group]]="Children (8–17)",1,IF(Table3[[#This Row],[Age Group]]="Youth (18–25)",2,IF(Table3[[#This Row],[Age Group]]="Adults (26–35)",3,IF(Table3[[#This Row],[Age Group]]="Middle Age (36–50)",4,5))))</f>
        <v>3</v>
      </c>
      <c r="F384" s="9">
        <v>0</v>
      </c>
      <c r="G384" s="6" t="str">
        <f>IF(Table3[[#This Row],[NS1 Patients]]=0,"Ns1 (-)ve", "Ns1(+)ve")</f>
        <v>Ns1 (-)ve</v>
      </c>
      <c r="H384" s="9">
        <v>0</v>
      </c>
      <c r="I384" s="6" t="str">
        <f>IF(Table3[[#This Row],[IgG Patients]]=0,"IgG (-)ve","IgG (+)ve")</f>
        <v>IgG (-)ve</v>
      </c>
      <c r="J384" s="9">
        <v>1</v>
      </c>
      <c r="K384" s="6" t="str">
        <f>IF(Table3[[#This Row],[IgM Patients]]=0,"IgM (-)ve","IgG (+)ve")</f>
        <v>IgG (+)ve</v>
      </c>
      <c r="L384" s="6" t="s">
        <v>27</v>
      </c>
      <c r="M384" s="6" t="s">
        <v>17</v>
      </c>
      <c r="N384" s="6" t="s">
        <v>13</v>
      </c>
      <c r="O384" s="6" t="s">
        <v>14</v>
      </c>
      <c r="P384" s="6">
        <v>0</v>
      </c>
      <c r="Q384" s="6" t="str">
        <f t="shared" si="11"/>
        <v>Negative</v>
      </c>
    </row>
    <row r="385" spans="1:17" x14ac:dyDescent="0.35">
      <c r="A385" s="5">
        <v>466</v>
      </c>
      <c r="B385" s="6" t="s">
        <v>15</v>
      </c>
      <c r="C385" s="6">
        <v>32</v>
      </c>
      <c r="D385" s="6" t="str">
        <f t="shared" si="10"/>
        <v>Adults (26–35)</v>
      </c>
      <c r="E385" s="9">
        <f>IF(Table3[[#This Row],[Age Group]]="Children (8–17)",1,IF(Table3[[#This Row],[Age Group]]="Youth (18–25)",2,IF(Table3[[#This Row],[Age Group]]="Adults (26–35)",3,IF(Table3[[#This Row],[Age Group]]="Middle Age (36–50)",4,5))))</f>
        <v>3</v>
      </c>
      <c r="F385" s="9">
        <v>0</v>
      </c>
      <c r="G385" s="6" t="str">
        <f>IF(Table3[[#This Row],[NS1 Patients]]=0,"Ns1 (-)ve", "Ns1(+)ve")</f>
        <v>Ns1 (-)ve</v>
      </c>
      <c r="H385" s="9">
        <v>0</v>
      </c>
      <c r="I385" s="6" t="str">
        <f>IF(Table3[[#This Row],[IgG Patients]]=0,"IgG (-)ve","IgG (+)ve")</f>
        <v>IgG (-)ve</v>
      </c>
      <c r="J385" s="9">
        <v>0</v>
      </c>
      <c r="K385" s="6" t="str">
        <f>IF(Table3[[#This Row],[IgM Patients]]=0,"IgM (-)ve","IgG (+)ve")</f>
        <v>IgM (-)ve</v>
      </c>
      <c r="L385" s="6" t="s">
        <v>47</v>
      </c>
      <c r="M385" s="6" t="s">
        <v>17</v>
      </c>
      <c r="N385" s="6" t="s">
        <v>24</v>
      </c>
      <c r="O385" s="6" t="s">
        <v>14</v>
      </c>
      <c r="P385" s="6">
        <v>0</v>
      </c>
      <c r="Q385" s="6" t="str">
        <f t="shared" si="11"/>
        <v>Negative</v>
      </c>
    </row>
    <row r="386" spans="1:17" x14ac:dyDescent="0.35">
      <c r="A386" s="5">
        <v>469</v>
      </c>
      <c r="B386" s="7" t="s">
        <v>15</v>
      </c>
      <c r="C386" s="7">
        <v>29</v>
      </c>
      <c r="D386" s="7" t="str">
        <f t="shared" ref="D386:D449" si="12">IF(C386&lt;=17,"Children (8–17)",
IF(C386&lt;=25,"Youth (18–25)",
IF(C386&lt;=35,"Adults (26–35)",
IF(C386&lt;=50,"Middle Age (36–50)",
"Seniors (51–65)"))))</f>
        <v>Adults (26–35)</v>
      </c>
      <c r="E386" s="10">
        <f>IF(Table3[[#This Row],[Age Group]]="Children (8–17)",1,IF(Table3[[#This Row],[Age Group]]="Youth (18–25)",2,IF(Table3[[#This Row],[Age Group]]="Adults (26–35)",3,IF(Table3[[#This Row],[Age Group]]="Middle Age (36–50)",4,5))))</f>
        <v>3</v>
      </c>
      <c r="F386" s="10">
        <v>0</v>
      </c>
      <c r="G386" s="7" t="str">
        <f>IF(Table3[[#This Row],[NS1 Patients]]=0,"Ns1 (-)ve", "Ns1(+)ve")</f>
        <v>Ns1 (-)ve</v>
      </c>
      <c r="H386" s="10">
        <v>0</v>
      </c>
      <c r="I386" s="7" t="str">
        <f>IF(Table3[[#This Row],[IgG Patients]]=0,"IgG (-)ve","IgG (+)ve")</f>
        <v>IgG (-)ve</v>
      </c>
      <c r="J386" s="10">
        <v>1</v>
      </c>
      <c r="K386" s="7" t="str">
        <f>IF(Table3[[#This Row],[IgM Patients]]=0,"IgM (-)ve","IgG (+)ve")</f>
        <v>IgG (+)ve</v>
      </c>
      <c r="L386" s="7" t="s">
        <v>31</v>
      </c>
      <c r="M386" s="7" t="s">
        <v>12</v>
      </c>
      <c r="N386" s="7" t="s">
        <v>19</v>
      </c>
      <c r="O386" s="7" t="s">
        <v>14</v>
      </c>
      <c r="P386" s="7">
        <v>0</v>
      </c>
      <c r="Q386" s="7" t="str">
        <f t="shared" ref="Q386:Q449" si="13">IF(P386=0, "Negative","Positive")</f>
        <v>Negative</v>
      </c>
    </row>
    <row r="387" spans="1:17" x14ac:dyDescent="0.35">
      <c r="A387" s="5">
        <v>472</v>
      </c>
      <c r="B387" s="6" t="s">
        <v>10</v>
      </c>
      <c r="C387" s="6">
        <v>29</v>
      </c>
      <c r="D387" s="6" t="str">
        <f t="shared" si="12"/>
        <v>Adults (26–35)</v>
      </c>
      <c r="E387" s="9">
        <f>IF(Table3[[#This Row],[Age Group]]="Children (8–17)",1,IF(Table3[[#This Row],[Age Group]]="Youth (18–25)",2,IF(Table3[[#This Row],[Age Group]]="Adults (26–35)",3,IF(Table3[[#This Row],[Age Group]]="Middle Age (36–50)",4,5))))</f>
        <v>3</v>
      </c>
      <c r="F387" s="9">
        <v>1</v>
      </c>
      <c r="G387" s="6" t="str">
        <f>IF(Table3[[#This Row],[NS1 Patients]]=0,"Ns1 (-)ve", "Ns1(+)ve")</f>
        <v>Ns1(+)ve</v>
      </c>
      <c r="H387" s="9">
        <v>1</v>
      </c>
      <c r="I387" s="6" t="str">
        <f>IF(Table3[[#This Row],[IgG Patients]]=0,"IgG (-)ve","IgG (+)ve")</f>
        <v>IgG (+)ve</v>
      </c>
      <c r="J387" s="9">
        <v>1</v>
      </c>
      <c r="K387" s="6" t="str">
        <f>IF(Table3[[#This Row],[IgM Patients]]=0,"IgM (-)ve","IgG (+)ve")</f>
        <v>IgG (+)ve</v>
      </c>
      <c r="L387" s="6" t="s">
        <v>51</v>
      </c>
      <c r="M387" s="6" t="s">
        <v>17</v>
      </c>
      <c r="N387" s="6" t="s">
        <v>13</v>
      </c>
      <c r="O387" s="6" t="s">
        <v>14</v>
      </c>
      <c r="P387" s="6">
        <v>1</v>
      </c>
      <c r="Q387" s="6" t="str">
        <f t="shared" si="13"/>
        <v>Positive</v>
      </c>
    </row>
    <row r="388" spans="1:17" x14ac:dyDescent="0.35">
      <c r="A388" s="5">
        <v>478</v>
      </c>
      <c r="B388" s="6" t="s">
        <v>10</v>
      </c>
      <c r="C388" s="6">
        <v>33</v>
      </c>
      <c r="D388" s="6" t="str">
        <f t="shared" si="12"/>
        <v>Adults (26–35)</v>
      </c>
      <c r="E388" s="9">
        <f>IF(Table3[[#This Row],[Age Group]]="Children (8–17)",1,IF(Table3[[#This Row],[Age Group]]="Youth (18–25)",2,IF(Table3[[#This Row],[Age Group]]="Adults (26–35)",3,IF(Table3[[#This Row],[Age Group]]="Middle Age (36–50)",4,5))))</f>
        <v>3</v>
      </c>
      <c r="F388" s="9">
        <v>1</v>
      </c>
      <c r="G388" s="6" t="str">
        <f>IF(Table3[[#This Row],[NS1 Patients]]=0,"Ns1 (-)ve", "Ns1(+)ve")</f>
        <v>Ns1(+)ve</v>
      </c>
      <c r="H388" s="9">
        <v>1</v>
      </c>
      <c r="I388" s="6" t="str">
        <f>IF(Table3[[#This Row],[IgG Patients]]=0,"IgG (-)ve","IgG (+)ve")</f>
        <v>IgG (+)ve</v>
      </c>
      <c r="J388" s="9">
        <v>0</v>
      </c>
      <c r="K388" s="6" t="str">
        <f>IF(Table3[[#This Row],[IgM Patients]]=0,"IgM (-)ve","IgG (+)ve")</f>
        <v>IgM (-)ve</v>
      </c>
      <c r="L388" s="6" t="s">
        <v>40</v>
      </c>
      <c r="M388" s="6" t="s">
        <v>17</v>
      </c>
      <c r="N388" s="6" t="s">
        <v>24</v>
      </c>
      <c r="O388" s="6" t="s">
        <v>14</v>
      </c>
      <c r="P388" s="6">
        <v>1</v>
      </c>
      <c r="Q388" s="6" t="str">
        <f t="shared" si="13"/>
        <v>Positive</v>
      </c>
    </row>
    <row r="389" spans="1:17" x14ac:dyDescent="0.35">
      <c r="A389" s="5">
        <v>480</v>
      </c>
      <c r="B389" s="6" t="s">
        <v>10</v>
      </c>
      <c r="C389" s="6">
        <v>35</v>
      </c>
      <c r="D389" s="6" t="str">
        <f t="shared" si="12"/>
        <v>Adults (26–35)</v>
      </c>
      <c r="E389" s="9">
        <f>IF(Table3[[#This Row],[Age Group]]="Children (8–17)",1,IF(Table3[[#This Row],[Age Group]]="Youth (18–25)",2,IF(Table3[[#This Row],[Age Group]]="Adults (26–35)",3,IF(Table3[[#This Row],[Age Group]]="Middle Age (36–50)",4,5))))</f>
        <v>3</v>
      </c>
      <c r="F389" s="9">
        <v>0</v>
      </c>
      <c r="G389" s="6" t="str">
        <f>IF(Table3[[#This Row],[NS1 Patients]]=0,"Ns1 (-)ve", "Ns1(+)ve")</f>
        <v>Ns1 (-)ve</v>
      </c>
      <c r="H389" s="9">
        <v>0</v>
      </c>
      <c r="I389" s="6" t="str">
        <f>IF(Table3[[#This Row],[IgG Patients]]=0,"IgG (-)ve","IgG (+)ve")</f>
        <v>IgG (-)ve</v>
      </c>
      <c r="J389" s="9">
        <v>1</v>
      </c>
      <c r="K389" s="6" t="str">
        <f>IF(Table3[[#This Row],[IgM Patients]]=0,"IgM (-)ve","IgG (+)ve")</f>
        <v>IgG (+)ve</v>
      </c>
      <c r="L389" s="6" t="s">
        <v>22</v>
      </c>
      <c r="M389" s="6" t="s">
        <v>17</v>
      </c>
      <c r="N389" s="6" t="s">
        <v>13</v>
      </c>
      <c r="O389" s="6" t="s">
        <v>14</v>
      </c>
      <c r="P389" s="6">
        <v>0</v>
      </c>
      <c r="Q389" s="6" t="str">
        <f t="shared" si="13"/>
        <v>Negative</v>
      </c>
    </row>
    <row r="390" spans="1:17" x14ac:dyDescent="0.35">
      <c r="A390" s="5">
        <v>486</v>
      </c>
      <c r="B390" s="6" t="s">
        <v>10</v>
      </c>
      <c r="C390" s="6">
        <v>32</v>
      </c>
      <c r="D390" s="6" t="str">
        <f t="shared" si="12"/>
        <v>Adults (26–35)</v>
      </c>
      <c r="E390" s="9">
        <f>IF(Table3[[#This Row],[Age Group]]="Children (8–17)",1,IF(Table3[[#This Row],[Age Group]]="Youth (18–25)",2,IF(Table3[[#This Row],[Age Group]]="Adults (26–35)",3,IF(Table3[[#This Row],[Age Group]]="Middle Age (36–50)",4,5))))</f>
        <v>3</v>
      </c>
      <c r="F390" s="9">
        <v>0</v>
      </c>
      <c r="G390" s="6" t="str">
        <f>IF(Table3[[#This Row],[NS1 Patients]]=0,"Ns1 (-)ve", "Ns1(+)ve")</f>
        <v>Ns1 (-)ve</v>
      </c>
      <c r="H390" s="9">
        <v>0</v>
      </c>
      <c r="I390" s="6" t="str">
        <f>IF(Table3[[#This Row],[IgG Patients]]=0,"IgG (-)ve","IgG (+)ve")</f>
        <v>IgG (-)ve</v>
      </c>
      <c r="J390" s="9">
        <v>0</v>
      </c>
      <c r="K390" s="6" t="str">
        <f>IF(Table3[[#This Row],[IgM Patients]]=0,"IgM (-)ve","IgG (+)ve")</f>
        <v>IgM (-)ve</v>
      </c>
      <c r="L390" s="6" t="s">
        <v>42</v>
      </c>
      <c r="M390" s="6" t="s">
        <v>17</v>
      </c>
      <c r="N390" s="6" t="s">
        <v>19</v>
      </c>
      <c r="O390" s="6" t="s">
        <v>14</v>
      </c>
      <c r="P390" s="6">
        <v>0</v>
      </c>
      <c r="Q390" s="6" t="str">
        <f t="shared" si="13"/>
        <v>Negative</v>
      </c>
    </row>
    <row r="391" spans="1:17" x14ac:dyDescent="0.35">
      <c r="A391" s="5">
        <v>493</v>
      </c>
      <c r="B391" s="7" t="s">
        <v>10</v>
      </c>
      <c r="C391" s="7">
        <v>31</v>
      </c>
      <c r="D391" s="7" t="str">
        <f t="shared" si="12"/>
        <v>Adults (26–35)</v>
      </c>
      <c r="E391" s="10">
        <f>IF(Table3[[#This Row],[Age Group]]="Children (8–17)",1,IF(Table3[[#This Row],[Age Group]]="Youth (18–25)",2,IF(Table3[[#This Row],[Age Group]]="Adults (26–35)",3,IF(Table3[[#This Row],[Age Group]]="Middle Age (36–50)",4,5))))</f>
        <v>3</v>
      </c>
      <c r="F391" s="10">
        <v>1</v>
      </c>
      <c r="G391" s="7" t="str">
        <f>IF(Table3[[#This Row],[NS1 Patients]]=0,"Ns1 (-)ve", "Ns1(+)ve")</f>
        <v>Ns1(+)ve</v>
      </c>
      <c r="H391" s="10">
        <v>1</v>
      </c>
      <c r="I391" s="7" t="str">
        <f>IF(Table3[[#This Row],[IgG Patients]]=0,"IgG (-)ve","IgG (+)ve")</f>
        <v>IgG (+)ve</v>
      </c>
      <c r="J391" s="10">
        <v>0</v>
      </c>
      <c r="K391" s="7" t="str">
        <f>IF(Table3[[#This Row],[IgM Patients]]=0,"IgM (-)ve","IgG (+)ve")</f>
        <v>IgM (-)ve</v>
      </c>
      <c r="L391" s="7" t="s">
        <v>37</v>
      </c>
      <c r="M391" s="7" t="s">
        <v>12</v>
      </c>
      <c r="N391" s="7" t="s">
        <v>13</v>
      </c>
      <c r="O391" s="7" t="s">
        <v>14</v>
      </c>
      <c r="P391" s="7">
        <v>1</v>
      </c>
      <c r="Q391" s="7" t="str">
        <f t="shared" si="13"/>
        <v>Positive</v>
      </c>
    </row>
    <row r="392" spans="1:17" x14ac:dyDescent="0.35">
      <c r="A392" s="5">
        <v>503</v>
      </c>
      <c r="B392" s="7" t="s">
        <v>15</v>
      </c>
      <c r="C392" s="7">
        <v>35</v>
      </c>
      <c r="D392" s="7" t="str">
        <f t="shared" si="12"/>
        <v>Adults (26–35)</v>
      </c>
      <c r="E392" s="10">
        <f>IF(Table3[[#This Row],[Age Group]]="Children (8–17)",1,IF(Table3[[#This Row],[Age Group]]="Youth (18–25)",2,IF(Table3[[#This Row],[Age Group]]="Adults (26–35)",3,IF(Table3[[#This Row],[Age Group]]="Middle Age (36–50)",4,5))))</f>
        <v>3</v>
      </c>
      <c r="F392" s="10">
        <v>0</v>
      </c>
      <c r="G392" s="7" t="str">
        <f>IF(Table3[[#This Row],[NS1 Patients]]=0,"Ns1 (-)ve", "Ns1(+)ve")</f>
        <v>Ns1 (-)ve</v>
      </c>
      <c r="H392" s="10">
        <v>0</v>
      </c>
      <c r="I392" s="7" t="str">
        <f>IF(Table3[[#This Row],[IgG Patients]]=0,"IgG (-)ve","IgG (+)ve")</f>
        <v>IgG (-)ve</v>
      </c>
      <c r="J392" s="10">
        <v>1</v>
      </c>
      <c r="K392" s="7" t="str">
        <f>IF(Table3[[#This Row],[IgM Patients]]=0,"IgM (-)ve","IgG (+)ve")</f>
        <v>IgG (+)ve</v>
      </c>
      <c r="L392" s="7" t="s">
        <v>23</v>
      </c>
      <c r="M392" s="7" t="s">
        <v>12</v>
      </c>
      <c r="N392" s="7" t="s">
        <v>24</v>
      </c>
      <c r="O392" s="7" t="s">
        <v>14</v>
      </c>
      <c r="P392" s="7">
        <v>0</v>
      </c>
      <c r="Q392" s="7" t="str">
        <f t="shared" si="13"/>
        <v>Negative</v>
      </c>
    </row>
    <row r="393" spans="1:17" x14ac:dyDescent="0.35">
      <c r="A393" s="5">
        <v>514</v>
      </c>
      <c r="B393" s="6" t="s">
        <v>15</v>
      </c>
      <c r="C393" s="6">
        <v>33</v>
      </c>
      <c r="D393" s="6" t="str">
        <f t="shared" si="12"/>
        <v>Adults (26–35)</v>
      </c>
      <c r="E393" s="9">
        <f>IF(Table3[[#This Row],[Age Group]]="Children (8–17)",1,IF(Table3[[#This Row],[Age Group]]="Youth (18–25)",2,IF(Table3[[#This Row],[Age Group]]="Adults (26–35)",3,IF(Table3[[#This Row],[Age Group]]="Middle Age (36–50)",4,5))))</f>
        <v>3</v>
      </c>
      <c r="F393" s="9">
        <v>1</v>
      </c>
      <c r="G393" s="6" t="str">
        <f>IF(Table3[[#This Row],[NS1 Patients]]=0,"Ns1 (-)ve", "Ns1(+)ve")</f>
        <v>Ns1(+)ve</v>
      </c>
      <c r="H393" s="9">
        <v>1</v>
      </c>
      <c r="I393" s="6" t="str">
        <f>IF(Table3[[#This Row],[IgG Patients]]=0,"IgG (-)ve","IgG (+)ve")</f>
        <v>IgG (+)ve</v>
      </c>
      <c r="J393" s="9">
        <v>1</v>
      </c>
      <c r="K393" s="6" t="str">
        <f>IF(Table3[[#This Row],[IgM Patients]]=0,"IgM (-)ve","IgG (+)ve")</f>
        <v>IgG (+)ve</v>
      </c>
      <c r="L393" s="6" t="s">
        <v>52</v>
      </c>
      <c r="M393" s="6" t="s">
        <v>17</v>
      </c>
      <c r="N393" s="6" t="s">
        <v>13</v>
      </c>
      <c r="O393" s="6" t="s">
        <v>14</v>
      </c>
      <c r="P393" s="6">
        <v>1</v>
      </c>
      <c r="Q393" s="6" t="str">
        <f t="shared" si="13"/>
        <v>Positive</v>
      </c>
    </row>
    <row r="394" spans="1:17" x14ac:dyDescent="0.35">
      <c r="A394" s="5">
        <v>527</v>
      </c>
      <c r="B394" s="7" t="s">
        <v>10</v>
      </c>
      <c r="C394" s="7">
        <v>26</v>
      </c>
      <c r="D394" s="7" t="str">
        <f t="shared" si="12"/>
        <v>Adults (26–35)</v>
      </c>
      <c r="E394" s="10">
        <f>IF(Table3[[#This Row],[Age Group]]="Children (8–17)",1,IF(Table3[[#This Row],[Age Group]]="Youth (18–25)",2,IF(Table3[[#This Row],[Age Group]]="Adults (26–35)",3,IF(Table3[[#This Row],[Age Group]]="Middle Age (36–50)",4,5))))</f>
        <v>3</v>
      </c>
      <c r="F394" s="10">
        <v>0</v>
      </c>
      <c r="G394" s="7" t="str">
        <f>IF(Table3[[#This Row],[NS1 Patients]]=0,"Ns1 (-)ve", "Ns1(+)ve")</f>
        <v>Ns1 (-)ve</v>
      </c>
      <c r="H394" s="10">
        <v>0</v>
      </c>
      <c r="I394" s="7" t="str">
        <f>IF(Table3[[#This Row],[IgG Patients]]=0,"IgG (-)ve","IgG (+)ve")</f>
        <v>IgG (-)ve</v>
      </c>
      <c r="J394" s="10">
        <v>0</v>
      </c>
      <c r="K394" s="7" t="str">
        <f>IF(Table3[[#This Row],[IgM Patients]]=0,"IgM (-)ve","IgG (+)ve")</f>
        <v>IgM (-)ve</v>
      </c>
      <c r="L394" s="7" t="s">
        <v>43</v>
      </c>
      <c r="M394" s="7" t="s">
        <v>12</v>
      </c>
      <c r="N394" s="7" t="s">
        <v>24</v>
      </c>
      <c r="O394" s="7" t="s">
        <v>14</v>
      </c>
      <c r="P394" s="7">
        <v>0</v>
      </c>
      <c r="Q394" s="7" t="str">
        <f t="shared" si="13"/>
        <v>Negative</v>
      </c>
    </row>
    <row r="395" spans="1:17" x14ac:dyDescent="0.35">
      <c r="A395" s="5">
        <v>528</v>
      </c>
      <c r="B395" s="6" t="s">
        <v>15</v>
      </c>
      <c r="C395" s="6">
        <v>32</v>
      </c>
      <c r="D395" s="6" t="str">
        <f t="shared" si="12"/>
        <v>Adults (26–35)</v>
      </c>
      <c r="E395" s="9">
        <f>IF(Table3[[#This Row],[Age Group]]="Children (8–17)",1,IF(Table3[[#This Row],[Age Group]]="Youth (18–25)",2,IF(Table3[[#This Row],[Age Group]]="Adults (26–35)",3,IF(Table3[[#This Row],[Age Group]]="Middle Age (36–50)",4,5))))</f>
        <v>3</v>
      </c>
      <c r="F395" s="9">
        <v>0</v>
      </c>
      <c r="G395" s="6" t="str">
        <f>IF(Table3[[#This Row],[NS1 Patients]]=0,"Ns1 (-)ve", "Ns1(+)ve")</f>
        <v>Ns1 (-)ve</v>
      </c>
      <c r="H395" s="9">
        <v>0</v>
      </c>
      <c r="I395" s="6" t="str">
        <f>IF(Table3[[#This Row],[IgG Patients]]=0,"IgG (-)ve","IgG (+)ve")</f>
        <v>IgG (-)ve</v>
      </c>
      <c r="J395" s="9">
        <v>0</v>
      </c>
      <c r="K395" s="6" t="str">
        <f>IF(Table3[[#This Row],[IgM Patients]]=0,"IgM (-)ve","IgG (+)ve")</f>
        <v>IgM (-)ve</v>
      </c>
      <c r="L395" s="6" t="s">
        <v>33</v>
      </c>
      <c r="M395" s="6" t="s">
        <v>17</v>
      </c>
      <c r="N395" s="6" t="s">
        <v>24</v>
      </c>
      <c r="O395" s="6" t="s">
        <v>14</v>
      </c>
      <c r="P395" s="6">
        <v>0</v>
      </c>
      <c r="Q395" s="6" t="str">
        <f t="shared" si="13"/>
        <v>Negative</v>
      </c>
    </row>
    <row r="396" spans="1:17" x14ac:dyDescent="0.35">
      <c r="A396" s="5">
        <v>531</v>
      </c>
      <c r="B396" s="7" t="s">
        <v>10</v>
      </c>
      <c r="C396" s="7">
        <v>33</v>
      </c>
      <c r="D396" s="7" t="str">
        <f t="shared" si="12"/>
        <v>Adults (26–35)</v>
      </c>
      <c r="E396" s="10">
        <f>IF(Table3[[#This Row],[Age Group]]="Children (8–17)",1,IF(Table3[[#This Row],[Age Group]]="Youth (18–25)",2,IF(Table3[[#This Row],[Age Group]]="Adults (26–35)",3,IF(Table3[[#This Row],[Age Group]]="Middle Age (36–50)",4,5))))</f>
        <v>3</v>
      </c>
      <c r="F396" s="10">
        <v>0</v>
      </c>
      <c r="G396" s="7" t="str">
        <f>IF(Table3[[#This Row],[NS1 Patients]]=0,"Ns1 (-)ve", "Ns1(+)ve")</f>
        <v>Ns1 (-)ve</v>
      </c>
      <c r="H396" s="10">
        <v>0</v>
      </c>
      <c r="I396" s="7" t="str">
        <f>IF(Table3[[#This Row],[IgG Patients]]=0,"IgG (-)ve","IgG (+)ve")</f>
        <v>IgG (-)ve</v>
      </c>
      <c r="J396" s="10">
        <v>0</v>
      </c>
      <c r="K396" s="7" t="str">
        <f>IF(Table3[[#This Row],[IgM Patients]]=0,"IgM (-)ve","IgG (+)ve")</f>
        <v>IgM (-)ve</v>
      </c>
      <c r="L396" s="7" t="s">
        <v>23</v>
      </c>
      <c r="M396" s="7" t="s">
        <v>12</v>
      </c>
      <c r="N396" s="7" t="s">
        <v>19</v>
      </c>
      <c r="O396" s="7" t="s">
        <v>14</v>
      </c>
      <c r="P396" s="7">
        <v>0</v>
      </c>
      <c r="Q396" s="7" t="str">
        <f t="shared" si="13"/>
        <v>Negative</v>
      </c>
    </row>
    <row r="397" spans="1:17" x14ac:dyDescent="0.35">
      <c r="A397" s="5">
        <v>533</v>
      </c>
      <c r="B397" s="7" t="s">
        <v>10</v>
      </c>
      <c r="C397" s="7">
        <v>32</v>
      </c>
      <c r="D397" s="7" t="str">
        <f t="shared" si="12"/>
        <v>Adults (26–35)</v>
      </c>
      <c r="E397" s="10">
        <f>IF(Table3[[#This Row],[Age Group]]="Children (8–17)",1,IF(Table3[[#This Row],[Age Group]]="Youth (18–25)",2,IF(Table3[[#This Row],[Age Group]]="Adults (26–35)",3,IF(Table3[[#This Row],[Age Group]]="Middle Age (36–50)",4,5))))</f>
        <v>3</v>
      </c>
      <c r="F397" s="10">
        <v>0</v>
      </c>
      <c r="G397" s="7" t="str">
        <f>IF(Table3[[#This Row],[NS1 Patients]]=0,"Ns1 (-)ve", "Ns1(+)ve")</f>
        <v>Ns1 (-)ve</v>
      </c>
      <c r="H397" s="10">
        <v>0</v>
      </c>
      <c r="I397" s="7" t="str">
        <f>IF(Table3[[#This Row],[IgG Patients]]=0,"IgG (-)ve","IgG (+)ve")</f>
        <v>IgG (-)ve</v>
      </c>
      <c r="J397" s="10">
        <v>0</v>
      </c>
      <c r="K397" s="7" t="str">
        <f>IF(Table3[[#This Row],[IgM Patients]]=0,"IgM (-)ve","IgG (+)ve")</f>
        <v>IgM (-)ve</v>
      </c>
      <c r="L397" s="7" t="s">
        <v>47</v>
      </c>
      <c r="M397" s="7" t="s">
        <v>12</v>
      </c>
      <c r="N397" s="7" t="s">
        <v>19</v>
      </c>
      <c r="O397" s="7" t="s">
        <v>14</v>
      </c>
      <c r="P397" s="7">
        <v>0</v>
      </c>
      <c r="Q397" s="7" t="str">
        <f t="shared" si="13"/>
        <v>Negative</v>
      </c>
    </row>
    <row r="398" spans="1:17" x14ac:dyDescent="0.35">
      <c r="A398" s="5">
        <v>539</v>
      </c>
      <c r="B398" s="7" t="s">
        <v>15</v>
      </c>
      <c r="C398" s="7">
        <v>34</v>
      </c>
      <c r="D398" s="7" t="str">
        <f t="shared" si="12"/>
        <v>Adults (26–35)</v>
      </c>
      <c r="E398" s="10">
        <f>IF(Table3[[#This Row],[Age Group]]="Children (8–17)",1,IF(Table3[[#This Row],[Age Group]]="Youth (18–25)",2,IF(Table3[[#This Row],[Age Group]]="Adults (26–35)",3,IF(Table3[[#This Row],[Age Group]]="Middle Age (36–50)",4,5))))</f>
        <v>3</v>
      </c>
      <c r="F398" s="10">
        <v>0</v>
      </c>
      <c r="G398" s="7" t="str">
        <f>IF(Table3[[#This Row],[NS1 Patients]]=0,"Ns1 (-)ve", "Ns1(+)ve")</f>
        <v>Ns1 (-)ve</v>
      </c>
      <c r="H398" s="10">
        <v>0</v>
      </c>
      <c r="I398" s="7" t="str">
        <f>IF(Table3[[#This Row],[IgG Patients]]=0,"IgG (-)ve","IgG (+)ve")</f>
        <v>IgG (-)ve</v>
      </c>
      <c r="J398" s="10">
        <v>1</v>
      </c>
      <c r="K398" s="7" t="str">
        <f>IF(Table3[[#This Row],[IgM Patients]]=0,"IgM (-)ve","IgG (+)ve")</f>
        <v>IgG (+)ve</v>
      </c>
      <c r="L398" s="7" t="s">
        <v>32</v>
      </c>
      <c r="M398" s="7" t="s">
        <v>12</v>
      </c>
      <c r="N398" s="7" t="s">
        <v>24</v>
      </c>
      <c r="O398" s="7" t="s">
        <v>14</v>
      </c>
      <c r="P398" s="7">
        <v>0</v>
      </c>
      <c r="Q398" s="7" t="str">
        <f t="shared" si="13"/>
        <v>Negative</v>
      </c>
    </row>
    <row r="399" spans="1:17" x14ac:dyDescent="0.35">
      <c r="A399" s="5">
        <v>542</v>
      </c>
      <c r="B399" s="6" t="s">
        <v>10</v>
      </c>
      <c r="C399" s="6">
        <v>30</v>
      </c>
      <c r="D399" s="6" t="str">
        <f t="shared" si="12"/>
        <v>Adults (26–35)</v>
      </c>
      <c r="E399" s="9">
        <f>IF(Table3[[#This Row],[Age Group]]="Children (8–17)",1,IF(Table3[[#This Row],[Age Group]]="Youth (18–25)",2,IF(Table3[[#This Row],[Age Group]]="Adults (26–35)",3,IF(Table3[[#This Row],[Age Group]]="Middle Age (36–50)",4,5))))</f>
        <v>3</v>
      </c>
      <c r="F399" s="9">
        <v>1</v>
      </c>
      <c r="G399" s="6" t="str">
        <f>IF(Table3[[#This Row],[NS1 Patients]]=0,"Ns1 (-)ve", "Ns1(+)ve")</f>
        <v>Ns1(+)ve</v>
      </c>
      <c r="H399" s="9">
        <v>1</v>
      </c>
      <c r="I399" s="6" t="str">
        <f>IF(Table3[[#This Row],[IgG Patients]]=0,"IgG (-)ve","IgG (+)ve")</f>
        <v>IgG (+)ve</v>
      </c>
      <c r="J399" s="9">
        <v>0</v>
      </c>
      <c r="K399" s="6" t="str">
        <f>IF(Table3[[#This Row],[IgM Patients]]=0,"IgM (-)ve","IgG (+)ve")</f>
        <v>IgM (-)ve</v>
      </c>
      <c r="L399" s="6" t="s">
        <v>11</v>
      </c>
      <c r="M399" s="6" t="s">
        <v>17</v>
      </c>
      <c r="N399" s="6" t="s">
        <v>13</v>
      </c>
      <c r="O399" s="6" t="s">
        <v>14</v>
      </c>
      <c r="P399" s="6">
        <v>1</v>
      </c>
      <c r="Q399" s="6" t="str">
        <f t="shared" si="13"/>
        <v>Positive</v>
      </c>
    </row>
    <row r="400" spans="1:17" x14ac:dyDescent="0.35">
      <c r="A400" s="5">
        <v>543</v>
      </c>
      <c r="B400" s="7" t="s">
        <v>10</v>
      </c>
      <c r="C400" s="7">
        <v>27</v>
      </c>
      <c r="D400" s="7" t="str">
        <f t="shared" si="12"/>
        <v>Adults (26–35)</v>
      </c>
      <c r="E400" s="10">
        <f>IF(Table3[[#This Row],[Age Group]]="Children (8–17)",1,IF(Table3[[#This Row],[Age Group]]="Youth (18–25)",2,IF(Table3[[#This Row],[Age Group]]="Adults (26–35)",3,IF(Table3[[#This Row],[Age Group]]="Middle Age (36–50)",4,5))))</f>
        <v>3</v>
      </c>
      <c r="F400" s="10">
        <v>0</v>
      </c>
      <c r="G400" s="7" t="str">
        <f>IF(Table3[[#This Row],[NS1 Patients]]=0,"Ns1 (-)ve", "Ns1(+)ve")</f>
        <v>Ns1 (-)ve</v>
      </c>
      <c r="H400" s="10">
        <v>0</v>
      </c>
      <c r="I400" s="7" t="str">
        <f>IF(Table3[[#This Row],[IgG Patients]]=0,"IgG (-)ve","IgG (+)ve")</f>
        <v>IgG (-)ve</v>
      </c>
      <c r="J400" s="10">
        <v>0</v>
      </c>
      <c r="K400" s="7" t="str">
        <f>IF(Table3[[#This Row],[IgM Patients]]=0,"IgM (-)ve","IgG (+)ve")</f>
        <v>IgM (-)ve</v>
      </c>
      <c r="L400" s="7" t="s">
        <v>48</v>
      </c>
      <c r="M400" s="7" t="s">
        <v>12</v>
      </c>
      <c r="N400" s="7" t="s">
        <v>13</v>
      </c>
      <c r="O400" s="7" t="s">
        <v>14</v>
      </c>
      <c r="P400" s="7">
        <v>0</v>
      </c>
      <c r="Q400" s="7" t="str">
        <f t="shared" si="13"/>
        <v>Negative</v>
      </c>
    </row>
    <row r="401" spans="1:17" x14ac:dyDescent="0.35">
      <c r="A401" s="5">
        <v>545</v>
      </c>
      <c r="B401" s="7" t="s">
        <v>10</v>
      </c>
      <c r="C401" s="7">
        <v>28</v>
      </c>
      <c r="D401" s="7" t="str">
        <f t="shared" si="12"/>
        <v>Adults (26–35)</v>
      </c>
      <c r="E401" s="10">
        <f>IF(Table3[[#This Row],[Age Group]]="Children (8–17)",1,IF(Table3[[#This Row],[Age Group]]="Youth (18–25)",2,IF(Table3[[#This Row],[Age Group]]="Adults (26–35)",3,IF(Table3[[#This Row],[Age Group]]="Middle Age (36–50)",4,5))))</f>
        <v>3</v>
      </c>
      <c r="F401" s="10">
        <v>0</v>
      </c>
      <c r="G401" s="7" t="str">
        <f>IF(Table3[[#This Row],[NS1 Patients]]=0,"Ns1 (-)ve", "Ns1(+)ve")</f>
        <v>Ns1 (-)ve</v>
      </c>
      <c r="H401" s="10">
        <v>0</v>
      </c>
      <c r="I401" s="7" t="str">
        <f>IF(Table3[[#This Row],[IgG Patients]]=0,"IgG (-)ve","IgG (+)ve")</f>
        <v>IgG (-)ve</v>
      </c>
      <c r="J401" s="10">
        <v>1</v>
      </c>
      <c r="K401" s="7" t="str">
        <f>IF(Table3[[#This Row],[IgM Patients]]=0,"IgM (-)ve","IgG (+)ve")</f>
        <v>IgG (+)ve</v>
      </c>
      <c r="L401" s="7" t="s">
        <v>35</v>
      </c>
      <c r="M401" s="7" t="s">
        <v>12</v>
      </c>
      <c r="N401" s="7" t="s">
        <v>19</v>
      </c>
      <c r="O401" s="7" t="s">
        <v>14</v>
      </c>
      <c r="P401" s="7">
        <v>0</v>
      </c>
      <c r="Q401" s="7" t="str">
        <f t="shared" si="13"/>
        <v>Negative</v>
      </c>
    </row>
    <row r="402" spans="1:17" x14ac:dyDescent="0.35">
      <c r="A402" s="5">
        <v>546</v>
      </c>
      <c r="B402" s="6" t="s">
        <v>10</v>
      </c>
      <c r="C402" s="6">
        <v>29</v>
      </c>
      <c r="D402" s="6" t="str">
        <f t="shared" si="12"/>
        <v>Adults (26–35)</v>
      </c>
      <c r="E402" s="9">
        <f>IF(Table3[[#This Row],[Age Group]]="Children (8–17)",1,IF(Table3[[#This Row],[Age Group]]="Youth (18–25)",2,IF(Table3[[#This Row],[Age Group]]="Adults (26–35)",3,IF(Table3[[#This Row],[Age Group]]="Middle Age (36–50)",4,5))))</f>
        <v>3</v>
      </c>
      <c r="F402" s="9">
        <v>1</v>
      </c>
      <c r="G402" s="6" t="str">
        <f>IF(Table3[[#This Row],[NS1 Patients]]=0,"Ns1 (-)ve", "Ns1(+)ve")</f>
        <v>Ns1(+)ve</v>
      </c>
      <c r="H402" s="9">
        <v>1</v>
      </c>
      <c r="I402" s="6" t="str">
        <f>IF(Table3[[#This Row],[IgG Patients]]=0,"IgG (-)ve","IgG (+)ve")</f>
        <v>IgG (+)ve</v>
      </c>
      <c r="J402" s="9">
        <v>1</v>
      </c>
      <c r="K402" s="6" t="str">
        <f>IF(Table3[[#This Row],[IgM Patients]]=0,"IgM (-)ve","IgG (+)ve")</f>
        <v>IgG (+)ve</v>
      </c>
      <c r="L402" s="6" t="s">
        <v>42</v>
      </c>
      <c r="M402" s="6" t="s">
        <v>17</v>
      </c>
      <c r="N402" s="6" t="s">
        <v>24</v>
      </c>
      <c r="O402" s="6" t="s">
        <v>14</v>
      </c>
      <c r="P402" s="6">
        <v>1</v>
      </c>
      <c r="Q402" s="6" t="str">
        <f t="shared" si="13"/>
        <v>Positive</v>
      </c>
    </row>
    <row r="403" spans="1:17" x14ac:dyDescent="0.35">
      <c r="A403" s="5">
        <v>551</v>
      </c>
      <c r="B403" s="7" t="s">
        <v>15</v>
      </c>
      <c r="C403" s="7">
        <v>26</v>
      </c>
      <c r="D403" s="7" t="str">
        <f t="shared" si="12"/>
        <v>Adults (26–35)</v>
      </c>
      <c r="E403" s="10">
        <f>IF(Table3[[#This Row],[Age Group]]="Children (8–17)",1,IF(Table3[[#This Row],[Age Group]]="Youth (18–25)",2,IF(Table3[[#This Row],[Age Group]]="Adults (26–35)",3,IF(Table3[[#This Row],[Age Group]]="Middle Age (36–50)",4,5))))</f>
        <v>3</v>
      </c>
      <c r="F403" s="10">
        <v>1</v>
      </c>
      <c r="G403" s="7" t="str">
        <f>IF(Table3[[#This Row],[NS1 Patients]]=0,"Ns1 (-)ve", "Ns1(+)ve")</f>
        <v>Ns1(+)ve</v>
      </c>
      <c r="H403" s="10">
        <v>1</v>
      </c>
      <c r="I403" s="7" t="str">
        <f>IF(Table3[[#This Row],[IgG Patients]]=0,"IgG (-)ve","IgG (+)ve")</f>
        <v>IgG (+)ve</v>
      </c>
      <c r="J403" s="10">
        <v>0</v>
      </c>
      <c r="K403" s="7" t="str">
        <f>IF(Table3[[#This Row],[IgM Patients]]=0,"IgM (-)ve","IgG (+)ve")</f>
        <v>IgM (-)ve</v>
      </c>
      <c r="L403" s="7" t="s">
        <v>23</v>
      </c>
      <c r="M403" s="7" t="s">
        <v>12</v>
      </c>
      <c r="N403" s="7" t="s">
        <v>24</v>
      </c>
      <c r="O403" s="7" t="s">
        <v>14</v>
      </c>
      <c r="P403" s="7">
        <v>1</v>
      </c>
      <c r="Q403" s="7" t="str">
        <f t="shared" si="13"/>
        <v>Positive</v>
      </c>
    </row>
    <row r="404" spans="1:17" x14ac:dyDescent="0.35">
      <c r="A404" s="5">
        <v>552</v>
      </c>
      <c r="B404" s="6" t="s">
        <v>15</v>
      </c>
      <c r="C404" s="6">
        <v>31</v>
      </c>
      <c r="D404" s="6" t="str">
        <f t="shared" si="12"/>
        <v>Adults (26–35)</v>
      </c>
      <c r="E404" s="9">
        <f>IF(Table3[[#This Row],[Age Group]]="Children (8–17)",1,IF(Table3[[#This Row],[Age Group]]="Youth (18–25)",2,IF(Table3[[#This Row],[Age Group]]="Adults (26–35)",3,IF(Table3[[#This Row],[Age Group]]="Middle Age (36–50)",4,5))))</f>
        <v>3</v>
      </c>
      <c r="F404" s="9">
        <v>1</v>
      </c>
      <c r="G404" s="6" t="str">
        <f>IF(Table3[[#This Row],[NS1 Patients]]=0,"Ns1 (-)ve", "Ns1(+)ve")</f>
        <v>Ns1(+)ve</v>
      </c>
      <c r="H404" s="9">
        <v>1</v>
      </c>
      <c r="I404" s="6" t="str">
        <f>IF(Table3[[#This Row],[IgG Patients]]=0,"IgG (-)ve","IgG (+)ve")</f>
        <v>IgG (+)ve</v>
      </c>
      <c r="J404" s="9">
        <v>0</v>
      </c>
      <c r="K404" s="6" t="str">
        <f>IF(Table3[[#This Row],[IgM Patients]]=0,"IgM (-)ve","IgG (+)ve")</f>
        <v>IgM (-)ve</v>
      </c>
      <c r="L404" s="6" t="s">
        <v>39</v>
      </c>
      <c r="M404" s="6" t="s">
        <v>17</v>
      </c>
      <c r="N404" s="6" t="s">
        <v>24</v>
      </c>
      <c r="O404" s="6" t="s">
        <v>14</v>
      </c>
      <c r="P404" s="6">
        <v>1</v>
      </c>
      <c r="Q404" s="6" t="str">
        <f t="shared" si="13"/>
        <v>Positive</v>
      </c>
    </row>
    <row r="405" spans="1:17" x14ac:dyDescent="0.35">
      <c r="A405" s="5">
        <v>555</v>
      </c>
      <c r="B405" s="7" t="s">
        <v>10</v>
      </c>
      <c r="C405" s="7">
        <v>34</v>
      </c>
      <c r="D405" s="7" t="str">
        <f t="shared" si="12"/>
        <v>Adults (26–35)</v>
      </c>
      <c r="E405" s="10">
        <f>IF(Table3[[#This Row],[Age Group]]="Children (8–17)",1,IF(Table3[[#This Row],[Age Group]]="Youth (18–25)",2,IF(Table3[[#This Row],[Age Group]]="Adults (26–35)",3,IF(Table3[[#This Row],[Age Group]]="Middle Age (36–50)",4,5))))</f>
        <v>3</v>
      </c>
      <c r="F405" s="10">
        <v>1</v>
      </c>
      <c r="G405" s="7" t="str">
        <f>IF(Table3[[#This Row],[NS1 Patients]]=0,"Ns1 (-)ve", "Ns1(+)ve")</f>
        <v>Ns1(+)ve</v>
      </c>
      <c r="H405" s="10">
        <v>1</v>
      </c>
      <c r="I405" s="7" t="str">
        <f>IF(Table3[[#This Row],[IgG Patients]]=0,"IgG (-)ve","IgG (+)ve")</f>
        <v>IgG (+)ve</v>
      </c>
      <c r="J405" s="10">
        <v>0</v>
      </c>
      <c r="K405" s="7" t="str">
        <f>IF(Table3[[#This Row],[IgM Patients]]=0,"IgM (-)ve","IgG (+)ve")</f>
        <v>IgM (-)ve</v>
      </c>
      <c r="L405" s="7" t="s">
        <v>23</v>
      </c>
      <c r="M405" s="7" t="s">
        <v>12</v>
      </c>
      <c r="N405" s="7" t="s">
        <v>13</v>
      </c>
      <c r="O405" s="7" t="s">
        <v>14</v>
      </c>
      <c r="P405" s="7">
        <v>1</v>
      </c>
      <c r="Q405" s="7" t="str">
        <f t="shared" si="13"/>
        <v>Positive</v>
      </c>
    </row>
    <row r="406" spans="1:17" x14ac:dyDescent="0.35">
      <c r="A406" s="5">
        <v>557</v>
      </c>
      <c r="B406" s="7" t="s">
        <v>10</v>
      </c>
      <c r="C406" s="7">
        <v>35</v>
      </c>
      <c r="D406" s="7" t="str">
        <f t="shared" si="12"/>
        <v>Adults (26–35)</v>
      </c>
      <c r="E406" s="10">
        <f>IF(Table3[[#This Row],[Age Group]]="Children (8–17)",1,IF(Table3[[#This Row],[Age Group]]="Youth (18–25)",2,IF(Table3[[#This Row],[Age Group]]="Adults (26–35)",3,IF(Table3[[#This Row],[Age Group]]="Middle Age (36–50)",4,5))))</f>
        <v>3</v>
      </c>
      <c r="F406" s="10">
        <v>1</v>
      </c>
      <c r="G406" s="7" t="str">
        <f>IF(Table3[[#This Row],[NS1 Patients]]=0,"Ns1 (-)ve", "Ns1(+)ve")</f>
        <v>Ns1(+)ve</v>
      </c>
      <c r="H406" s="10">
        <v>1</v>
      </c>
      <c r="I406" s="7" t="str">
        <f>IF(Table3[[#This Row],[IgG Patients]]=0,"IgG (-)ve","IgG (+)ve")</f>
        <v>IgG (+)ve</v>
      </c>
      <c r="J406" s="10">
        <v>0</v>
      </c>
      <c r="K406" s="7" t="str">
        <f>IF(Table3[[#This Row],[IgM Patients]]=0,"IgM (-)ve","IgG (+)ve")</f>
        <v>IgM (-)ve</v>
      </c>
      <c r="L406" s="7" t="s">
        <v>41</v>
      </c>
      <c r="M406" s="7" t="s">
        <v>12</v>
      </c>
      <c r="N406" s="7" t="s">
        <v>13</v>
      </c>
      <c r="O406" s="7" t="s">
        <v>14</v>
      </c>
      <c r="P406" s="7">
        <v>1</v>
      </c>
      <c r="Q406" s="7" t="str">
        <f t="shared" si="13"/>
        <v>Positive</v>
      </c>
    </row>
    <row r="407" spans="1:17" x14ac:dyDescent="0.35">
      <c r="A407" s="5">
        <v>558</v>
      </c>
      <c r="B407" s="6" t="s">
        <v>15</v>
      </c>
      <c r="C407" s="6">
        <v>29</v>
      </c>
      <c r="D407" s="6" t="str">
        <f t="shared" si="12"/>
        <v>Adults (26–35)</v>
      </c>
      <c r="E407" s="9">
        <f>IF(Table3[[#This Row],[Age Group]]="Children (8–17)",1,IF(Table3[[#This Row],[Age Group]]="Youth (18–25)",2,IF(Table3[[#This Row],[Age Group]]="Adults (26–35)",3,IF(Table3[[#This Row],[Age Group]]="Middle Age (36–50)",4,5))))</f>
        <v>3</v>
      </c>
      <c r="F407" s="9">
        <v>1</v>
      </c>
      <c r="G407" s="6" t="str">
        <f>IF(Table3[[#This Row],[NS1 Patients]]=0,"Ns1 (-)ve", "Ns1(+)ve")</f>
        <v>Ns1(+)ve</v>
      </c>
      <c r="H407" s="9">
        <v>1</v>
      </c>
      <c r="I407" s="6" t="str">
        <f>IF(Table3[[#This Row],[IgG Patients]]=0,"IgG (-)ve","IgG (+)ve")</f>
        <v>IgG (+)ve</v>
      </c>
      <c r="J407" s="9">
        <v>1</v>
      </c>
      <c r="K407" s="6" t="str">
        <f>IF(Table3[[#This Row],[IgM Patients]]=0,"IgM (-)ve","IgG (+)ve")</f>
        <v>IgG (+)ve</v>
      </c>
      <c r="L407" s="6" t="s">
        <v>28</v>
      </c>
      <c r="M407" s="6" t="s">
        <v>17</v>
      </c>
      <c r="N407" s="6" t="s">
        <v>13</v>
      </c>
      <c r="O407" s="6" t="s">
        <v>14</v>
      </c>
      <c r="P407" s="6">
        <v>1</v>
      </c>
      <c r="Q407" s="6" t="str">
        <f t="shared" si="13"/>
        <v>Positive</v>
      </c>
    </row>
    <row r="408" spans="1:17" x14ac:dyDescent="0.35">
      <c r="A408" s="5">
        <v>568</v>
      </c>
      <c r="B408" s="6" t="s">
        <v>10</v>
      </c>
      <c r="C408" s="6">
        <v>29</v>
      </c>
      <c r="D408" s="6" t="str">
        <f t="shared" si="12"/>
        <v>Adults (26–35)</v>
      </c>
      <c r="E408" s="9">
        <f>IF(Table3[[#This Row],[Age Group]]="Children (8–17)",1,IF(Table3[[#This Row],[Age Group]]="Youth (18–25)",2,IF(Table3[[#This Row],[Age Group]]="Adults (26–35)",3,IF(Table3[[#This Row],[Age Group]]="Middle Age (36–50)",4,5))))</f>
        <v>3</v>
      </c>
      <c r="F408" s="9">
        <v>1</v>
      </c>
      <c r="G408" s="6" t="str">
        <f>IF(Table3[[#This Row],[NS1 Patients]]=0,"Ns1 (-)ve", "Ns1(+)ve")</f>
        <v>Ns1(+)ve</v>
      </c>
      <c r="H408" s="9">
        <v>1</v>
      </c>
      <c r="I408" s="6" t="str">
        <f>IF(Table3[[#This Row],[IgG Patients]]=0,"IgG (-)ve","IgG (+)ve")</f>
        <v>IgG (+)ve</v>
      </c>
      <c r="J408" s="9">
        <v>1</v>
      </c>
      <c r="K408" s="6" t="str">
        <f>IF(Table3[[#This Row],[IgM Patients]]=0,"IgM (-)ve","IgG (+)ve")</f>
        <v>IgG (+)ve</v>
      </c>
      <c r="L408" s="6" t="s">
        <v>18</v>
      </c>
      <c r="M408" s="6" t="s">
        <v>17</v>
      </c>
      <c r="N408" s="6" t="s">
        <v>13</v>
      </c>
      <c r="O408" s="6" t="s">
        <v>14</v>
      </c>
      <c r="P408" s="6">
        <v>1</v>
      </c>
      <c r="Q408" s="6" t="str">
        <f t="shared" si="13"/>
        <v>Positive</v>
      </c>
    </row>
    <row r="409" spans="1:17" x14ac:dyDescent="0.35">
      <c r="A409" s="5">
        <v>569</v>
      </c>
      <c r="B409" s="7" t="s">
        <v>15</v>
      </c>
      <c r="C409" s="7">
        <v>31</v>
      </c>
      <c r="D409" s="7" t="str">
        <f t="shared" si="12"/>
        <v>Adults (26–35)</v>
      </c>
      <c r="E409" s="10">
        <f>IF(Table3[[#This Row],[Age Group]]="Children (8–17)",1,IF(Table3[[#This Row],[Age Group]]="Youth (18–25)",2,IF(Table3[[#This Row],[Age Group]]="Adults (26–35)",3,IF(Table3[[#This Row],[Age Group]]="Middle Age (36–50)",4,5))))</f>
        <v>3</v>
      </c>
      <c r="F409" s="10">
        <v>1</v>
      </c>
      <c r="G409" s="7" t="str">
        <f>IF(Table3[[#This Row],[NS1 Patients]]=0,"Ns1 (-)ve", "Ns1(+)ve")</f>
        <v>Ns1(+)ve</v>
      </c>
      <c r="H409" s="10">
        <v>1</v>
      </c>
      <c r="I409" s="7" t="str">
        <f>IF(Table3[[#This Row],[IgG Patients]]=0,"IgG (-)ve","IgG (+)ve")</f>
        <v>IgG (+)ve</v>
      </c>
      <c r="J409" s="10">
        <v>1</v>
      </c>
      <c r="K409" s="7" t="str">
        <f>IF(Table3[[#This Row],[IgM Patients]]=0,"IgM (-)ve","IgG (+)ve")</f>
        <v>IgG (+)ve</v>
      </c>
      <c r="L409" s="7" t="s">
        <v>51</v>
      </c>
      <c r="M409" s="7" t="s">
        <v>12</v>
      </c>
      <c r="N409" s="7" t="s">
        <v>24</v>
      </c>
      <c r="O409" s="7" t="s">
        <v>14</v>
      </c>
      <c r="P409" s="7">
        <v>1</v>
      </c>
      <c r="Q409" s="7" t="str">
        <f t="shared" si="13"/>
        <v>Positive</v>
      </c>
    </row>
    <row r="410" spans="1:17" x14ac:dyDescent="0.35">
      <c r="A410" s="5">
        <v>570</v>
      </c>
      <c r="B410" s="6" t="s">
        <v>15</v>
      </c>
      <c r="C410" s="6">
        <v>34</v>
      </c>
      <c r="D410" s="6" t="str">
        <f t="shared" si="12"/>
        <v>Adults (26–35)</v>
      </c>
      <c r="E410" s="9">
        <f>IF(Table3[[#This Row],[Age Group]]="Children (8–17)",1,IF(Table3[[#This Row],[Age Group]]="Youth (18–25)",2,IF(Table3[[#This Row],[Age Group]]="Adults (26–35)",3,IF(Table3[[#This Row],[Age Group]]="Middle Age (36–50)",4,5))))</f>
        <v>3</v>
      </c>
      <c r="F410" s="9">
        <v>0</v>
      </c>
      <c r="G410" s="6" t="str">
        <f>IF(Table3[[#This Row],[NS1 Patients]]=0,"Ns1 (-)ve", "Ns1(+)ve")</f>
        <v>Ns1 (-)ve</v>
      </c>
      <c r="H410" s="9">
        <v>0</v>
      </c>
      <c r="I410" s="6" t="str">
        <f>IF(Table3[[#This Row],[IgG Patients]]=0,"IgG (-)ve","IgG (+)ve")</f>
        <v>IgG (-)ve</v>
      </c>
      <c r="J410" s="9">
        <v>0</v>
      </c>
      <c r="K410" s="6" t="str">
        <f>IF(Table3[[#This Row],[IgM Patients]]=0,"IgM (-)ve","IgG (+)ve")</f>
        <v>IgM (-)ve</v>
      </c>
      <c r="L410" s="6" t="s">
        <v>36</v>
      </c>
      <c r="M410" s="6" t="s">
        <v>17</v>
      </c>
      <c r="N410" s="6" t="s">
        <v>24</v>
      </c>
      <c r="O410" s="6" t="s">
        <v>14</v>
      </c>
      <c r="P410" s="6">
        <v>0</v>
      </c>
      <c r="Q410" s="6" t="str">
        <f t="shared" si="13"/>
        <v>Negative</v>
      </c>
    </row>
    <row r="411" spans="1:17" x14ac:dyDescent="0.35">
      <c r="A411" s="5">
        <v>572</v>
      </c>
      <c r="B411" s="6" t="s">
        <v>10</v>
      </c>
      <c r="C411" s="6">
        <v>26</v>
      </c>
      <c r="D411" s="6" t="str">
        <f t="shared" si="12"/>
        <v>Adults (26–35)</v>
      </c>
      <c r="E411" s="9">
        <f>IF(Table3[[#This Row],[Age Group]]="Children (8–17)",1,IF(Table3[[#This Row],[Age Group]]="Youth (18–25)",2,IF(Table3[[#This Row],[Age Group]]="Adults (26–35)",3,IF(Table3[[#This Row],[Age Group]]="Middle Age (36–50)",4,5))))</f>
        <v>3</v>
      </c>
      <c r="F411" s="9">
        <v>1</v>
      </c>
      <c r="G411" s="6" t="str">
        <f>IF(Table3[[#This Row],[NS1 Patients]]=0,"Ns1 (-)ve", "Ns1(+)ve")</f>
        <v>Ns1(+)ve</v>
      </c>
      <c r="H411" s="9">
        <v>1</v>
      </c>
      <c r="I411" s="6" t="str">
        <f>IF(Table3[[#This Row],[IgG Patients]]=0,"IgG (-)ve","IgG (+)ve")</f>
        <v>IgG (+)ve</v>
      </c>
      <c r="J411" s="9">
        <v>1</v>
      </c>
      <c r="K411" s="6" t="str">
        <f>IF(Table3[[#This Row],[IgM Patients]]=0,"IgM (-)ve","IgG (+)ve")</f>
        <v>IgG (+)ve</v>
      </c>
      <c r="L411" s="6" t="s">
        <v>40</v>
      </c>
      <c r="M411" s="6" t="s">
        <v>17</v>
      </c>
      <c r="N411" s="6" t="s">
        <v>24</v>
      </c>
      <c r="O411" s="6" t="s">
        <v>14</v>
      </c>
      <c r="P411" s="6">
        <v>1</v>
      </c>
      <c r="Q411" s="6" t="str">
        <f t="shared" si="13"/>
        <v>Positive</v>
      </c>
    </row>
    <row r="412" spans="1:17" x14ac:dyDescent="0.35">
      <c r="A412" s="5">
        <v>583</v>
      </c>
      <c r="B412" s="7" t="s">
        <v>10</v>
      </c>
      <c r="C412" s="7">
        <v>35</v>
      </c>
      <c r="D412" s="7" t="str">
        <f t="shared" si="12"/>
        <v>Adults (26–35)</v>
      </c>
      <c r="E412" s="10">
        <f>IF(Table3[[#This Row],[Age Group]]="Children (8–17)",1,IF(Table3[[#This Row],[Age Group]]="Youth (18–25)",2,IF(Table3[[#This Row],[Age Group]]="Adults (26–35)",3,IF(Table3[[#This Row],[Age Group]]="Middle Age (36–50)",4,5))))</f>
        <v>3</v>
      </c>
      <c r="F412" s="10">
        <v>1</v>
      </c>
      <c r="G412" s="7" t="str">
        <f>IF(Table3[[#This Row],[NS1 Patients]]=0,"Ns1 (-)ve", "Ns1(+)ve")</f>
        <v>Ns1(+)ve</v>
      </c>
      <c r="H412" s="10">
        <v>1</v>
      </c>
      <c r="I412" s="7" t="str">
        <f>IF(Table3[[#This Row],[IgG Patients]]=0,"IgG (-)ve","IgG (+)ve")</f>
        <v>IgG (+)ve</v>
      </c>
      <c r="J412" s="10">
        <v>0</v>
      </c>
      <c r="K412" s="7" t="str">
        <f>IF(Table3[[#This Row],[IgM Patients]]=0,"IgM (-)ve","IgG (+)ve")</f>
        <v>IgM (-)ve</v>
      </c>
      <c r="L412" s="7" t="s">
        <v>35</v>
      </c>
      <c r="M412" s="7" t="s">
        <v>12</v>
      </c>
      <c r="N412" s="7" t="s">
        <v>13</v>
      </c>
      <c r="O412" s="7" t="s">
        <v>14</v>
      </c>
      <c r="P412" s="7">
        <v>1</v>
      </c>
      <c r="Q412" s="7" t="str">
        <f t="shared" si="13"/>
        <v>Positive</v>
      </c>
    </row>
    <row r="413" spans="1:17" x14ac:dyDescent="0.35">
      <c r="A413" s="5">
        <v>591</v>
      </c>
      <c r="B413" s="7" t="s">
        <v>15</v>
      </c>
      <c r="C413" s="7">
        <v>30</v>
      </c>
      <c r="D413" s="7" t="str">
        <f t="shared" si="12"/>
        <v>Adults (26–35)</v>
      </c>
      <c r="E413" s="10">
        <f>IF(Table3[[#This Row],[Age Group]]="Children (8–17)",1,IF(Table3[[#This Row],[Age Group]]="Youth (18–25)",2,IF(Table3[[#This Row],[Age Group]]="Adults (26–35)",3,IF(Table3[[#This Row],[Age Group]]="Middle Age (36–50)",4,5))))</f>
        <v>3</v>
      </c>
      <c r="F413" s="10">
        <v>1</v>
      </c>
      <c r="G413" s="7" t="str">
        <f>IF(Table3[[#This Row],[NS1 Patients]]=0,"Ns1 (-)ve", "Ns1(+)ve")</f>
        <v>Ns1(+)ve</v>
      </c>
      <c r="H413" s="10">
        <v>1</v>
      </c>
      <c r="I413" s="7" t="str">
        <f>IF(Table3[[#This Row],[IgG Patients]]=0,"IgG (-)ve","IgG (+)ve")</f>
        <v>IgG (+)ve</v>
      </c>
      <c r="J413" s="10">
        <v>1</v>
      </c>
      <c r="K413" s="7" t="str">
        <f>IF(Table3[[#This Row],[IgM Patients]]=0,"IgM (-)ve","IgG (+)ve")</f>
        <v>IgG (+)ve</v>
      </c>
      <c r="L413" s="7" t="s">
        <v>48</v>
      </c>
      <c r="M413" s="7" t="s">
        <v>12</v>
      </c>
      <c r="N413" s="7" t="s">
        <v>13</v>
      </c>
      <c r="O413" s="7" t="s">
        <v>14</v>
      </c>
      <c r="P413" s="7">
        <v>1</v>
      </c>
      <c r="Q413" s="7" t="str">
        <f t="shared" si="13"/>
        <v>Positive</v>
      </c>
    </row>
    <row r="414" spans="1:17" x14ac:dyDescent="0.35">
      <c r="A414" s="5">
        <v>596</v>
      </c>
      <c r="B414" s="6" t="s">
        <v>10</v>
      </c>
      <c r="C414" s="6">
        <v>34</v>
      </c>
      <c r="D414" s="6" t="str">
        <f t="shared" si="12"/>
        <v>Adults (26–35)</v>
      </c>
      <c r="E414" s="9">
        <f>IF(Table3[[#This Row],[Age Group]]="Children (8–17)",1,IF(Table3[[#This Row],[Age Group]]="Youth (18–25)",2,IF(Table3[[#This Row],[Age Group]]="Adults (26–35)",3,IF(Table3[[#This Row],[Age Group]]="Middle Age (36–50)",4,5))))</f>
        <v>3</v>
      </c>
      <c r="F414" s="9">
        <v>0</v>
      </c>
      <c r="G414" s="6" t="str">
        <f>IF(Table3[[#This Row],[NS1 Patients]]=0,"Ns1 (-)ve", "Ns1(+)ve")</f>
        <v>Ns1 (-)ve</v>
      </c>
      <c r="H414" s="9">
        <v>0</v>
      </c>
      <c r="I414" s="6" t="str">
        <f>IF(Table3[[#This Row],[IgG Patients]]=0,"IgG (-)ve","IgG (+)ve")</f>
        <v>IgG (-)ve</v>
      </c>
      <c r="J414" s="9">
        <v>0</v>
      </c>
      <c r="K414" s="6" t="str">
        <f>IF(Table3[[#This Row],[IgM Patients]]=0,"IgM (-)ve","IgG (+)ve")</f>
        <v>IgM (-)ve</v>
      </c>
      <c r="L414" s="6" t="s">
        <v>42</v>
      </c>
      <c r="M414" s="6" t="s">
        <v>17</v>
      </c>
      <c r="N414" s="6" t="s">
        <v>19</v>
      </c>
      <c r="O414" s="6" t="s">
        <v>14</v>
      </c>
      <c r="P414" s="6">
        <v>0</v>
      </c>
      <c r="Q414" s="6" t="str">
        <f t="shared" si="13"/>
        <v>Negative</v>
      </c>
    </row>
    <row r="415" spans="1:17" x14ac:dyDescent="0.35">
      <c r="A415" s="5">
        <v>603</v>
      </c>
      <c r="B415" s="7" t="s">
        <v>10</v>
      </c>
      <c r="C415" s="7">
        <v>28</v>
      </c>
      <c r="D415" s="7" t="str">
        <f t="shared" si="12"/>
        <v>Adults (26–35)</v>
      </c>
      <c r="E415" s="10">
        <f>IF(Table3[[#This Row],[Age Group]]="Children (8–17)",1,IF(Table3[[#This Row],[Age Group]]="Youth (18–25)",2,IF(Table3[[#This Row],[Age Group]]="Adults (26–35)",3,IF(Table3[[#This Row],[Age Group]]="Middle Age (36–50)",4,5))))</f>
        <v>3</v>
      </c>
      <c r="F415" s="10">
        <v>1</v>
      </c>
      <c r="G415" s="7" t="str">
        <f>IF(Table3[[#This Row],[NS1 Patients]]=0,"Ns1 (-)ve", "Ns1(+)ve")</f>
        <v>Ns1(+)ve</v>
      </c>
      <c r="H415" s="10">
        <v>1</v>
      </c>
      <c r="I415" s="7" t="str">
        <f>IF(Table3[[#This Row],[IgG Patients]]=0,"IgG (-)ve","IgG (+)ve")</f>
        <v>IgG (+)ve</v>
      </c>
      <c r="J415" s="10">
        <v>0</v>
      </c>
      <c r="K415" s="7" t="str">
        <f>IF(Table3[[#This Row],[IgM Patients]]=0,"IgM (-)ve","IgG (+)ve")</f>
        <v>IgM (-)ve</v>
      </c>
      <c r="L415" s="7" t="s">
        <v>37</v>
      </c>
      <c r="M415" s="7" t="s">
        <v>12</v>
      </c>
      <c r="N415" s="7" t="s">
        <v>24</v>
      </c>
      <c r="O415" s="7" t="s">
        <v>14</v>
      </c>
      <c r="P415" s="7">
        <v>1</v>
      </c>
      <c r="Q415" s="7" t="str">
        <f t="shared" si="13"/>
        <v>Positive</v>
      </c>
    </row>
    <row r="416" spans="1:17" x14ac:dyDescent="0.35">
      <c r="A416" s="5">
        <v>614</v>
      </c>
      <c r="B416" s="6" t="s">
        <v>10</v>
      </c>
      <c r="C416" s="6">
        <v>29</v>
      </c>
      <c r="D416" s="6" t="str">
        <f t="shared" si="12"/>
        <v>Adults (26–35)</v>
      </c>
      <c r="E416" s="9">
        <f>IF(Table3[[#This Row],[Age Group]]="Children (8–17)",1,IF(Table3[[#This Row],[Age Group]]="Youth (18–25)",2,IF(Table3[[#This Row],[Age Group]]="Adults (26–35)",3,IF(Table3[[#This Row],[Age Group]]="Middle Age (36–50)",4,5))))</f>
        <v>3</v>
      </c>
      <c r="F416" s="9">
        <v>1</v>
      </c>
      <c r="G416" s="6" t="str">
        <f>IF(Table3[[#This Row],[NS1 Patients]]=0,"Ns1 (-)ve", "Ns1(+)ve")</f>
        <v>Ns1(+)ve</v>
      </c>
      <c r="H416" s="9">
        <v>1</v>
      </c>
      <c r="I416" s="6" t="str">
        <f>IF(Table3[[#This Row],[IgG Patients]]=0,"IgG (-)ve","IgG (+)ve")</f>
        <v>IgG (+)ve</v>
      </c>
      <c r="J416" s="9">
        <v>1</v>
      </c>
      <c r="K416" s="6" t="str">
        <f>IF(Table3[[#This Row],[IgM Patients]]=0,"IgM (-)ve","IgG (+)ve")</f>
        <v>IgG (+)ve</v>
      </c>
      <c r="L416" s="6" t="s">
        <v>11</v>
      </c>
      <c r="M416" s="6" t="s">
        <v>17</v>
      </c>
      <c r="N416" s="6" t="s">
        <v>19</v>
      </c>
      <c r="O416" s="6" t="s">
        <v>14</v>
      </c>
      <c r="P416" s="6">
        <v>1</v>
      </c>
      <c r="Q416" s="6" t="str">
        <f t="shared" si="13"/>
        <v>Positive</v>
      </c>
    </row>
    <row r="417" spans="1:17" x14ac:dyDescent="0.35">
      <c r="A417" s="5">
        <v>624</v>
      </c>
      <c r="B417" s="6" t="s">
        <v>10</v>
      </c>
      <c r="C417" s="6">
        <v>27</v>
      </c>
      <c r="D417" s="6" t="str">
        <f t="shared" si="12"/>
        <v>Adults (26–35)</v>
      </c>
      <c r="E417" s="9">
        <f>IF(Table3[[#This Row],[Age Group]]="Children (8–17)",1,IF(Table3[[#This Row],[Age Group]]="Youth (18–25)",2,IF(Table3[[#This Row],[Age Group]]="Adults (26–35)",3,IF(Table3[[#This Row],[Age Group]]="Middle Age (36–50)",4,5))))</f>
        <v>3</v>
      </c>
      <c r="F417" s="9">
        <v>0</v>
      </c>
      <c r="G417" s="6" t="str">
        <f>IF(Table3[[#This Row],[NS1 Patients]]=0,"Ns1 (-)ve", "Ns1(+)ve")</f>
        <v>Ns1 (-)ve</v>
      </c>
      <c r="H417" s="9">
        <v>0</v>
      </c>
      <c r="I417" s="6" t="str">
        <f>IF(Table3[[#This Row],[IgG Patients]]=0,"IgG (-)ve","IgG (+)ve")</f>
        <v>IgG (-)ve</v>
      </c>
      <c r="J417" s="9">
        <v>0</v>
      </c>
      <c r="K417" s="6" t="str">
        <f>IF(Table3[[#This Row],[IgM Patients]]=0,"IgM (-)ve","IgG (+)ve")</f>
        <v>IgM (-)ve</v>
      </c>
      <c r="L417" s="6" t="s">
        <v>21</v>
      </c>
      <c r="M417" s="6" t="s">
        <v>17</v>
      </c>
      <c r="N417" s="6" t="s">
        <v>19</v>
      </c>
      <c r="O417" s="6" t="s">
        <v>14</v>
      </c>
      <c r="P417" s="6">
        <v>0</v>
      </c>
      <c r="Q417" s="6" t="str">
        <f t="shared" si="13"/>
        <v>Negative</v>
      </c>
    </row>
    <row r="418" spans="1:17" x14ac:dyDescent="0.35">
      <c r="A418" s="5">
        <v>627</v>
      </c>
      <c r="B418" s="7" t="s">
        <v>10</v>
      </c>
      <c r="C418" s="7">
        <v>33</v>
      </c>
      <c r="D418" s="7" t="str">
        <f t="shared" si="12"/>
        <v>Adults (26–35)</v>
      </c>
      <c r="E418" s="10">
        <f>IF(Table3[[#This Row],[Age Group]]="Children (8–17)",1,IF(Table3[[#This Row],[Age Group]]="Youth (18–25)",2,IF(Table3[[#This Row],[Age Group]]="Adults (26–35)",3,IF(Table3[[#This Row],[Age Group]]="Middle Age (36–50)",4,5))))</f>
        <v>3</v>
      </c>
      <c r="F418" s="10">
        <v>1</v>
      </c>
      <c r="G418" s="7" t="str">
        <f>IF(Table3[[#This Row],[NS1 Patients]]=0,"Ns1 (-)ve", "Ns1(+)ve")</f>
        <v>Ns1(+)ve</v>
      </c>
      <c r="H418" s="10">
        <v>1</v>
      </c>
      <c r="I418" s="7" t="str">
        <f>IF(Table3[[#This Row],[IgG Patients]]=0,"IgG (-)ve","IgG (+)ve")</f>
        <v>IgG (+)ve</v>
      </c>
      <c r="J418" s="10">
        <v>1</v>
      </c>
      <c r="K418" s="7" t="str">
        <f>IF(Table3[[#This Row],[IgM Patients]]=0,"IgM (-)ve","IgG (+)ve")</f>
        <v>IgG (+)ve</v>
      </c>
      <c r="L418" s="7" t="s">
        <v>20</v>
      </c>
      <c r="M418" s="7" t="s">
        <v>12</v>
      </c>
      <c r="N418" s="7" t="s">
        <v>24</v>
      </c>
      <c r="O418" s="7" t="s">
        <v>14</v>
      </c>
      <c r="P418" s="7">
        <v>1</v>
      </c>
      <c r="Q418" s="7" t="str">
        <f t="shared" si="13"/>
        <v>Positive</v>
      </c>
    </row>
    <row r="419" spans="1:17" x14ac:dyDescent="0.35">
      <c r="A419" s="5">
        <v>639</v>
      </c>
      <c r="B419" s="7" t="s">
        <v>10</v>
      </c>
      <c r="C419" s="7">
        <v>28</v>
      </c>
      <c r="D419" s="7" t="str">
        <f t="shared" si="12"/>
        <v>Adults (26–35)</v>
      </c>
      <c r="E419" s="10">
        <f>IF(Table3[[#This Row],[Age Group]]="Children (8–17)",1,IF(Table3[[#This Row],[Age Group]]="Youth (18–25)",2,IF(Table3[[#This Row],[Age Group]]="Adults (26–35)",3,IF(Table3[[#This Row],[Age Group]]="Middle Age (36–50)",4,5))))</f>
        <v>3</v>
      </c>
      <c r="F419" s="10">
        <v>0</v>
      </c>
      <c r="G419" s="7" t="str">
        <f>IF(Table3[[#This Row],[NS1 Patients]]=0,"Ns1 (-)ve", "Ns1(+)ve")</f>
        <v>Ns1 (-)ve</v>
      </c>
      <c r="H419" s="10">
        <v>0</v>
      </c>
      <c r="I419" s="7" t="str">
        <f>IF(Table3[[#This Row],[IgG Patients]]=0,"IgG (-)ve","IgG (+)ve")</f>
        <v>IgG (-)ve</v>
      </c>
      <c r="J419" s="10">
        <v>0</v>
      </c>
      <c r="K419" s="7" t="str">
        <f>IF(Table3[[#This Row],[IgM Patients]]=0,"IgM (-)ve","IgG (+)ve")</f>
        <v>IgM (-)ve</v>
      </c>
      <c r="L419" s="7" t="s">
        <v>49</v>
      </c>
      <c r="M419" s="7" t="s">
        <v>12</v>
      </c>
      <c r="N419" s="7" t="s">
        <v>24</v>
      </c>
      <c r="O419" s="7" t="s">
        <v>14</v>
      </c>
      <c r="P419" s="7">
        <v>0</v>
      </c>
      <c r="Q419" s="7" t="str">
        <f t="shared" si="13"/>
        <v>Negative</v>
      </c>
    </row>
    <row r="420" spans="1:17" x14ac:dyDescent="0.35">
      <c r="A420" s="5">
        <v>645</v>
      </c>
      <c r="B420" s="7" t="s">
        <v>15</v>
      </c>
      <c r="C420" s="7">
        <v>28</v>
      </c>
      <c r="D420" s="7" t="str">
        <f t="shared" si="12"/>
        <v>Adults (26–35)</v>
      </c>
      <c r="E420" s="10">
        <f>IF(Table3[[#This Row],[Age Group]]="Children (8–17)",1,IF(Table3[[#This Row],[Age Group]]="Youth (18–25)",2,IF(Table3[[#This Row],[Age Group]]="Adults (26–35)",3,IF(Table3[[#This Row],[Age Group]]="Middle Age (36–50)",4,5))))</f>
        <v>3</v>
      </c>
      <c r="F420" s="10">
        <v>1</v>
      </c>
      <c r="G420" s="7" t="str">
        <f>IF(Table3[[#This Row],[NS1 Patients]]=0,"Ns1 (-)ve", "Ns1(+)ve")</f>
        <v>Ns1(+)ve</v>
      </c>
      <c r="H420" s="10">
        <v>1</v>
      </c>
      <c r="I420" s="7" t="str">
        <f>IF(Table3[[#This Row],[IgG Patients]]=0,"IgG (-)ve","IgG (+)ve")</f>
        <v>IgG (+)ve</v>
      </c>
      <c r="J420" s="10">
        <v>1</v>
      </c>
      <c r="K420" s="7" t="str">
        <f>IF(Table3[[#This Row],[IgM Patients]]=0,"IgM (-)ve","IgG (+)ve")</f>
        <v>IgG (+)ve</v>
      </c>
      <c r="L420" s="7" t="s">
        <v>52</v>
      </c>
      <c r="M420" s="7" t="s">
        <v>12</v>
      </c>
      <c r="N420" s="7" t="s">
        <v>13</v>
      </c>
      <c r="O420" s="7" t="s">
        <v>14</v>
      </c>
      <c r="P420" s="7">
        <v>1</v>
      </c>
      <c r="Q420" s="7" t="str">
        <f t="shared" si="13"/>
        <v>Positive</v>
      </c>
    </row>
    <row r="421" spans="1:17" x14ac:dyDescent="0.35">
      <c r="A421" s="5">
        <v>649</v>
      </c>
      <c r="B421" s="7" t="s">
        <v>10</v>
      </c>
      <c r="C421" s="7">
        <v>32</v>
      </c>
      <c r="D421" s="7" t="str">
        <f t="shared" si="12"/>
        <v>Adults (26–35)</v>
      </c>
      <c r="E421" s="10">
        <f>IF(Table3[[#This Row],[Age Group]]="Children (8–17)",1,IF(Table3[[#This Row],[Age Group]]="Youth (18–25)",2,IF(Table3[[#This Row],[Age Group]]="Adults (26–35)",3,IF(Table3[[#This Row],[Age Group]]="Middle Age (36–50)",4,5))))</f>
        <v>3</v>
      </c>
      <c r="F421" s="10">
        <v>0</v>
      </c>
      <c r="G421" s="7" t="str">
        <f>IF(Table3[[#This Row],[NS1 Patients]]=0,"Ns1 (-)ve", "Ns1(+)ve")</f>
        <v>Ns1 (-)ve</v>
      </c>
      <c r="H421" s="10">
        <v>0</v>
      </c>
      <c r="I421" s="7" t="str">
        <f>IF(Table3[[#This Row],[IgG Patients]]=0,"IgG (-)ve","IgG (+)ve")</f>
        <v>IgG (-)ve</v>
      </c>
      <c r="J421" s="10">
        <v>0</v>
      </c>
      <c r="K421" s="7" t="str">
        <f>IF(Table3[[#This Row],[IgM Patients]]=0,"IgM (-)ve","IgG (+)ve")</f>
        <v>IgM (-)ve</v>
      </c>
      <c r="L421" s="7" t="s">
        <v>18</v>
      </c>
      <c r="M421" s="7" t="s">
        <v>12</v>
      </c>
      <c r="N421" s="7" t="s">
        <v>13</v>
      </c>
      <c r="O421" s="7" t="s">
        <v>14</v>
      </c>
      <c r="P421" s="7">
        <v>0</v>
      </c>
      <c r="Q421" s="7" t="str">
        <f t="shared" si="13"/>
        <v>Negative</v>
      </c>
    </row>
    <row r="422" spans="1:17" x14ac:dyDescent="0.35">
      <c r="A422" s="5">
        <v>651</v>
      </c>
      <c r="B422" s="7" t="s">
        <v>15</v>
      </c>
      <c r="C422" s="7">
        <v>27</v>
      </c>
      <c r="D422" s="7" t="str">
        <f t="shared" si="12"/>
        <v>Adults (26–35)</v>
      </c>
      <c r="E422" s="10">
        <f>IF(Table3[[#This Row],[Age Group]]="Children (8–17)",1,IF(Table3[[#This Row],[Age Group]]="Youth (18–25)",2,IF(Table3[[#This Row],[Age Group]]="Adults (26–35)",3,IF(Table3[[#This Row],[Age Group]]="Middle Age (36–50)",4,5))))</f>
        <v>3</v>
      </c>
      <c r="F422" s="10">
        <v>1</v>
      </c>
      <c r="G422" s="7" t="str">
        <f>IF(Table3[[#This Row],[NS1 Patients]]=0,"Ns1 (-)ve", "Ns1(+)ve")</f>
        <v>Ns1(+)ve</v>
      </c>
      <c r="H422" s="10">
        <v>1</v>
      </c>
      <c r="I422" s="7" t="str">
        <f>IF(Table3[[#This Row],[IgG Patients]]=0,"IgG (-)ve","IgG (+)ve")</f>
        <v>IgG (+)ve</v>
      </c>
      <c r="J422" s="10">
        <v>1</v>
      </c>
      <c r="K422" s="7" t="str">
        <f>IF(Table3[[#This Row],[IgM Patients]]=0,"IgM (-)ve","IgG (+)ve")</f>
        <v>IgG (+)ve</v>
      </c>
      <c r="L422" s="7" t="s">
        <v>23</v>
      </c>
      <c r="M422" s="7" t="s">
        <v>12</v>
      </c>
      <c r="N422" s="7" t="s">
        <v>19</v>
      </c>
      <c r="O422" s="7" t="s">
        <v>14</v>
      </c>
      <c r="P422" s="7">
        <v>1</v>
      </c>
      <c r="Q422" s="7" t="str">
        <f t="shared" si="13"/>
        <v>Positive</v>
      </c>
    </row>
    <row r="423" spans="1:17" x14ac:dyDescent="0.35">
      <c r="A423" s="5">
        <v>653</v>
      </c>
      <c r="B423" s="7" t="s">
        <v>15</v>
      </c>
      <c r="C423" s="7">
        <v>26</v>
      </c>
      <c r="D423" s="7" t="str">
        <f t="shared" si="12"/>
        <v>Adults (26–35)</v>
      </c>
      <c r="E423" s="10">
        <f>IF(Table3[[#This Row],[Age Group]]="Children (8–17)",1,IF(Table3[[#This Row],[Age Group]]="Youth (18–25)",2,IF(Table3[[#This Row],[Age Group]]="Adults (26–35)",3,IF(Table3[[#This Row],[Age Group]]="Middle Age (36–50)",4,5))))</f>
        <v>3</v>
      </c>
      <c r="F423" s="10">
        <v>0</v>
      </c>
      <c r="G423" s="7" t="str">
        <f>IF(Table3[[#This Row],[NS1 Patients]]=0,"Ns1 (-)ve", "Ns1(+)ve")</f>
        <v>Ns1 (-)ve</v>
      </c>
      <c r="H423" s="10">
        <v>0</v>
      </c>
      <c r="I423" s="7" t="str">
        <f>IF(Table3[[#This Row],[IgG Patients]]=0,"IgG (-)ve","IgG (+)ve")</f>
        <v>IgG (-)ve</v>
      </c>
      <c r="J423" s="10">
        <v>0</v>
      </c>
      <c r="K423" s="7" t="str">
        <f>IF(Table3[[#This Row],[IgM Patients]]=0,"IgM (-)ve","IgG (+)ve")</f>
        <v>IgM (-)ve</v>
      </c>
      <c r="L423" s="7" t="s">
        <v>42</v>
      </c>
      <c r="M423" s="7" t="s">
        <v>12</v>
      </c>
      <c r="N423" s="7" t="s">
        <v>13</v>
      </c>
      <c r="O423" s="7" t="s">
        <v>14</v>
      </c>
      <c r="P423" s="7">
        <v>0</v>
      </c>
      <c r="Q423" s="7" t="str">
        <f t="shared" si="13"/>
        <v>Negative</v>
      </c>
    </row>
    <row r="424" spans="1:17" x14ac:dyDescent="0.35">
      <c r="A424" s="5">
        <v>662</v>
      </c>
      <c r="B424" s="6" t="s">
        <v>15</v>
      </c>
      <c r="C424" s="6">
        <v>31</v>
      </c>
      <c r="D424" s="6" t="str">
        <f t="shared" si="12"/>
        <v>Adults (26–35)</v>
      </c>
      <c r="E424" s="9">
        <f>IF(Table3[[#This Row],[Age Group]]="Children (8–17)",1,IF(Table3[[#This Row],[Age Group]]="Youth (18–25)",2,IF(Table3[[#This Row],[Age Group]]="Adults (26–35)",3,IF(Table3[[#This Row],[Age Group]]="Middle Age (36–50)",4,5))))</f>
        <v>3</v>
      </c>
      <c r="F424" s="9">
        <v>0</v>
      </c>
      <c r="G424" s="6" t="str">
        <f>IF(Table3[[#This Row],[NS1 Patients]]=0,"Ns1 (-)ve", "Ns1(+)ve")</f>
        <v>Ns1 (-)ve</v>
      </c>
      <c r="H424" s="9">
        <v>0</v>
      </c>
      <c r="I424" s="6" t="str">
        <f>IF(Table3[[#This Row],[IgG Patients]]=0,"IgG (-)ve","IgG (+)ve")</f>
        <v>IgG (-)ve</v>
      </c>
      <c r="J424" s="9">
        <v>1</v>
      </c>
      <c r="K424" s="6" t="str">
        <f>IF(Table3[[#This Row],[IgM Patients]]=0,"IgM (-)ve","IgG (+)ve")</f>
        <v>IgG (+)ve</v>
      </c>
      <c r="L424" s="6" t="s">
        <v>42</v>
      </c>
      <c r="M424" s="6" t="s">
        <v>17</v>
      </c>
      <c r="N424" s="6" t="s">
        <v>13</v>
      </c>
      <c r="O424" s="6" t="s">
        <v>14</v>
      </c>
      <c r="P424" s="6">
        <v>0</v>
      </c>
      <c r="Q424" s="6" t="str">
        <f t="shared" si="13"/>
        <v>Negative</v>
      </c>
    </row>
    <row r="425" spans="1:17" x14ac:dyDescent="0.35">
      <c r="A425" s="5">
        <v>663</v>
      </c>
      <c r="B425" s="7" t="s">
        <v>15</v>
      </c>
      <c r="C425" s="7">
        <v>30</v>
      </c>
      <c r="D425" s="7" t="str">
        <f t="shared" si="12"/>
        <v>Adults (26–35)</v>
      </c>
      <c r="E425" s="10">
        <f>IF(Table3[[#This Row],[Age Group]]="Children (8–17)",1,IF(Table3[[#This Row],[Age Group]]="Youth (18–25)",2,IF(Table3[[#This Row],[Age Group]]="Adults (26–35)",3,IF(Table3[[#This Row],[Age Group]]="Middle Age (36–50)",4,5))))</f>
        <v>3</v>
      </c>
      <c r="F425" s="10">
        <v>1</v>
      </c>
      <c r="G425" s="7" t="str">
        <f>IF(Table3[[#This Row],[NS1 Patients]]=0,"Ns1 (-)ve", "Ns1(+)ve")</f>
        <v>Ns1(+)ve</v>
      </c>
      <c r="H425" s="10">
        <v>1</v>
      </c>
      <c r="I425" s="7" t="str">
        <f>IF(Table3[[#This Row],[IgG Patients]]=0,"IgG (-)ve","IgG (+)ve")</f>
        <v>IgG (+)ve</v>
      </c>
      <c r="J425" s="10">
        <v>0</v>
      </c>
      <c r="K425" s="7" t="str">
        <f>IF(Table3[[#This Row],[IgM Patients]]=0,"IgM (-)ve","IgG (+)ve")</f>
        <v>IgM (-)ve</v>
      </c>
      <c r="L425" s="7" t="s">
        <v>48</v>
      </c>
      <c r="M425" s="7" t="s">
        <v>12</v>
      </c>
      <c r="N425" s="7" t="s">
        <v>13</v>
      </c>
      <c r="O425" s="7" t="s">
        <v>14</v>
      </c>
      <c r="P425" s="7">
        <v>1</v>
      </c>
      <c r="Q425" s="7" t="str">
        <f t="shared" si="13"/>
        <v>Positive</v>
      </c>
    </row>
    <row r="426" spans="1:17" x14ac:dyDescent="0.35">
      <c r="A426" s="5">
        <v>677</v>
      </c>
      <c r="B426" s="7" t="s">
        <v>10</v>
      </c>
      <c r="C426" s="7">
        <v>32</v>
      </c>
      <c r="D426" s="7" t="str">
        <f t="shared" si="12"/>
        <v>Adults (26–35)</v>
      </c>
      <c r="E426" s="10">
        <f>IF(Table3[[#This Row],[Age Group]]="Children (8–17)",1,IF(Table3[[#This Row],[Age Group]]="Youth (18–25)",2,IF(Table3[[#This Row],[Age Group]]="Adults (26–35)",3,IF(Table3[[#This Row],[Age Group]]="Middle Age (36–50)",4,5))))</f>
        <v>3</v>
      </c>
      <c r="F426" s="10">
        <v>1</v>
      </c>
      <c r="G426" s="7" t="str">
        <f>IF(Table3[[#This Row],[NS1 Patients]]=0,"Ns1 (-)ve", "Ns1(+)ve")</f>
        <v>Ns1(+)ve</v>
      </c>
      <c r="H426" s="10">
        <v>1</v>
      </c>
      <c r="I426" s="7" t="str">
        <f>IF(Table3[[#This Row],[IgG Patients]]=0,"IgG (-)ve","IgG (+)ve")</f>
        <v>IgG (+)ve</v>
      </c>
      <c r="J426" s="10">
        <v>0</v>
      </c>
      <c r="K426" s="7" t="str">
        <f>IF(Table3[[#This Row],[IgM Patients]]=0,"IgM (-)ve","IgG (+)ve")</f>
        <v>IgM (-)ve</v>
      </c>
      <c r="L426" s="7" t="s">
        <v>31</v>
      </c>
      <c r="M426" s="7" t="s">
        <v>12</v>
      </c>
      <c r="N426" s="7" t="s">
        <v>24</v>
      </c>
      <c r="O426" s="7" t="s">
        <v>14</v>
      </c>
      <c r="P426" s="7">
        <v>1</v>
      </c>
      <c r="Q426" s="7" t="str">
        <f t="shared" si="13"/>
        <v>Positive</v>
      </c>
    </row>
    <row r="427" spans="1:17" x14ac:dyDescent="0.35">
      <c r="A427" s="5">
        <v>678</v>
      </c>
      <c r="B427" s="6" t="s">
        <v>15</v>
      </c>
      <c r="C427" s="6">
        <v>33</v>
      </c>
      <c r="D427" s="6" t="str">
        <f t="shared" si="12"/>
        <v>Adults (26–35)</v>
      </c>
      <c r="E427" s="9">
        <f>IF(Table3[[#This Row],[Age Group]]="Children (8–17)",1,IF(Table3[[#This Row],[Age Group]]="Youth (18–25)",2,IF(Table3[[#This Row],[Age Group]]="Adults (26–35)",3,IF(Table3[[#This Row],[Age Group]]="Middle Age (36–50)",4,5))))</f>
        <v>3</v>
      </c>
      <c r="F427" s="9">
        <v>1</v>
      </c>
      <c r="G427" s="6" t="str">
        <f>IF(Table3[[#This Row],[NS1 Patients]]=0,"Ns1 (-)ve", "Ns1(+)ve")</f>
        <v>Ns1(+)ve</v>
      </c>
      <c r="H427" s="9">
        <v>1</v>
      </c>
      <c r="I427" s="6" t="str">
        <f>IF(Table3[[#This Row],[IgG Patients]]=0,"IgG (-)ve","IgG (+)ve")</f>
        <v>IgG (+)ve</v>
      </c>
      <c r="J427" s="9">
        <v>0</v>
      </c>
      <c r="K427" s="6" t="str">
        <f>IF(Table3[[#This Row],[IgM Patients]]=0,"IgM (-)ve","IgG (+)ve")</f>
        <v>IgM (-)ve</v>
      </c>
      <c r="L427" s="6" t="s">
        <v>32</v>
      </c>
      <c r="M427" s="6" t="s">
        <v>17</v>
      </c>
      <c r="N427" s="6" t="s">
        <v>13</v>
      </c>
      <c r="O427" s="6" t="s">
        <v>14</v>
      </c>
      <c r="P427" s="6">
        <v>1</v>
      </c>
      <c r="Q427" s="6" t="str">
        <f t="shared" si="13"/>
        <v>Positive</v>
      </c>
    </row>
    <row r="428" spans="1:17" x14ac:dyDescent="0.35">
      <c r="A428" s="5">
        <v>685</v>
      </c>
      <c r="B428" s="7" t="s">
        <v>10</v>
      </c>
      <c r="C428" s="7">
        <v>31</v>
      </c>
      <c r="D428" s="7" t="str">
        <f t="shared" si="12"/>
        <v>Adults (26–35)</v>
      </c>
      <c r="E428" s="10">
        <f>IF(Table3[[#This Row],[Age Group]]="Children (8–17)",1,IF(Table3[[#This Row],[Age Group]]="Youth (18–25)",2,IF(Table3[[#This Row],[Age Group]]="Adults (26–35)",3,IF(Table3[[#This Row],[Age Group]]="Middle Age (36–50)",4,5))))</f>
        <v>3</v>
      </c>
      <c r="F428" s="10">
        <v>0</v>
      </c>
      <c r="G428" s="7" t="str">
        <f>IF(Table3[[#This Row],[NS1 Patients]]=0,"Ns1 (-)ve", "Ns1(+)ve")</f>
        <v>Ns1 (-)ve</v>
      </c>
      <c r="H428" s="10">
        <v>0</v>
      </c>
      <c r="I428" s="7" t="str">
        <f>IF(Table3[[#This Row],[IgG Patients]]=0,"IgG (-)ve","IgG (+)ve")</f>
        <v>IgG (-)ve</v>
      </c>
      <c r="J428" s="10">
        <v>1</v>
      </c>
      <c r="K428" s="7" t="str">
        <f>IF(Table3[[#This Row],[IgM Patients]]=0,"IgM (-)ve","IgG (+)ve")</f>
        <v>IgG (+)ve</v>
      </c>
      <c r="L428" s="7" t="s">
        <v>23</v>
      </c>
      <c r="M428" s="7" t="s">
        <v>12</v>
      </c>
      <c r="N428" s="7" t="s">
        <v>19</v>
      </c>
      <c r="O428" s="7" t="s">
        <v>14</v>
      </c>
      <c r="P428" s="7">
        <v>0</v>
      </c>
      <c r="Q428" s="7" t="str">
        <f t="shared" si="13"/>
        <v>Negative</v>
      </c>
    </row>
    <row r="429" spans="1:17" x14ac:dyDescent="0.35">
      <c r="A429" s="5">
        <v>688</v>
      </c>
      <c r="B429" s="6" t="s">
        <v>10</v>
      </c>
      <c r="C429" s="6">
        <v>35</v>
      </c>
      <c r="D429" s="6" t="str">
        <f t="shared" si="12"/>
        <v>Adults (26–35)</v>
      </c>
      <c r="E429" s="9">
        <f>IF(Table3[[#This Row],[Age Group]]="Children (8–17)",1,IF(Table3[[#This Row],[Age Group]]="Youth (18–25)",2,IF(Table3[[#This Row],[Age Group]]="Adults (26–35)",3,IF(Table3[[#This Row],[Age Group]]="Middle Age (36–50)",4,5))))</f>
        <v>3</v>
      </c>
      <c r="F429" s="9">
        <v>0</v>
      </c>
      <c r="G429" s="6" t="str">
        <f>IF(Table3[[#This Row],[NS1 Patients]]=0,"Ns1 (-)ve", "Ns1(+)ve")</f>
        <v>Ns1 (-)ve</v>
      </c>
      <c r="H429" s="9">
        <v>0</v>
      </c>
      <c r="I429" s="6" t="str">
        <f>IF(Table3[[#This Row],[IgG Patients]]=0,"IgG (-)ve","IgG (+)ve")</f>
        <v>IgG (-)ve</v>
      </c>
      <c r="J429" s="9">
        <v>0</v>
      </c>
      <c r="K429" s="6" t="str">
        <f>IF(Table3[[#This Row],[IgM Patients]]=0,"IgM (-)ve","IgG (+)ve")</f>
        <v>IgM (-)ve</v>
      </c>
      <c r="L429" s="6" t="s">
        <v>36</v>
      </c>
      <c r="M429" s="6" t="s">
        <v>17</v>
      </c>
      <c r="N429" s="6" t="s">
        <v>24</v>
      </c>
      <c r="O429" s="6" t="s">
        <v>14</v>
      </c>
      <c r="P429" s="6">
        <v>0</v>
      </c>
      <c r="Q429" s="6" t="str">
        <f t="shared" si="13"/>
        <v>Negative</v>
      </c>
    </row>
    <row r="430" spans="1:17" x14ac:dyDescent="0.35">
      <c r="A430" s="5">
        <v>692</v>
      </c>
      <c r="B430" s="6" t="s">
        <v>10</v>
      </c>
      <c r="C430" s="6">
        <v>33</v>
      </c>
      <c r="D430" s="6" t="str">
        <f t="shared" si="12"/>
        <v>Adults (26–35)</v>
      </c>
      <c r="E430" s="9">
        <f>IF(Table3[[#This Row],[Age Group]]="Children (8–17)",1,IF(Table3[[#This Row],[Age Group]]="Youth (18–25)",2,IF(Table3[[#This Row],[Age Group]]="Adults (26–35)",3,IF(Table3[[#This Row],[Age Group]]="Middle Age (36–50)",4,5))))</f>
        <v>3</v>
      </c>
      <c r="F430" s="9">
        <v>1</v>
      </c>
      <c r="G430" s="6" t="str">
        <f>IF(Table3[[#This Row],[NS1 Patients]]=0,"Ns1 (-)ve", "Ns1(+)ve")</f>
        <v>Ns1(+)ve</v>
      </c>
      <c r="H430" s="9">
        <v>1</v>
      </c>
      <c r="I430" s="6" t="str">
        <f>IF(Table3[[#This Row],[IgG Patients]]=0,"IgG (-)ve","IgG (+)ve")</f>
        <v>IgG (+)ve</v>
      </c>
      <c r="J430" s="9">
        <v>1</v>
      </c>
      <c r="K430" s="6" t="str">
        <f>IF(Table3[[#This Row],[IgM Patients]]=0,"IgM (-)ve","IgG (+)ve")</f>
        <v>IgG (+)ve</v>
      </c>
      <c r="L430" s="6" t="s">
        <v>28</v>
      </c>
      <c r="M430" s="6" t="s">
        <v>17</v>
      </c>
      <c r="N430" s="6" t="s">
        <v>19</v>
      </c>
      <c r="O430" s="6" t="s">
        <v>14</v>
      </c>
      <c r="P430" s="6">
        <v>1</v>
      </c>
      <c r="Q430" s="6" t="str">
        <f t="shared" si="13"/>
        <v>Positive</v>
      </c>
    </row>
    <row r="431" spans="1:17" x14ac:dyDescent="0.35">
      <c r="A431" s="5">
        <v>695</v>
      </c>
      <c r="B431" s="7" t="s">
        <v>15</v>
      </c>
      <c r="C431" s="7">
        <v>32</v>
      </c>
      <c r="D431" s="7" t="str">
        <f t="shared" si="12"/>
        <v>Adults (26–35)</v>
      </c>
      <c r="E431" s="10">
        <f>IF(Table3[[#This Row],[Age Group]]="Children (8–17)",1,IF(Table3[[#This Row],[Age Group]]="Youth (18–25)",2,IF(Table3[[#This Row],[Age Group]]="Adults (26–35)",3,IF(Table3[[#This Row],[Age Group]]="Middle Age (36–50)",4,5))))</f>
        <v>3</v>
      </c>
      <c r="F431" s="10">
        <v>0</v>
      </c>
      <c r="G431" s="7" t="str">
        <f>IF(Table3[[#This Row],[NS1 Patients]]=0,"Ns1 (-)ve", "Ns1(+)ve")</f>
        <v>Ns1 (-)ve</v>
      </c>
      <c r="H431" s="10">
        <v>0</v>
      </c>
      <c r="I431" s="7" t="str">
        <f>IF(Table3[[#This Row],[IgG Patients]]=0,"IgG (-)ve","IgG (+)ve")</f>
        <v>IgG (-)ve</v>
      </c>
      <c r="J431" s="10">
        <v>0</v>
      </c>
      <c r="K431" s="7" t="str">
        <f>IF(Table3[[#This Row],[IgM Patients]]=0,"IgM (-)ve","IgG (+)ve")</f>
        <v>IgM (-)ve</v>
      </c>
      <c r="L431" s="7" t="s">
        <v>35</v>
      </c>
      <c r="M431" s="7" t="s">
        <v>12</v>
      </c>
      <c r="N431" s="7" t="s">
        <v>19</v>
      </c>
      <c r="O431" s="7" t="s">
        <v>14</v>
      </c>
      <c r="P431" s="7">
        <v>0</v>
      </c>
      <c r="Q431" s="7" t="str">
        <f t="shared" si="13"/>
        <v>Negative</v>
      </c>
    </row>
    <row r="432" spans="1:17" x14ac:dyDescent="0.35">
      <c r="A432" s="5">
        <v>703</v>
      </c>
      <c r="B432" s="7" t="s">
        <v>15</v>
      </c>
      <c r="C432" s="7">
        <v>31</v>
      </c>
      <c r="D432" s="7" t="str">
        <f t="shared" si="12"/>
        <v>Adults (26–35)</v>
      </c>
      <c r="E432" s="10">
        <f>IF(Table3[[#This Row],[Age Group]]="Children (8–17)",1,IF(Table3[[#This Row],[Age Group]]="Youth (18–25)",2,IF(Table3[[#This Row],[Age Group]]="Adults (26–35)",3,IF(Table3[[#This Row],[Age Group]]="Middle Age (36–50)",4,5))))</f>
        <v>3</v>
      </c>
      <c r="F432" s="10">
        <v>1</v>
      </c>
      <c r="G432" s="7" t="str">
        <f>IF(Table3[[#This Row],[NS1 Patients]]=0,"Ns1 (-)ve", "Ns1(+)ve")</f>
        <v>Ns1(+)ve</v>
      </c>
      <c r="H432" s="10">
        <v>1</v>
      </c>
      <c r="I432" s="7" t="str">
        <f>IF(Table3[[#This Row],[IgG Patients]]=0,"IgG (-)ve","IgG (+)ve")</f>
        <v>IgG (+)ve</v>
      </c>
      <c r="J432" s="10">
        <v>0</v>
      </c>
      <c r="K432" s="7" t="str">
        <f>IF(Table3[[#This Row],[IgM Patients]]=0,"IgM (-)ve","IgG (+)ve")</f>
        <v>IgM (-)ve</v>
      </c>
      <c r="L432" s="7" t="s">
        <v>44</v>
      </c>
      <c r="M432" s="7" t="s">
        <v>12</v>
      </c>
      <c r="N432" s="7" t="s">
        <v>19</v>
      </c>
      <c r="O432" s="7" t="s">
        <v>14</v>
      </c>
      <c r="P432" s="7">
        <v>1</v>
      </c>
      <c r="Q432" s="7" t="str">
        <f t="shared" si="13"/>
        <v>Positive</v>
      </c>
    </row>
    <row r="433" spans="1:17" x14ac:dyDescent="0.35">
      <c r="A433" s="5">
        <v>706</v>
      </c>
      <c r="B433" s="6" t="s">
        <v>10</v>
      </c>
      <c r="C433" s="6">
        <v>26</v>
      </c>
      <c r="D433" s="6" t="str">
        <f t="shared" si="12"/>
        <v>Adults (26–35)</v>
      </c>
      <c r="E433" s="9">
        <f>IF(Table3[[#This Row],[Age Group]]="Children (8–17)",1,IF(Table3[[#This Row],[Age Group]]="Youth (18–25)",2,IF(Table3[[#This Row],[Age Group]]="Adults (26–35)",3,IF(Table3[[#This Row],[Age Group]]="Middle Age (36–50)",4,5))))</f>
        <v>3</v>
      </c>
      <c r="F433" s="9">
        <v>0</v>
      </c>
      <c r="G433" s="6" t="str">
        <f>IF(Table3[[#This Row],[NS1 Patients]]=0,"Ns1 (-)ve", "Ns1(+)ve")</f>
        <v>Ns1 (-)ve</v>
      </c>
      <c r="H433" s="9">
        <v>0</v>
      </c>
      <c r="I433" s="6" t="str">
        <f>IF(Table3[[#This Row],[IgG Patients]]=0,"IgG (-)ve","IgG (+)ve")</f>
        <v>IgG (-)ve</v>
      </c>
      <c r="J433" s="9">
        <v>0</v>
      </c>
      <c r="K433" s="6" t="str">
        <f>IF(Table3[[#This Row],[IgM Patients]]=0,"IgM (-)ve","IgG (+)ve")</f>
        <v>IgM (-)ve</v>
      </c>
      <c r="L433" s="6" t="s">
        <v>77</v>
      </c>
      <c r="M433" s="6" t="s">
        <v>17</v>
      </c>
      <c r="N433" s="6" t="s">
        <v>19</v>
      </c>
      <c r="O433" s="6" t="s">
        <v>14</v>
      </c>
      <c r="P433" s="6">
        <v>0</v>
      </c>
      <c r="Q433" s="6" t="str">
        <f t="shared" si="13"/>
        <v>Negative</v>
      </c>
    </row>
    <row r="434" spans="1:17" x14ac:dyDescent="0.35">
      <c r="A434" s="5">
        <v>708</v>
      </c>
      <c r="B434" s="6" t="s">
        <v>15</v>
      </c>
      <c r="C434" s="6">
        <v>30</v>
      </c>
      <c r="D434" s="6" t="str">
        <f t="shared" si="12"/>
        <v>Adults (26–35)</v>
      </c>
      <c r="E434" s="9">
        <f>IF(Table3[[#This Row],[Age Group]]="Children (8–17)",1,IF(Table3[[#This Row],[Age Group]]="Youth (18–25)",2,IF(Table3[[#This Row],[Age Group]]="Adults (26–35)",3,IF(Table3[[#This Row],[Age Group]]="Middle Age (36–50)",4,5))))</f>
        <v>3</v>
      </c>
      <c r="F434" s="9">
        <v>0</v>
      </c>
      <c r="G434" s="6" t="str">
        <f>IF(Table3[[#This Row],[NS1 Patients]]=0,"Ns1 (-)ve", "Ns1(+)ve")</f>
        <v>Ns1 (-)ve</v>
      </c>
      <c r="H434" s="9">
        <v>0</v>
      </c>
      <c r="I434" s="6" t="str">
        <f>IF(Table3[[#This Row],[IgG Patients]]=0,"IgG (-)ve","IgG (+)ve")</f>
        <v>IgG (-)ve</v>
      </c>
      <c r="J434" s="9">
        <v>0</v>
      </c>
      <c r="K434" s="6" t="str">
        <f>IF(Table3[[#This Row],[IgM Patients]]=0,"IgM (-)ve","IgG (+)ve")</f>
        <v>IgM (-)ve</v>
      </c>
      <c r="L434" s="6" t="s">
        <v>32</v>
      </c>
      <c r="M434" s="6" t="s">
        <v>17</v>
      </c>
      <c r="N434" s="6" t="s">
        <v>24</v>
      </c>
      <c r="O434" s="6" t="s">
        <v>14</v>
      </c>
      <c r="P434" s="6">
        <v>0</v>
      </c>
      <c r="Q434" s="6" t="str">
        <f t="shared" si="13"/>
        <v>Negative</v>
      </c>
    </row>
    <row r="435" spans="1:17" x14ac:dyDescent="0.35">
      <c r="A435" s="5">
        <v>717</v>
      </c>
      <c r="B435" s="7" t="s">
        <v>15</v>
      </c>
      <c r="C435" s="7">
        <v>30</v>
      </c>
      <c r="D435" s="7" t="str">
        <f t="shared" si="12"/>
        <v>Adults (26–35)</v>
      </c>
      <c r="E435" s="10">
        <f>IF(Table3[[#This Row],[Age Group]]="Children (8–17)",1,IF(Table3[[#This Row],[Age Group]]="Youth (18–25)",2,IF(Table3[[#This Row],[Age Group]]="Adults (26–35)",3,IF(Table3[[#This Row],[Age Group]]="Middle Age (36–50)",4,5))))</f>
        <v>3</v>
      </c>
      <c r="F435" s="10">
        <v>1</v>
      </c>
      <c r="G435" s="7" t="str">
        <f>IF(Table3[[#This Row],[NS1 Patients]]=0,"Ns1 (-)ve", "Ns1(+)ve")</f>
        <v>Ns1(+)ve</v>
      </c>
      <c r="H435" s="10">
        <v>1</v>
      </c>
      <c r="I435" s="7" t="str">
        <f>IF(Table3[[#This Row],[IgG Patients]]=0,"IgG (-)ve","IgG (+)ve")</f>
        <v>IgG (+)ve</v>
      </c>
      <c r="J435" s="10">
        <v>1</v>
      </c>
      <c r="K435" s="7" t="str">
        <f>IF(Table3[[#This Row],[IgM Patients]]=0,"IgM (-)ve","IgG (+)ve")</f>
        <v>IgG (+)ve</v>
      </c>
      <c r="L435" s="7" t="s">
        <v>29</v>
      </c>
      <c r="M435" s="7" t="s">
        <v>12</v>
      </c>
      <c r="N435" s="7" t="s">
        <v>13</v>
      </c>
      <c r="O435" s="7" t="s">
        <v>14</v>
      </c>
      <c r="P435" s="7">
        <v>1</v>
      </c>
      <c r="Q435" s="7" t="str">
        <f t="shared" si="13"/>
        <v>Positive</v>
      </c>
    </row>
    <row r="436" spans="1:17" x14ac:dyDescent="0.35">
      <c r="A436" s="5">
        <v>719</v>
      </c>
      <c r="B436" s="7" t="s">
        <v>15</v>
      </c>
      <c r="C436" s="7">
        <v>31</v>
      </c>
      <c r="D436" s="7" t="str">
        <f t="shared" si="12"/>
        <v>Adults (26–35)</v>
      </c>
      <c r="E436" s="10">
        <f>IF(Table3[[#This Row],[Age Group]]="Children (8–17)",1,IF(Table3[[#This Row],[Age Group]]="Youth (18–25)",2,IF(Table3[[#This Row],[Age Group]]="Adults (26–35)",3,IF(Table3[[#This Row],[Age Group]]="Middle Age (36–50)",4,5))))</f>
        <v>3</v>
      </c>
      <c r="F436" s="10">
        <v>0</v>
      </c>
      <c r="G436" s="7" t="str">
        <f>IF(Table3[[#This Row],[NS1 Patients]]=0,"Ns1 (-)ve", "Ns1(+)ve")</f>
        <v>Ns1 (-)ve</v>
      </c>
      <c r="H436" s="10">
        <v>0</v>
      </c>
      <c r="I436" s="7" t="str">
        <f>IF(Table3[[#This Row],[IgG Patients]]=0,"IgG (-)ve","IgG (+)ve")</f>
        <v>IgG (-)ve</v>
      </c>
      <c r="J436" s="10">
        <v>0</v>
      </c>
      <c r="K436" s="7" t="str">
        <f>IF(Table3[[#This Row],[IgM Patients]]=0,"IgM (-)ve","IgG (+)ve")</f>
        <v>IgM (-)ve</v>
      </c>
      <c r="L436" s="7" t="s">
        <v>42</v>
      </c>
      <c r="M436" s="7" t="s">
        <v>12</v>
      </c>
      <c r="N436" s="7" t="s">
        <v>13</v>
      </c>
      <c r="O436" s="7" t="s">
        <v>14</v>
      </c>
      <c r="P436" s="7">
        <v>0</v>
      </c>
      <c r="Q436" s="7" t="str">
        <f t="shared" si="13"/>
        <v>Negative</v>
      </c>
    </row>
    <row r="437" spans="1:17" x14ac:dyDescent="0.35">
      <c r="A437" s="5">
        <v>723</v>
      </c>
      <c r="B437" s="7" t="s">
        <v>10</v>
      </c>
      <c r="C437" s="7">
        <v>28</v>
      </c>
      <c r="D437" s="7" t="str">
        <f t="shared" si="12"/>
        <v>Adults (26–35)</v>
      </c>
      <c r="E437" s="10">
        <f>IF(Table3[[#This Row],[Age Group]]="Children (8–17)",1,IF(Table3[[#This Row],[Age Group]]="Youth (18–25)",2,IF(Table3[[#This Row],[Age Group]]="Adults (26–35)",3,IF(Table3[[#This Row],[Age Group]]="Middle Age (36–50)",4,5))))</f>
        <v>3</v>
      </c>
      <c r="F437" s="10">
        <v>0</v>
      </c>
      <c r="G437" s="7" t="str">
        <f>IF(Table3[[#This Row],[NS1 Patients]]=0,"Ns1 (-)ve", "Ns1(+)ve")</f>
        <v>Ns1 (-)ve</v>
      </c>
      <c r="H437" s="10">
        <v>0</v>
      </c>
      <c r="I437" s="7" t="str">
        <f>IF(Table3[[#This Row],[IgG Patients]]=0,"IgG (-)ve","IgG (+)ve")</f>
        <v>IgG (-)ve</v>
      </c>
      <c r="J437" s="10">
        <v>1</v>
      </c>
      <c r="K437" s="7" t="str">
        <f>IF(Table3[[#This Row],[IgM Patients]]=0,"IgM (-)ve","IgG (+)ve")</f>
        <v>IgG (+)ve</v>
      </c>
      <c r="L437" s="7" t="s">
        <v>26</v>
      </c>
      <c r="M437" s="7" t="s">
        <v>12</v>
      </c>
      <c r="N437" s="7" t="s">
        <v>24</v>
      </c>
      <c r="O437" s="7" t="s">
        <v>14</v>
      </c>
      <c r="P437" s="7">
        <v>0</v>
      </c>
      <c r="Q437" s="7" t="str">
        <f t="shared" si="13"/>
        <v>Negative</v>
      </c>
    </row>
    <row r="438" spans="1:17" x14ac:dyDescent="0.35">
      <c r="A438" s="5">
        <v>732</v>
      </c>
      <c r="B438" s="6" t="s">
        <v>15</v>
      </c>
      <c r="C438" s="6">
        <v>35</v>
      </c>
      <c r="D438" s="6" t="str">
        <f t="shared" si="12"/>
        <v>Adults (26–35)</v>
      </c>
      <c r="E438" s="9">
        <f>IF(Table3[[#This Row],[Age Group]]="Children (8–17)",1,IF(Table3[[#This Row],[Age Group]]="Youth (18–25)",2,IF(Table3[[#This Row],[Age Group]]="Adults (26–35)",3,IF(Table3[[#This Row],[Age Group]]="Middle Age (36–50)",4,5))))</f>
        <v>3</v>
      </c>
      <c r="F438" s="9">
        <v>0</v>
      </c>
      <c r="G438" s="6" t="str">
        <f>IF(Table3[[#This Row],[NS1 Patients]]=0,"Ns1 (-)ve", "Ns1(+)ve")</f>
        <v>Ns1 (-)ve</v>
      </c>
      <c r="H438" s="9">
        <v>0</v>
      </c>
      <c r="I438" s="6" t="str">
        <f>IF(Table3[[#This Row],[IgG Patients]]=0,"IgG (-)ve","IgG (+)ve")</f>
        <v>IgG (-)ve</v>
      </c>
      <c r="J438" s="9">
        <v>1</v>
      </c>
      <c r="K438" s="6" t="str">
        <f>IF(Table3[[#This Row],[IgM Patients]]=0,"IgM (-)ve","IgG (+)ve")</f>
        <v>IgG (+)ve</v>
      </c>
      <c r="L438" s="6" t="s">
        <v>44</v>
      </c>
      <c r="M438" s="6" t="s">
        <v>17</v>
      </c>
      <c r="N438" s="6" t="s">
        <v>13</v>
      </c>
      <c r="O438" s="6" t="s">
        <v>14</v>
      </c>
      <c r="P438" s="6">
        <v>0</v>
      </c>
      <c r="Q438" s="6" t="str">
        <f t="shared" si="13"/>
        <v>Negative</v>
      </c>
    </row>
    <row r="439" spans="1:17" x14ac:dyDescent="0.35">
      <c r="A439" s="5">
        <v>741</v>
      </c>
      <c r="B439" s="7" t="s">
        <v>10</v>
      </c>
      <c r="C439" s="7">
        <v>32</v>
      </c>
      <c r="D439" s="7" t="str">
        <f t="shared" si="12"/>
        <v>Adults (26–35)</v>
      </c>
      <c r="E439" s="10">
        <f>IF(Table3[[#This Row],[Age Group]]="Children (8–17)",1,IF(Table3[[#This Row],[Age Group]]="Youth (18–25)",2,IF(Table3[[#This Row],[Age Group]]="Adults (26–35)",3,IF(Table3[[#This Row],[Age Group]]="Middle Age (36–50)",4,5))))</f>
        <v>3</v>
      </c>
      <c r="F439" s="10">
        <v>0</v>
      </c>
      <c r="G439" s="7" t="str">
        <f>IF(Table3[[#This Row],[NS1 Patients]]=0,"Ns1 (-)ve", "Ns1(+)ve")</f>
        <v>Ns1 (-)ve</v>
      </c>
      <c r="H439" s="10">
        <v>0</v>
      </c>
      <c r="I439" s="7" t="str">
        <f>IF(Table3[[#This Row],[IgG Patients]]=0,"IgG (-)ve","IgG (+)ve")</f>
        <v>IgG (-)ve</v>
      </c>
      <c r="J439" s="10">
        <v>1</v>
      </c>
      <c r="K439" s="7" t="str">
        <f>IF(Table3[[#This Row],[IgM Patients]]=0,"IgM (-)ve","IgG (+)ve")</f>
        <v>IgG (+)ve</v>
      </c>
      <c r="L439" s="7" t="s">
        <v>29</v>
      </c>
      <c r="M439" s="7" t="s">
        <v>12</v>
      </c>
      <c r="N439" s="7" t="s">
        <v>24</v>
      </c>
      <c r="O439" s="7" t="s">
        <v>14</v>
      </c>
      <c r="P439" s="7">
        <v>0</v>
      </c>
      <c r="Q439" s="7" t="str">
        <f t="shared" si="13"/>
        <v>Negative</v>
      </c>
    </row>
    <row r="440" spans="1:17" x14ac:dyDescent="0.35">
      <c r="A440" s="5">
        <v>744</v>
      </c>
      <c r="B440" s="6" t="s">
        <v>15</v>
      </c>
      <c r="C440" s="6">
        <v>34</v>
      </c>
      <c r="D440" s="6" t="str">
        <f t="shared" si="12"/>
        <v>Adults (26–35)</v>
      </c>
      <c r="E440" s="9">
        <f>IF(Table3[[#This Row],[Age Group]]="Children (8–17)",1,IF(Table3[[#This Row],[Age Group]]="Youth (18–25)",2,IF(Table3[[#This Row],[Age Group]]="Adults (26–35)",3,IF(Table3[[#This Row],[Age Group]]="Middle Age (36–50)",4,5))))</f>
        <v>3</v>
      </c>
      <c r="F440" s="9">
        <v>0</v>
      </c>
      <c r="G440" s="6" t="str">
        <f>IF(Table3[[#This Row],[NS1 Patients]]=0,"Ns1 (-)ve", "Ns1(+)ve")</f>
        <v>Ns1 (-)ve</v>
      </c>
      <c r="H440" s="9">
        <v>0</v>
      </c>
      <c r="I440" s="6" t="str">
        <f>IF(Table3[[#This Row],[IgG Patients]]=0,"IgG (-)ve","IgG (+)ve")</f>
        <v>IgG (-)ve</v>
      </c>
      <c r="J440" s="9">
        <v>1</v>
      </c>
      <c r="K440" s="6" t="str">
        <f>IF(Table3[[#This Row],[IgM Patients]]=0,"IgM (-)ve","IgG (+)ve")</f>
        <v>IgG (+)ve</v>
      </c>
      <c r="L440" s="6" t="s">
        <v>42</v>
      </c>
      <c r="M440" s="6" t="s">
        <v>17</v>
      </c>
      <c r="N440" s="6" t="s">
        <v>19</v>
      </c>
      <c r="O440" s="6" t="s">
        <v>14</v>
      </c>
      <c r="P440" s="6">
        <v>0</v>
      </c>
      <c r="Q440" s="6" t="str">
        <f t="shared" si="13"/>
        <v>Negative</v>
      </c>
    </row>
    <row r="441" spans="1:17" x14ac:dyDescent="0.35">
      <c r="A441" s="5">
        <v>750</v>
      </c>
      <c r="B441" s="6" t="s">
        <v>15</v>
      </c>
      <c r="C441" s="6">
        <v>35</v>
      </c>
      <c r="D441" s="6" t="str">
        <f t="shared" si="12"/>
        <v>Adults (26–35)</v>
      </c>
      <c r="E441" s="9">
        <f>IF(Table3[[#This Row],[Age Group]]="Children (8–17)",1,IF(Table3[[#This Row],[Age Group]]="Youth (18–25)",2,IF(Table3[[#This Row],[Age Group]]="Adults (26–35)",3,IF(Table3[[#This Row],[Age Group]]="Middle Age (36–50)",4,5))))</f>
        <v>3</v>
      </c>
      <c r="F441" s="9">
        <v>1</v>
      </c>
      <c r="G441" s="6" t="str">
        <f>IF(Table3[[#This Row],[NS1 Patients]]=0,"Ns1 (-)ve", "Ns1(+)ve")</f>
        <v>Ns1(+)ve</v>
      </c>
      <c r="H441" s="9">
        <v>1</v>
      </c>
      <c r="I441" s="6" t="str">
        <f>IF(Table3[[#This Row],[IgG Patients]]=0,"IgG (-)ve","IgG (+)ve")</f>
        <v>IgG (+)ve</v>
      </c>
      <c r="J441" s="9">
        <v>1</v>
      </c>
      <c r="K441" s="6" t="str">
        <f>IF(Table3[[#This Row],[IgM Patients]]=0,"IgM (-)ve","IgG (+)ve")</f>
        <v>IgG (+)ve</v>
      </c>
      <c r="L441" s="6" t="s">
        <v>34</v>
      </c>
      <c r="M441" s="6" t="s">
        <v>17</v>
      </c>
      <c r="N441" s="6" t="s">
        <v>13</v>
      </c>
      <c r="O441" s="6" t="s">
        <v>14</v>
      </c>
      <c r="P441" s="6">
        <v>1</v>
      </c>
      <c r="Q441" s="6" t="str">
        <f t="shared" si="13"/>
        <v>Positive</v>
      </c>
    </row>
    <row r="442" spans="1:17" x14ac:dyDescent="0.35">
      <c r="A442" s="5">
        <v>762</v>
      </c>
      <c r="B442" s="6" t="s">
        <v>15</v>
      </c>
      <c r="C442" s="6">
        <v>29</v>
      </c>
      <c r="D442" s="6" t="str">
        <f t="shared" si="12"/>
        <v>Adults (26–35)</v>
      </c>
      <c r="E442" s="9">
        <f>IF(Table3[[#This Row],[Age Group]]="Children (8–17)",1,IF(Table3[[#This Row],[Age Group]]="Youth (18–25)",2,IF(Table3[[#This Row],[Age Group]]="Adults (26–35)",3,IF(Table3[[#This Row],[Age Group]]="Middle Age (36–50)",4,5))))</f>
        <v>3</v>
      </c>
      <c r="F442" s="9">
        <v>0</v>
      </c>
      <c r="G442" s="6" t="str">
        <f>IF(Table3[[#This Row],[NS1 Patients]]=0,"Ns1 (-)ve", "Ns1(+)ve")</f>
        <v>Ns1 (-)ve</v>
      </c>
      <c r="H442" s="9">
        <v>0</v>
      </c>
      <c r="I442" s="6" t="str">
        <f>IF(Table3[[#This Row],[IgG Patients]]=0,"IgG (-)ve","IgG (+)ve")</f>
        <v>IgG (-)ve</v>
      </c>
      <c r="J442" s="9">
        <v>0</v>
      </c>
      <c r="K442" s="6" t="str">
        <f>IF(Table3[[#This Row],[IgM Patients]]=0,"IgM (-)ve","IgG (+)ve")</f>
        <v>IgM (-)ve</v>
      </c>
      <c r="L442" s="6" t="s">
        <v>42</v>
      </c>
      <c r="M442" s="6" t="s">
        <v>17</v>
      </c>
      <c r="N442" s="6" t="s">
        <v>19</v>
      </c>
      <c r="O442" s="6" t="s">
        <v>14</v>
      </c>
      <c r="P442" s="6">
        <v>0</v>
      </c>
      <c r="Q442" s="6" t="str">
        <f t="shared" si="13"/>
        <v>Negative</v>
      </c>
    </row>
    <row r="443" spans="1:17" x14ac:dyDescent="0.35">
      <c r="A443" s="5">
        <v>769</v>
      </c>
      <c r="B443" s="7" t="s">
        <v>15</v>
      </c>
      <c r="C443" s="7">
        <v>34</v>
      </c>
      <c r="D443" s="7" t="str">
        <f t="shared" si="12"/>
        <v>Adults (26–35)</v>
      </c>
      <c r="E443" s="10">
        <f>IF(Table3[[#This Row],[Age Group]]="Children (8–17)",1,IF(Table3[[#This Row],[Age Group]]="Youth (18–25)",2,IF(Table3[[#This Row],[Age Group]]="Adults (26–35)",3,IF(Table3[[#This Row],[Age Group]]="Middle Age (36–50)",4,5))))</f>
        <v>3</v>
      </c>
      <c r="F443" s="10">
        <v>0</v>
      </c>
      <c r="G443" s="7" t="str">
        <f>IF(Table3[[#This Row],[NS1 Patients]]=0,"Ns1 (-)ve", "Ns1(+)ve")</f>
        <v>Ns1 (-)ve</v>
      </c>
      <c r="H443" s="10">
        <v>0</v>
      </c>
      <c r="I443" s="7" t="str">
        <f>IF(Table3[[#This Row],[IgG Patients]]=0,"IgG (-)ve","IgG (+)ve")</f>
        <v>IgG (-)ve</v>
      </c>
      <c r="J443" s="10">
        <v>1</v>
      </c>
      <c r="K443" s="7" t="str">
        <f>IF(Table3[[#This Row],[IgM Patients]]=0,"IgM (-)ve","IgG (+)ve")</f>
        <v>IgG (+)ve</v>
      </c>
      <c r="L443" s="7" t="s">
        <v>52</v>
      </c>
      <c r="M443" s="7" t="s">
        <v>12</v>
      </c>
      <c r="N443" s="7" t="s">
        <v>19</v>
      </c>
      <c r="O443" s="7" t="s">
        <v>14</v>
      </c>
      <c r="P443" s="7">
        <v>0</v>
      </c>
      <c r="Q443" s="7" t="str">
        <f t="shared" si="13"/>
        <v>Negative</v>
      </c>
    </row>
    <row r="444" spans="1:17" x14ac:dyDescent="0.35">
      <c r="A444" s="5">
        <v>770</v>
      </c>
      <c r="B444" s="6" t="s">
        <v>10</v>
      </c>
      <c r="C444" s="6">
        <v>33</v>
      </c>
      <c r="D444" s="6" t="str">
        <f t="shared" si="12"/>
        <v>Adults (26–35)</v>
      </c>
      <c r="E444" s="9">
        <f>IF(Table3[[#This Row],[Age Group]]="Children (8–17)",1,IF(Table3[[#This Row],[Age Group]]="Youth (18–25)",2,IF(Table3[[#This Row],[Age Group]]="Adults (26–35)",3,IF(Table3[[#This Row],[Age Group]]="Middle Age (36–50)",4,5))))</f>
        <v>3</v>
      </c>
      <c r="F444" s="9">
        <v>1</v>
      </c>
      <c r="G444" s="6" t="str">
        <f>IF(Table3[[#This Row],[NS1 Patients]]=0,"Ns1 (-)ve", "Ns1(+)ve")</f>
        <v>Ns1(+)ve</v>
      </c>
      <c r="H444" s="9">
        <v>1</v>
      </c>
      <c r="I444" s="6" t="str">
        <f>IF(Table3[[#This Row],[IgG Patients]]=0,"IgG (-)ve","IgG (+)ve")</f>
        <v>IgG (+)ve</v>
      </c>
      <c r="J444" s="9">
        <v>1</v>
      </c>
      <c r="K444" s="6" t="str">
        <f>IF(Table3[[#This Row],[IgM Patients]]=0,"IgM (-)ve","IgG (+)ve")</f>
        <v>IgG (+)ve</v>
      </c>
      <c r="L444" s="6" t="s">
        <v>44</v>
      </c>
      <c r="M444" s="6" t="s">
        <v>17</v>
      </c>
      <c r="N444" s="6" t="s">
        <v>24</v>
      </c>
      <c r="O444" s="6" t="s">
        <v>14</v>
      </c>
      <c r="P444" s="6">
        <v>1</v>
      </c>
      <c r="Q444" s="6" t="str">
        <f t="shared" si="13"/>
        <v>Positive</v>
      </c>
    </row>
    <row r="445" spans="1:17" x14ac:dyDescent="0.35">
      <c r="A445" s="5">
        <v>782</v>
      </c>
      <c r="B445" s="6" t="s">
        <v>10</v>
      </c>
      <c r="C445" s="6">
        <v>31</v>
      </c>
      <c r="D445" s="6" t="str">
        <f t="shared" si="12"/>
        <v>Adults (26–35)</v>
      </c>
      <c r="E445" s="9">
        <f>IF(Table3[[#This Row],[Age Group]]="Children (8–17)",1,IF(Table3[[#This Row],[Age Group]]="Youth (18–25)",2,IF(Table3[[#This Row],[Age Group]]="Adults (26–35)",3,IF(Table3[[#This Row],[Age Group]]="Middle Age (36–50)",4,5))))</f>
        <v>3</v>
      </c>
      <c r="F445" s="9">
        <v>1</v>
      </c>
      <c r="G445" s="6" t="str">
        <f>IF(Table3[[#This Row],[NS1 Patients]]=0,"Ns1 (-)ve", "Ns1(+)ve")</f>
        <v>Ns1(+)ve</v>
      </c>
      <c r="H445" s="9">
        <v>1</v>
      </c>
      <c r="I445" s="6" t="str">
        <f>IF(Table3[[#This Row],[IgG Patients]]=0,"IgG (-)ve","IgG (+)ve")</f>
        <v>IgG (+)ve</v>
      </c>
      <c r="J445" s="9">
        <v>1</v>
      </c>
      <c r="K445" s="6" t="str">
        <f>IF(Table3[[#This Row],[IgM Patients]]=0,"IgM (-)ve","IgG (+)ve")</f>
        <v>IgG (+)ve</v>
      </c>
      <c r="L445" s="6" t="s">
        <v>51</v>
      </c>
      <c r="M445" s="6" t="s">
        <v>17</v>
      </c>
      <c r="N445" s="6" t="s">
        <v>13</v>
      </c>
      <c r="O445" s="6" t="s">
        <v>14</v>
      </c>
      <c r="P445" s="6">
        <v>1</v>
      </c>
      <c r="Q445" s="6" t="str">
        <f t="shared" si="13"/>
        <v>Positive</v>
      </c>
    </row>
    <row r="446" spans="1:17" x14ac:dyDescent="0.35">
      <c r="A446" s="5">
        <v>784</v>
      </c>
      <c r="B446" s="6" t="s">
        <v>15</v>
      </c>
      <c r="C446" s="6">
        <v>29</v>
      </c>
      <c r="D446" s="6" t="str">
        <f t="shared" si="12"/>
        <v>Adults (26–35)</v>
      </c>
      <c r="E446" s="9">
        <f>IF(Table3[[#This Row],[Age Group]]="Children (8–17)",1,IF(Table3[[#This Row],[Age Group]]="Youth (18–25)",2,IF(Table3[[#This Row],[Age Group]]="Adults (26–35)",3,IF(Table3[[#This Row],[Age Group]]="Middle Age (36–50)",4,5))))</f>
        <v>3</v>
      </c>
      <c r="F446" s="9">
        <v>0</v>
      </c>
      <c r="G446" s="6" t="str">
        <f>IF(Table3[[#This Row],[NS1 Patients]]=0,"Ns1 (-)ve", "Ns1(+)ve")</f>
        <v>Ns1 (-)ve</v>
      </c>
      <c r="H446" s="9">
        <v>0</v>
      </c>
      <c r="I446" s="6" t="str">
        <f>IF(Table3[[#This Row],[IgG Patients]]=0,"IgG (-)ve","IgG (+)ve")</f>
        <v>IgG (-)ve</v>
      </c>
      <c r="J446" s="9">
        <v>1</v>
      </c>
      <c r="K446" s="6" t="str">
        <f>IF(Table3[[#This Row],[IgM Patients]]=0,"IgM (-)ve","IgG (+)ve")</f>
        <v>IgG (+)ve</v>
      </c>
      <c r="L446" s="6" t="s">
        <v>42</v>
      </c>
      <c r="M446" s="6" t="s">
        <v>17</v>
      </c>
      <c r="N446" s="6" t="s">
        <v>19</v>
      </c>
      <c r="O446" s="6" t="s">
        <v>14</v>
      </c>
      <c r="P446" s="6">
        <v>0</v>
      </c>
      <c r="Q446" s="6" t="str">
        <f t="shared" si="13"/>
        <v>Negative</v>
      </c>
    </row>
    <row r="447" spans="1:17" x14ac:dyDescent="0.35">
      <c r="A447" s="5">
        <v>785</v>
      </c>
      <c r="B447" s="7" t="s">
        <v>10</v>
      </c>
      <c r="C447" s="7">
        <v>32</v>
      </c>
      <c r="D447" s="7" t="str">
        <f t="shared" si="12"/>
        <v>Adults (26–35)</v>
      </c>
      <c r="E447" s="10">
        <f>IF(Table3[[#This Row],[Age Group]]="Children (8–17)",1,IF(Table3[[#This Row],[Age Group]]="Youth (18–25)",2,IF(Table3[[#This Row],[Age Group]]="Adults (26–35)",3,IF(Table3[[#This Row],[Age Group]]="Middle Age (36–50)",4,5))))</f>
        <v>3</v>
      </c>
      <c r="F447" s="10">
        <v>1</v>
      </c>
      <c r="G447" s="7" t="str">
        <f>IF(Table3[[#This Row],[NS1 Patients]]=0,"Ns1 (-)ve", "Ns1(+)ve")</f>
        <v>Ns1(+)ve</v>
      </c>
      <c r="H447" s="10">
        <v>1</v>
      </c>
      <c r="I447" s="7" t="str">
        <f>IF(Table3[[#This Row],[IgG Patients]]=0,"IgG (-)ve","IgG (+)ve")</f>
        <v>IgG (+)ve</v>
      </c>
      <c r="J447" s="10">
        <v>1</v>
      </c>
      <c r="K447" s="7" t="str">
        <f>IF(Table3[[#This Row],[IgM Patients]]=0,"IgM (-)ve","IgG (+)ve")</f>
        <v>IgG (+)ve</v>
      </c>
      <c r="L447" s="7" t="s">
        <v>28</v>
      </c>
      <c r="M447" s="7" t="s">
        <v>12</v>
      </c>
      <c r="N447" s="7" t="s">
        <v>24</v>
      </c>
      <c r="O447" s="7" t="s">
        <v>14</v>
      </c>
      <c r="P447" s="7">
        <v>1</v>
      </c>
      <c r="Q447" s="7" t="str">
        <f t="shared" si="13"/>
        <v>Positive</v>
      </c>
    </row>
    <row r="448" spans="1:17" x14ac:dyDescent="0.35">
      <c r="A448" s="5">
        <v>790</v>
      </c>
      <c r="B448" s="6" t="s">
        <v>15</v>
      </c>
      <c r="C448" s="6">
        <v>31</v>
      </c>
      <c r="D448" s="6" t="str">
        <f t="shared" si="12"/>
        <v>Adults (26–35)</v>
      </c>
      <c r="E448" s="9">
        <f>IF(Table3[[#This Row],[Age Group]]="Children (8–17)",1,IF(Table3[[#This Row],[Age Group]]="Youth (18–25)",2,IF(Table3[[#This Row],[Age Group]]="Adults (26–35)",3,IF(Table3[[#This Row],[Age Group]]="Middle Age (36–50)",4,5))))</f>
        <v>3</v>
      </c>
      <c r="F448" s="9">
        <v>1</v>
      </c>
      <c r="G448" s="6" t="str">
        <f>IF(Table3[[#This Row],[NS1 Patients]]=0,"Ns1 (-)ve", "Ns1(+)ve")</f>
        <v>Ns1(+)ve</v>
      </c>
      <c r="H448" s="9">
        <v>1</v>
      </c>
      <c r="I448" s="6" t="str">
        <f>IF(Table3[[#This Row],[IgG Patients]]=0,"IgG (-)ve","IgG (+)ve")</f>
        <v>IgG (+)ve</v>
      </c>
      <c r="J448" s="9">
        <v>0</v>
      </c>
      <c r="K448" s="6" t="str">
        <f>IF(Table3[[#This Row],[IgM Patients]]=0,"IgM (-)ve","IgG (+)ve")</f>
        <v>IgM (-)ve</v>
      </c>
      <c r="L448" s="6" t="s">
        <v>30</v>
      </c>
      <c r="M448" s="6" t="s">
        <v>17</v>
      </c>
      <c r="N448" s="6" t="s">
        <v>19</v>
      </c>
      <c r="O448" s="6" t="s">
        <v>14</v>
      </c>
      <c r="P448" s="6">
        <v>1</v>
      </c>
      <c r="Q448" s="6" t="str">
        <f t="shared" si="13"/>
        <v>Positive</v>
      </c>
    </row>
    <row r="449" spans="1:17" x14ac:dyDescent="0.35">
      <c r="A449" s="5">
        <v>793</v>
      </c>
      <c r="B449" s="7" t="s">
        <v>10</v>
      </c>
      <c r="C449" s="7">
        <v>27</v>
      </c>
      <c r="D449" s="7" t="str">
        <f t="shared" si="12"/>
        <v>Adults (26–35)</v>
      </c>
      <c r="E449" s="10">
        <f>IF(Table3[[#This Row],[Age Group]]="Children (8–17)",1,IF(Table3[[#This Row],[Age Group]]="Youth (18–25)",2,IF(Table3[[#This Row],[Age Group]]="Adults (26–35)",3,IF(Table3[[#This Row],[Age Group]]="Middle Age (36–50)",4,5))))</f>
        <v>3</v>
      </c>
      <c r="F449" s="10">
        <v>0</v>
      </c>
      <c r="G449" s="7" t="str">
        <f>IF(Table3[[#This Row],[NS1 Patients]]=0,"Ns1 (-)ve", "Ns1(+)ve")</f>
        <v>Ns1 (-)ve</v>
      </c>
      <c r="H449" s="10">
        <v>0</v>
      </c>
      <c r="I449" s="7" t="str">
        <f>IF(Table3[[#This Row],[IgG Patients]]=0,"IgG (-)ve","IgG (+)ve")</f>
        <v>IgG (-)ve</v>
      </c>
      <c r="J449" s="10">
        <v>1</v>
      </c>
      <c r="K449" s="7" t="str">
        <f>IF(Table3[[#This Row],[IgM Patients]]=0,"IgM (-)ve","IgG (+)ve")</f>
        <v>IgG (+)ve</v>
      </c>
      <c r="L449" s="7" t="s">
        <v>37</v>
      </c>
      <c r="M449" s="7" t="s">
        <v>12</v>
      </c>
      <c r="N449" s="7" t="s">
        <v>19</v>
      </c>
      <c r="O449" s="7" t="s">
        <v>14</v>
      </c>
      <c r="P449" s="7">
        <v>0</v>
      </c>
      <c r="Q449" s="7" t="str">
        <f t="shared" si="13"/>
        <v>Negative</v>
      </c>
    </row>
    <row r="450" spans="1:17" x14ac:dyDescent="0.35">
      <c r="A450" s="5">
        <v>796</v>
      </c>
      <c r="B450" s="6" t="s">
        <v>15</v>
      </c>
      <c r="C450" s="6">
        <v>29</v>
      </c>
      <c r="D450" s="6" t="str">
        <f t="shared" ref="D450:D513" si="14">IF(C450&lt;=17,"Children (8–17)",
IF(C450&lt;=25,"Youth (18–25)",
IF(C450&lt;=35,"Adults (26–35)",
IF(C450&lt;=50,"Middle Age (36–50)",
"Seniors (51–65)"))))</f>
        <v>Adults (26–35)</v>
      </c>
      <c r="E450" s="9">
        <f>IF(Table3[[#This Row],[Age Group]]="Children (8–17)",1,IF(Table3[[#This Row],[Age Group]]="Youth (18–25)",2,IF(Table3[[#This Row],[Age Group]]="Adults (26–35)",3,IF(Table3[[#This Row],[Age Group]]="Middle Age (36–50)",4,5))))</f>
        <v>3</v>
      </c>
      <c r="F450" s="9">
        <v>0</v>
      </c>
      <c r="G450" s="6" t="str">
        <f>IF(Table3[[#This Row],[NS1 Patients]]=0,"Ns1 (-)ve", "Ns1(+)ve")</f>
        <v>Ns1 (-)ve</v>
      </c>
      <c r="H450" s="9">
        <v>0</v>
      </c>
      <c r="I450" s="6" t="str">
        <f>IF(Table3[[#This Row],[IgG Patients]]=0,"IgG (-)ve","IgG (+)ve")</f>
        <v>IgG (-)ve</v>
      </c>
      <c r="J450" s="9">
        <v>1</v>
      </c>
      <c r="K450" s="6" t="str">
        <f>IF(Table3[[#This Row],[IgM Patients]]=0,"IgM (-)ve","IgG (+)ve")</f>
        <v>IgG (+)ve</v>
      </c>
      <c r="L450" s="6" t="s">
        <v>51</v>
      </c>
      <c r="M450" s="6" t="s">
        <v>17</v>
      </c>
      <c r="N450" s="6" t="s">
        <v>13</v>
      </c>
      <c r="O450" s="6" t="s">
        <v>14</v>
      </c>
      <c r="P450" s="6">
        <v>0</v>
      </c>
      <c r="Q450" s="6" t="str">
        <f t="shared" ref="Q450:Q513" si="15">IF(P450=0, "Negative","Positive")</f>
        <v>Negative</v>
      </c>
    </row>
    <row r="451" spans="1:17" x14ac:dyDescent="0.35">
      <c r="A451" s="5">
        <v>797</v>
      </c>
      <c r="B451" s="7" t="s">
        <v>15</v>
      </c>
      <c r="C451" s="7">
        <v>34</v>
      </c>
      <c r="D451" s="7" t="str">
        <f t="shared" si="14"/>
        <v>Adults (26–35)</v>
      </c>
      <c r="E451" s="10">
        <f>IF(Table3[[#This Row],[Age Group]]="Children (8–17)",1,IF(Table3[[#This Row],[Age Group]]="Youth (18–25)",2,IF(Table3[[#This Row],[Age Group]]="Adults (26–35)",3,IF(Table3[[#This Row],[Age Group]]="Middle Age (36–50)",4,5))))</f>
        <v>3</v>
      </c>
      <c r="F451" s="10">
        <v>1</v>
      </c>
      <c r="G451" s="7" t="str">
        <f>IF(Table3[[#This Row],[NS1 Patients]]=0,"Ns1 (-)ve", "Ns1(+)ve")</f>
        <v>Ns1(+)ve</v>
      </c>
      <c r="H451" s="10">
        <v>1</v>
      </c>
      <c r="I451" s="7" t="str">
        <f>IF(Table3[[#This Row],[IgG Patients]]=0,"IgG (-)ve","IgG (+)ve")</f>
        <v>IgG (+)ve</v>
      </c>
      <c r="J451" s="10">
        <v>0</v>
      </c>
      <c r="K451" s="7" t="str">
        <f>IF(Table3[[#This Row],[IgM Patients]]=0,"IgM (-)ve","IgG (+)ve")</f>
        <v>IgM (-)ve</v>
      </c>
      <c r="L451" s="7" t="s">
        <v>26</v>
      </c>
      <c r="M451" s="7" t="s">
        <v>12</v>
      </c>
      <c r="N451" s="7" t="s">
        <v>19</v>
      </c>
      <c r="O451" s="7" t="s">
        <v>14</v>
      </c>
      <c r="P451" s="7">
        <v>1</v>
      </c>
      <c r="Q451" s="7" t="str">
        <f t="shared" si="15"/>
        <v>Positive</v>
      </c>
    </row>
    <row r="452" spans="1:17" x14ac:dyDescent="0.35">
      <c r="A452" s="5">
        <v>800</v>
      </c>
      <c r="B452" s="6" t="s">
        <v>10</v>
      </c>
      <c r="C452" s="6">
        <v>27</v>
      </c>
      <c r="D452" s="6" t="str">
        <f t="shared" si="14"/>
        <v>Adults (26–35)</v>
      </c>
      <c r="E452" s="9">
        <f>IF(Table3[[#This Row],[Age Group]]="Children (8–17)",1,IF(Table3[[#This Row],[Age Group]]="Youth (18–25)",2,IF(Table3[[#This Row],[Age Group]]="Adults (26–35)",3,IF(Table3[[#This Row],[Age Group]]="Middle Age (36–50)",4,5))))</f>
        <v>3</v>
      </c>
      <c r="F452" s="9">
        <v>1</v>
      </c>
      <c r="G452" s="6" t="str">
        <f>IF(Table3[[#This Row],[NS1 Patients]]=0,"Ns1 (-)ve", "Ns1(+)ve")</f>
        <v>Ns1(+)ve</v>
      </c>
      <c r="H452" s="9">
        <v>1</v>
      </c>
      <c r="I452" s="6" t="str">
        <f>IF(Table3[[#This Row],[IgG Patients]]=0,"IgG (-)ve","IgG (+)ve")</f>
        <v>IgG (+)ve</v>
      </c>
      <c r="J452" s="9">
        <v>0</v>
      </c>
      <c r="K452" s="6" t="str">
        <f>IF(Table3[[#This Row],[IgM Patients]]=0,"IgM (-)ve","IgG (+)ve")</f>
        <v>IgM (-)ve</v>
      </c>
      <c r="L452" s="6" t="s">
        <v>20</v>
      </c>
      <c r="M452" s="6" t="s">
        <v>17</v>
      </c>
      <c r="N452" s="6" t="s">
        <v>13</v>
      </c>
      <c r="O452" s="6" t="s">
        <v>14</v>
      </c>
      <c r="P452" s="6">
        <v>1</v>
      </c>
      <c r="Q452" s="6" t="str">
        <f t="shared" si="15"/>
        <v>Positive</v>
      </c>
    </row>
    <row r="453" spans="1:17" x14ac:dyDescent="0.35">
      <c r="A453" s="5">
        <v>801</v>
      </c>
      <c r="B453" s="7" t="s">
        <v>10</v>
      </c>
      <c r="C453" s="7">
        <v>26</v>
      </c>
      <c r="D453" s="7" t="str">
        <f t="shared" si="14"/>
        <v>Adults (26–35)</v>
      </c>
      <c r="E453" s="10">
        <f>IF(Table3[[#This Row],[Age Group]]="Children (8–17)",1,IF(Table3[[#This Row],[Age Group]]="Youth (18–25)",2,IF(Table3[[#This Row],[Age Group]]="Adults (26–35)",3,IF(Table3[[#This Row],[Age Group]]="Middle Age (36–50)",4,5))))</f>
        <v>3</v>
      </c>
      <c r="F453" s="10">
        <v>1</v>
      </c>
      <c r="G453" s="7" t="str">
        <f>IF(Table3[[#This Row],[NS1 Patients]]=0,"Ns1 (-)ve", "Ns1(+)ve")</f>
        <v>Ns1(+)ve</v>
      </c>
      <c r="H453" s="10">
        <v>1</v>
      </c>
      <c r="I453" s="7" t="str">
        <f>IF(Table3[[#This Row],[IgG Patients]]=0,"IgG (-)ve","IgG (+)ve")</f>
        <v>IgG (+)ve</v>
      </c>
      <c r="J453" s="10">
        <v>1</v>
      </c>
      <c r="K453" s="7" t="str">
        <f>IF(Table3[[#This Row],[IgM Patients]]=0,"IgM (-)ve","IgG (+)ve")</f>
        <v>IgG (+)ve</v>
      </c>
      <c r="L453" s="7" t="s">
        <v>39</v>
      </c>
      <c r="M453" s="7" t="s">
        <v>12</v>
      </c>
      <c r="N453" s="7" t="s">
        <v>24</v>
      </c>
      <c r="O453" s="7" t="s">
        <v>14</v>
      </c>
      <c r="P453" s="7">
        <v>1</v>
      </c>
      <c r="Q453" s="7" t="str">
        <f t="shared" si="15"/>
        <v>Positive</v>
      </c>
    </row>
    <row r="454" spans="1:17" x14ac:dyDescent="0.35">
      <c r="A454" s="5">
        <v>803</v>
      </c>
      <c r="B454" s="7" t="s">
        <v>15</v>
      </c>
      <c r="C454" s="7">
        <v>28</v>
      </c>
      <c r="D454" s="7" t="str">
        <f t="shared" si="14"/>
        <v>Adults (26–35)</v>
      </c>
      <c r="E454" s="10">
        <f>IF(Table3[[#This Row],[Age Group]]="Children (8–17)",1,IF(Table3[[#This Row],[Age Group]]="Youth (18–25)",2,IF(Table3[[#This Row],[Age Group]]="Adults (26–35)",3,IF(Table3[[#This Row],[Age Group]]="Middle Age (36–50)",4,5))))</f>
        <v>3</v>
      </c>
      <c r="F454" s="10">
        <v>1</v>
      </c>
      <c r="G454" s="7" t="str">
        <f>IF(Table3[[#This Row],[NS1 Patients]]=0,"Ns1 (-)ve", "Ns1(+)ve")</f>
        <v>Ns1(+)ve</v>
      </c>
      <c r="H454" s="10">
        <v>1</v>
      </c>
      <c r="I454" s="7" t="str">
        <f>IF(Table3[[#This Row],[IgG Patients]]=0,"IgG (-)ve","IgG (+)ve")</f>
        <v>IgG (+)ve</v>
      </c>
      <c r="J454" s="10">
        <v>1</v>
      </c>
      <c r="K454" s="7" t="str">
        <f>IF(Table3[[#This Row],[IgM Patients]]=0,"IgM (-)ve","IgG (+)ve")</f>
        <v>IgG (+)ve</v>
      </c>
      <c r="L454" s="7" t="s">
        <v>27</v>
      </c>
      <c r="M454" s="7" t="s">
        <v>12</v>
      </c>
      <c r="N454" s="7" t="s">
        <v>19</v>
      </c>
      <c r="O454" s="7" t="s">
        <v>14</v>
      </c>
      <c r="P454" s="7">
        <v>1</v>
      </c>
      <c r="Q454" s="7" t="str">
        <f t="shared" si="15"/>
        <v>Positive</v>
      </c>
    </row>
    <row r="455" spans="1:17" x14ac:dyDescent="0.35">
      <c r="A455" s="5">
        <v>808</v>
      </c>
      <c r="B455" s="6" t="s">
        <v>10</v>
      </c>
      <c r="C455" s="6">
        <v>34</v>
      </c>
      <c r="D455" s="6" t="str">
        <f t="shared" si="14"/>
        <v>Adults (26–35)</v>
      </c>
      <c r="E455" s="9">
        <f>IF(Table3[[#This Row],[Age Group]]="Children (8–17)",1,IF(Table3[[#This Row],[Age Group]]="Youth (18–25)",2,IF(Table3[[#This Row],[Age Group]]="Adults (26–35)",3,IF(Table3[[#This Row],[Age Group]]="Middle Age (36–50)",4,5))))</f>
        <v>3</v>
      </c>
      <c r="F455" s="9">
        <v>1</v>
      </c>
      <c r="G455" s="6" t="str">
        <f>IF(Table3[[#This Row],[NS1 Patients]]=0,"Ns1 (-)ve", "Ns1(+)ve")</f>
        <v>Ns1(+)ve</v>
      </c>
      <c r="H455" s="9">
        <v>1</v>
      </c>
      <c r="I455" s="6" t="str">
        <f>IF(Table3[[#This Row],[IgG Patients]]=0,"IgG (-)ve","IgG (+)ve")</f>
        <v>IgG (+)ve</v>
      </c>
      <c r="J455" s="9">
        <v>0</v>
      </c>
      <c r="K455" s="6" t="str">
        <f>IF(Table3[[#This Row],[IgM Patients]]=0,"IgM (-)ve","IgG (+)ve")</f>
        <v>IgM (-)ve</v>
      </c>
      <c r="L455" s="6" t="s">
        <v>22</v>
      </c>
      <c r="M455" s="6" t="s">
        <v>17</v>
      </c>
      <c r="N455" s="6" t="s">
        <v>24</v>
      </c>
      <c r="O455" s="6" t="s">
        <v>14</v>
      </c>
      <c r="P455" s="6">
        <v>1</v>
      </c>
      <c r="Q455" s="6" t="str">
        <f t="shared" si="15"/>
        <v>Positive</v>
      </c>
    </row>
    <row r="456" spans="1:17" x14ac:dyDescent="0.35">
      <c r="A456" s="5">
        <v>815</v>
      </c>
      <c r="B456" s="7" t="s">
        <v>10</v>
      </c>
      <c r="C456" s="7">
        <v>31</v>
      </c>
      <c r="D456" s="7" t="str">
        <f t="shared" si="14"/>
        <v>Adults (26–35)</v>
      </c>
      <c r="E456" s="10">
        <f>IF(Table3[[#This Row],[Age Group]]="Children (8–17)",1,IF(Table3[[#This Row],[Age Group]]="Youth (18–25)",2,IF(Table3[[#This Row],[Age Group]]="Adults (26–35)",3,IF(Table3[[#This Row],[Age Group]]="Middle Age (36–50)",4,5))))</f>
        <v>3</v>
      </c>
      <c r="F456" s="10">
        <v>1</v>
      </c>
      <c r="G456" s="7" t="str">
        <f>IF(Table3[[#This Row],[NS1 Patients]]=0,"Ns1 (-)ve", "Ns1(+)ve")</f>
        <v>Ns1(+)ve</v>
      </c>
      <c r="H456" s="10">
        <v>1</v>
      </c>
      <c r="I456" s="7" t="str">
        <f>IF(Table3[[#This Row],[IgG Patients]]=0,"IgG (-)ve","IgG (+)ve")</f>
        <v>IgG (+)ve</v>
      </c>
      <c r="J456" s="10">
        <v>1</v>
      </c>
      <c r="K456" s="7" t="str">
        <f>IF(Table3[[#This Row],[IgM Patients]]=0,"IgM (-)ve","IgG (+)ve")</f>
        <v>IgG (+)ve</v>
      </c>
      <c r="L456" s="7" t="s">
        <v>77</v>
      </c>
      <c r="M456" s="7" t="s">
        <v>12</v>
      </c>
      <c r="N456" s="7" t="s">
        <v>13</v>
      </c>
      <c r="O456" s="7" t="s">
        <v>14</v>
      </c>
      <c r="P456" s="7">
        <v>1</v>
      </c>
      <c r="Q456" s="7" t="str">
        <f t="shared" si="15"/>
        <v>Positive</v>
      </c>
    </row>
    <row r="457" spans="1:17" x14ac:dyDescent="0.35">
      <c r="A457" s="5">
        <v>817</v>
      </c>
      <c r="B457" s="7" t="s">
        <v>15</v>
      </c>
      <c r="C457" s="7">
        <v>35</v>
      </c>
      <c r="D457" s="7" t="str">
        <f t="shared" si="14"/>
        <v>Adults (26–35)</v>
      </c>
      <c r="E457" s="10">
        <f>IF(Table3[[#This Row],[Age Group]]="Children (8–17)",1,IF(Table3[[#This Row],[Age Group]]="Youth (18–25)",2,IF(Table3[[#This Row],[Age Group]]="Adults (26–35)",3,IF(Table3[[#This Row],[Age Group]]="Middle Age (36–50)",4,5))))</f>
        <v>3</v>
      </c>
      <c r="F457" s="10">
        <v>1</v>
      </c>
      <c r="G457" s="7" t="str">
        <f>IF(Table3[[#This Row],[NS1 Patients]]=0,"Ns1 (-)ve", "Ns1(+)ve")</f>
        <v>Ns1(+)ve</v>
      </c>
      <c r="H457" s="10">
        <v>1</v>
      </c>
      <c r="I457" s="7" t="str">
        <f>IF(Table3[[#This Row],[IgG Patients]]=0,"IgG (-)ve","IgG (+)ve")</f>
        <v>IgG (+)ve</v>
      </c>
      <c r="J457" s="10">
        <v>0</v>
      </c>
      <c r="K457" s="7" t="str">
        <f>IF(Table3[[#This Row],[IgM Patients]]=0,"IgM (-)ve","IgG (+)ve")</f>
        <v>IgM (-)ve</v>
      </c>
      <c r="L457" s="7" t="s">
        <v>28</v>
      </c>
      <c r="M457" s="7" t="s">
        <v>12</v>
      </c>
      <c r="N457" s="7" t="s">
        <v>24</v>
      </c>
      <c r="O457" s="7" t="s">
        <v>14</v>
      </c>
      <c r="P457" s="7">
        <v>1</v>
      </c>
      <c r="Q457" s="7" t="str">
        <f t="shared" si="15"/>
        <v>Positive</v>
      </c>
    </row>
    <row r="458" spans="1:17" x14ac:dyDescent="0.35">
      <c r="A458" s="5">
        <v>827</v>
      </c>
      <c r="B458" s="7" t="s">
        <v>15</v>
      </c>
      <c r="C458" s="7">
        <v>34</v>
      </c>
      <c r="D458" s="7" t="str">
        <f t="shared" si="14"/>
        <v>Adults (26–35)</v>
      </c>
      <c r="E458" s="10">
        <f>IF(Table3[[#This Row],[Age Group]]="Children (8–17)",1,IF(Table3[[#This Row],[Age Group]]="Youth (18–25)",2,IF(Table3[[#This Row],[Age Group]]="Adults (26–35)",3,IF(Table3[[#This Row],[Age Group]]="Middle Age (36–50)",4,5))))</f>
        <v>3</v>
      </c>
      <c r="F458" s="10">
        <v>1</v>
      </c>
      <c r="G458" s="7" t="str">
        <f>IF(Table3[[#This Row],[NS1 Patients]]=0,"Ns1 (-)ve", "Ns1(+)ve")</f>
        <v>Ns1(+)ve</v>
      </c>
      <c r="H458" s="10">
        <v>1</v>
      </c>
      <c r="I458" s="7" t="str">
        <f>IF(Table3[[#This Row],[IgG Patients]]=0,"IgG (-)ve","IgG (+)ve")</f>
        <v>IgG (+)ve</v>
      </c>
      <c r="J458" s="10">
        <v>1</v>
      </c>
      <c r="K458" s="7" t="str">
        <f>IF(Table3[[#This Row],[IgM Patients]]=0,"IgM (-)ve","IgG (+)ve")</f>
        <v>IgG (+)ve</v>
      </c>
      <c r="L458" s="7" t="s">
        <v>41</v>
      </c>
      <c r="M458" s="7" t="s">
        <v>12</v>
      </c>
      <c r="N458" s="7" t="s">
        <v>19</v>
      </c>
      <c r="O458" s="7" t="s">
        <v>14</v>
      </c>
      <c r="P458" s="7">
        <v>1</v>
      </c>
      <c r="Q458" s="7" t="str">
        <f t="shared" si="15"/>
        <v>Positive</v>
      </c>
    </row>
    <row r="459" spans="1:17" x14ac:dyDescent="0.35">
      <c r="A459" s="5">
        <v>840</v>
      </c>
      <c r="B459" s="6" t="s">
        <v>15</v>
      </c>
      <c r="C459" s="6">
        <v>32</v>
      </c>
      <c r="D459" s="6" t="str">
        <f t="shared" si="14"/>
        <v>Adults (26–35)</v>
      </c>
      <c r="E459" s="9">
        <f>IF(Table3[[#This Row],[Age Group]]="Children (8–17)",1,IF(Table3[[#This Row],[Age Group]]="Youth (18–25)",2,IF(Table3[[#This Row],[Age Group]]="Adults (26–35)",3,IF(Table3[[#This Row],[Age Group]]="Middle Age (36–50)",4,5))))</f>
        <v>3</v>
      </c>
      <c r="F459" s="9">
        <v>0</v>
      </c>
      <c r="G459" s="6" t="str">
        <f>IF(Table3[[#This Row],[NS1 Patients]]=0,"Ns1 (-)ve", "Ns1(+)ve")</f>
        <v>Ns1 (-)ve</v>
      </c>
      <c r="H459" s="9">
        <v>0</v>
      </c>
      <c r="I459" s="6" t="str">
        <f>IF(Table3[[#This Row],[IgG Patients]]=0,"IgG (-)ve","IgG (+)ve")</f>
        <v>IgG (-)ve</v>
      </c>
      <c r="J459" s="9">
        <v>1</v>
      </c>
      <c r="K459" s="6" t="str">
        <f>IF(Table3[[#This Row],[IgM Patients]]=0,"IgM (-)ve","IgG (+)ve")</f>
        <v>IgG (+)ve</v>
      </c>
      <c r="L459" s="6" t="s">
        <v>16</v>
      </c>
      <c r="M459" s="6" t="s">
        <v>17</v>
      </c>
      <c r="N459" s="6" t="s">
        <v>24</v>
      </c>
      <c r="O459" s="6" t="s">
        <v>14</v>
      </c>
      <c r="P459" s="6">
        <v>0</v>
      </c>
      <c r="Q459" s="6" t="str">
        <f t="shared" si="15"/>
        <v>Negative</v>
      </c>
    </row>
    <row r="460" spans="1:17" x14ac:dyDescent="0.35">
      <c r="A460" s="5">
        <v>846</v>
      </c>
      <c r="B460" s="6" t="s">
        <v>10</v>
      </c>
      <c r="C460" s="6">
        <v>26</v>
      </c>
      <c r="D460" s="6" t="str">
        <f t="shared" si="14"/>
        <v>Adults (26–35)</v>
      </c>
      <c r="E460" s="9">
        <f>IF(Table3[[#This Row],[Age Group]]="Children (8–17)",1,IF(Table3[[#This Row],[Age Group]]="Youth (18–25)",2,IF(Table3[[#This Row],[Age Group]]="Adults (26–35)",3,IF(Table3[[#This Row],[Age Group]]="Middle Age (36–50)",4,5))))</f>
        <v>3</v>
      </c>
      <c r="F460" s="9">
        <v>1</v>
      </c>
      <c r="G460" s="6" t="str">
        <f>IF(Table3[[#This Row],[NS1 Patients]]=0,"Ns1 (-)ve", "Ns1(+)ve")</f>
        <v>Ns1(+)ve</v>
      </c>
      <c r="H460" s="9">
        <v>1</v>
      </c>
      <c r="I460" s="6" t="str">
        <f>IF(Table3[[#This Row],[IgG Patients]]=0,"IgG (-)ve","IgG (+)ve")</f>
        <v>IgG (+)ve</v>
      </c>
      <c r="J460" s="9">
        <v>0</v>
      </c>
      <c r="K460" s="6" t="str">
        <f>IF(Table3[[#This Row],[IgM Patients]]=0,"IgM (-)ve","IgG (+)ve")</f>
        <v>IgM (-)ve</v>
      </c>
      <c r="L460" s="6" t="s">
        <v>46</v>
      </c>
      <c r="M460" s="6" t="s">
        <v>17</v>
      </c>
      <c r="N460" s="6" t="s">
        <v>19</v>
      </c>
      <c r="O460" s="6" t="s">
        <v>14</v>
      </c>
      <c r="P460" s="6">
        <v>1</v>
      </c>
      <c r="Q460" s="6" t="str">
        <f t="shared" si="15"/>
        <v>Positive</v>
      </c>
    </row>
    <row r="461" spans="1:17" x14ac:dyDescent="0.35">
      <c r="A461" s="5">
        <v>851</v>
      </c>
      <c r="B461" s="7" t="s">
        <v>15</v>
      </c>
      <c r="C461" s="7">
        <v>32</v>
      </c>
      <c r="D461" s="7" t="str">
        <f t="shared" si="14"/>
        <v>Adults (26–35)</v>
      </c>
      <c r="E461" s="10">
        <f>IF(Table3[[#This Row],[Age Group]]="Children (8–17)",1,IF(Table3[[#This Row],[Age Group]]="Youth (18–25)",2,IF(Table3[[#This Row],[Age Group]]="Adults (26–35)",3,IF(Table3[[#This Row],[Age Group]]="Middle Age (36–50)",4,5))))</f>
        <v>3</v>
      </c>
      <c r="F461" s="10">
        <v>1</v>
      </c>
      <c r="G461" s="7" t="str">
        <f>IF(Table3[[#This Row],[NS1 Patients]]=0,"Ns1 (-)ve", "Ns1(+)ve")</f>
        <v>Ns1(+)ve</v>
      </c>
      <c r="H461" s="10">
        <v>1</v>
      </c>
      <c r="I461" s="7" t="str">
        <f>IF(Table3[[#This Row],[IgG Patients]]=0,"IgG (-)ve","IgG (+)ve")</f>
        <v>IgG (+)ve</v>
      </c>
      <c r="J461" s="10">
        <v>0</v>
      </c>
      <c r="K461" s="7" t="str">
        <f>IF(Table3[[#This Row],[IgM Patients]]=0,"IgM (-)ve","IgG (+)ve")</f>
        <v>IgM (-)ve</v>
      </c>
      <c r="L461" s="7" t="s">
        <v>38</v>
      </c>
      <c r="M461" s="7" t="s">
        <v>12</v>
      </c>
      <c r="N461" s="7" t="s">
        <v>24</v>
      </c>
      <c r="O461" s="7" t="s">
        <v>14</v>
      </c>
      <c r="P461" s="7">
        <v>1</v>
      </c>
      <c r="Q461" s="7" t="str">
        <f t="shared" si="15"/>
        <v>Positive</v>
      </c>
    </row>
    <row r="462" spans="1:17" x14ac:dyDescent="0.35">
      <c r="A462" s="5">
        <v>852</v>
      </c>
      <c r="B462" s="6" t="s">
        <v>10</v>
      </c>
      <c r="C462" s="6">
        <v>28</v>
      </c>
      <c r="D462" s="6" t="str">
        <f t="shared" si="14"/>
        <v>Adults (26–35)</v>
      </c>
      <c r="E462" s="9">
        <f>IF(Table3[[#This Row],[Age Group]]="Children (8–17)",1,IF(Table3[[#This Row],[Age Group]]="Youth (18–25)",2,IF(Table3[[#This Row],[Age Group]]="Adults (26–35)",3,IF(Table3[[#This Row],[Age Group]]="Middle Age (36–50)",4,5))))</f>
        <v>3</v>
      </c>
      <c r="F462" s="9">
        <v>1</v>
      </c>
      <c r="G462" s="6" t="str">
        <f>IF(Table3[[#This Row],[NS1 Patients]]=0,"Ns1 (-)ve", "Ns1(+)ve")</f>
        <v>Ns1(+)ve</v>
      </c>
      <c r="H462" s="9">
        <v>1</v>
      </c>
      <c r="I462" s="6" t="str">
        <f>IF(Table3[[#This Row],[IgG Patients]]=0,"IgG (-)ve","IgG (+)ve")</f>
        <v>IgG (+)ve</v>
      </c>
      <c r="J462" s="9">
        <v>0</v>
      </c>
      <c r="K462" s="6" t="str">
        <f>IF(Table3[[#This Row],[IgM Patients]]=0,"IgM (-)ve","IgG (+)ve")</f>
        <v>IgM (-)ve</v>
      </c>
      <c r="L462" s="6" t="s">
        <v>11</v>
      </c>
      <c r="M462" s="6" t="s">
        <v>17</v>
      </c>
      <c r="N462" s="6" t="s">
        <v>24</v>
      </c>
      <c r="O462" s="6" t="s">
        <v>14</v>
      </c>
      <c r="P462" s="6">
        <v>1</v>
      </c>
      <c r="Q462" s="6" t="str">
        <f t="shared" si="15"/>
        <v>Positive</v>
      </c>
    </row>
    <row r="463" spans="1:17" x14ac:dyDescent="0.35">
      <c r="A463" s="5">
        <v>856</v>
      </c>
      <c r="B463" s="6" t="s">
        <v>15</v>
      </c>
      <c r="C463" s="6">
        <v>35</v>
      </c>
      <c r="D463" s="6" t="str">
        <f t="shared" si="14"/>
        <v>Adults (26–35)</v>
      </c>
      <c r="E463" s="9">
        <f>IF(Table3[[#This Row],[Age Group]]="Children (8–17)",1,IF(Table3[[#This Row],[Age Group]]="Youth (18–25)",2,IF(Table3[[#This Row],[Age Group]]="Adults (26–35)",3,IF(Table3[[#This Row],[Age Group]]="Middle Age (36–50)",4,5))))</f>
        <v>3</v>
      </c>
      <c r="F463" s="9">
        <v>0</v>
      </c>
      <c r="G463" s="6" t="str">
        <f>IF(Table3[[#This Row],[NS1 Patients]]=0,"Ns1 (-)ve", "Ns1(+)ve")</f>
        <v>Ns1 (-)ve</v>
      </c>
      <c r="H463" s="9">
        <v>0</v>
      </c>
      <c r="I463" s="6" t="str">
        <f>IF(Table3[[#This Row],[IgG Patients]]=0,"IgG (-)ve","IgG (+)ve")</f>
        <v>IgG (-)ve</v>
      </c>
      <c r="J463" s="9">
        <v>1</v>
      </c>
      <c r="K463" s="6" t="str">
        <f>IF(Table3[[#This Row],[IgM Patients]]=0,"IgM (-)ve","IgG (+)ve")</f>
        <v>IgG (+)ve</v>
      </c>
      <c r="L463" s="6" t="s">
        <v>16</v>
      </c>
      <c r="M463" s="6" t="s">
        <v>17</v>
      </c>
      <c r="N463" s="6" t="s">
        <v>24</v>
      </c>
      <c r="O463" s="6" t="s">
        <v>14</v>
      </c>
      <c r="P463" s="6">
        <v>0</v>
      </c>
      <c r="Q463" s="6" t="str">
        <f t="shared" si="15"/>
        <v>Negative</v>
      </c>
    </row>
    <row r="464" spans="1:17" x14ac:dyDescent="0.35">
      <c r="A464" s="5">
        <v>858</v>
      </c>
      <c r="B464" s="6" t="s">
        <v>10</v>
      </c>
      <c r="C464" s="6">
        <v>30</v>
      </c>
      <c r="D464" s="6" t="str">
        <f t="shared" si="14"/>
        <v>Adults (26–35)</v>
      </c>
      <c r="E464" s="9">
        <f>IF(Table3[[#This Row],[Age Group]]="Children (8–17)",1,IF(Table3[[#This Row],[Age Group]]="Youth (18–25)",2,IF(Table3[[#This Row],[Age Group]]="Adults (26–35)",3,IF(Table3[[#This Row],[Age Group]]="Middle Age (36–50)",4,5))))</f>
        <v>3</v>
      </c>
      <c r="F464" s="9">
        <v>1</v>
      </c>
      <c r="G464" s="6" t="str">
        <f>IF(Table3[[#This Row],[NS1 Patients]]=0,"Ns1 (-)ve", "Ns1(+)ve")</f>
        <v>Ns1(+)ve</v>
      </c>
      <c r="H464" s="9">
        <v>1</v>
      </c>
      <c r="I464" s="6" t="str">
        <f>IF(Table3[[#This Row],[IgG Patients]]=0,"IgG (-)ve","IgG (+)ve")</f>
        <v>IgG (+)ve</v>
      </c>
      <c r="J464" s="9">
        <v>1</v>
      </c>
      <c r="K464" s="6" t="str">
        <f>IF(Table3[[#This Row],[IgM Patients]]=0,"IgM (-)ve","IgG (+)ve")</f>
        <v>IgG (+)ve</v>
      </c>
      <c r="L464" s="6" t="s">
        <v>18</v>
      </c>
      <c r="M464" s="6" t="s">
        <v>17</v>
      </c>
      <c r="N464" s="6" t="s">
        <v>19</v>
      </c>
      <c r="O464" s="6" t="s">
        <v>14</v>
      </c>
      <c r="P464" s="6">
        <v>1</v>
      </c>
      <c r="Q464" s="6" t="str">
        <f t="shared" si="15"/>
        <v>Positive</v>
      </c>
    </row>
    <row r="465" spans="1:17" x14ac:dyDescent="0.35">
      <c r="A465" s="5">
        <v>868</v>
      </c>
      <c r="B465" s="6" t="s">
        <v>10</v>
      </c>
      <c r="C465" s="6">
        <v>29</v>
      </c>
      <c r="D465" s="6" t="str">
        <f t="shared" si="14"/>
        <v>Adults (26–35)</v>
      </c>
      <c r="E465" s="9">
        <f>IF(Table3[[#This Row],[Age Group]]="Children (8–17)",1,IF(Table3[[#This Row],[Age Group]]="Youth (18–25)",2,IF(Table3[[#This Row],[Age Group]]="Adults (26–35)",3,IF(Table3[[#This Row],[Age Group]]="Middle Age (36–50)",4,5))))</f>
        <v>3</v>
      </c>
      <c r="F465" s="9">
        <v>1</v>
      </c>
      <c r="G465" s="6" t="str">
        <f>IF(Table3[[#This Row],[NS1 Patients]]=0,"Ns1 (-)ve", "Ns1(+)ve")</f>
        <v>Ns1(+)ve</v>
      </c>
      <c r="H465" s="9">
        <v>1</v>
      </c>
      <c r="I465" s="6" t="str">
        <f>IF(Table3[[#This Row],[IgG Patients]]=0,"IgG (-)ve","IgG (+)ve")</f>
        <v>IgG (+)ve</v>
      </c>
      <c r="J465" s="9">
        <v>0</v>
      </c>
      <c r="K465" s="6" t="str">
        <f>IF(Table3[[#This Row],[IgM Patients]]=0,"IgM (-)ve","IgG (+)ve")</f>
        <v>IgM (-)ve</v>
      </c>
      <c r="L465" s="6" t="s">
        <v>39</v>
      </c>
      <c r="M465" s="6" t="s">
        <v>17</v>
      </c>
      <c r="N465" s="6" t="s">
        <v>13</v>
      </c>
      <c r="O465" s="6" t="s">
        <v>14</v>
      </c>
      <c r="P465" s="6">
        <v>1</v>
      </c>
      <c r="Q465" s="6" t="str">
        <f t="shared" si="15"/>
        <v>Positive</v>
      </c>
    </row>
    <row r="466" spans="1:17" x14ac:dyDescent="0.35">
      <c r="A466" s="5">
        <v>872</v>
      </c>
      <c r="B466" s="6" t="s">
        <v>15</v>
      </c>
      <c r="C466" s="6">
        <v>27</v>
      </c>
      <c r="D466" s="6" t="str">
        <f t="shared" si="14"/>
        <v>Adults (26–35)</v>
      </c>
      <c r="E466" s="9">
        <f>IF(Table3[[#This Row],[Age Group]]="Children (8–17)",1,IF(Table3[[#This Row],[Age Group]]="Youth (18–25)",2,IF(Table3[[#This Row],[Age Group]]="Adults (26–35)",3,IF(Table3[[#This Row],[Age Group]]="Middle Age (36–50)",4,5))))</f>
        <v>3</v>
      </c>
      <c r="F466" s="9">
        <v>0</v>
      </c>
      <c r="G466" s="6" t="str">
        <f>IF(Table3[[#This Row],[NS1 Patients]]=0,"Ns1 (-)ve", "Ns1(+)ve")</f>
        <v>Ns1 (-)ve</v>
      </c>
      <c r="H466" s="9">
        <v>0</v>
      </c>
      <c r="I466" s="6" t="str">
        <f>IF(Table3[[#This Row],[IgG Patients]]=0,"IgG (-)ve","IgG (+)ve")</f>
        <v>IgG (-)ve</v>
      </c>
      <c r="J466" s="9">
        <v>0</v>
      </c>
      <c r="K466" s="6" t="str">
        <f>IF(Table3[[#This Row],[IgM Patients]]=0,"IgM (-)ve","IgG (+)ve")</f>
        <v>IgM (-)ve</v>
      </c>
      <c r="L466" s="6" t="s">
        <v>46</v>
      </c>
      <c r="M466" s="6" t="s">
        <v>17</v>
      </c>
      <c r="N466" s="6" t="s">
        <v>13</v>
      </c>
      <c r="O466" s="6" t="s">
        <v>14</v>
      </c>
      <c r="P466" s="6">
        <v>0</v>
      </c>
      <c r="Q466" s="6" t="str">
        <f t="shared" si="15"/>
        <v>Negative</v>
      </c>
    </row>
    <row r="467" spans="1:17" x14ac:dyDescent="0.35">
      <c r="A467" s="5">
        <v>879</v>
      </c>
      <c r="B467" s="7" t="s">
        <v>15</v>
      </c>
      <c r="C467" s="7">
        <v>35</v>
      </c>
      <c r="D467" s="7" t="str">
        <f t="shared" si="14"/>
        <v>Adults (26–35)</v>
      </c>
      <c r="E467" s="10">
        <f>IF(Table3[[#This Row],[Age Group]]="Children (8–17)",1,IF(Table3[[#This Row],[Age Group]]="Youth (18–25)",2,IF(Table3[[#This Row],[Age Group]]="Adults (26–35)",3,IF(Table3[[#This Row],[Age Group]]="Middle Age (36–50)",4,5))))</f>
        <v>3</v>
      </c>
      <c r="F467" s="10">
        <v>1</v>
      </c>
      <c r="G467" s="7" t="str">
        <f>IF(Table3[[#This Row],[NS1 Patients]]=0,"Ns1 (-)ve", "Ns1(+)ve")</f>
        <v>Ns1(+)ve</v>
      </c>
      <c r="H467" s="10">
        <v>1</v>
      </c>
      <c r="I467" s="7" t="str">
        <f>IF(Table3[[#This Row],[IgG Patients]]=0,"IgG (-)ve","IgG (+)ve")</f>
        <v>IgG (+)ve</v>
      </c>
      <c r="J467" s="10">
        <v>0</v>
      </c>
      <c r="K467" s="7" t="str">
        <f>IF(Table3[[#This Row],[IgM Patients]]=0,"IgM (-)ve","IgG (+)ve")</f>
        <v>IgM (-)ve</v>
      </c>
      <c r="L467" s="7" t="s">
        <v>11</v>
      </c>
      <c r="M467" s="7" t="s">
        <v>12</v>
      </c>
      <c r="N467" s="7" t="s">
        <v>19</v>
      </c>
      <c r="O467" s="7" t="s">
        <v>14</v>
      </c>
      <c r="P467" s="7">
        <v>1</v>
      </c>
      <c r="Q467" s="7" t="str">
        <f t="shared" si="15"/>
        <v>Positive</v>
      </c>
    </row>
    <row r="468" spans="1:17" x14ac:dyDescent="0.35">
      <c r="A468" s="5">
        <v>887</v>
      </c>
      <c r="B468" s="7" t="s">
        <v>15</v>
      </c>
      <c r="C468" s="7">
        <v>34</v>
      </c>
      <c r="D468" s="7" t="str">
        <f t="shared" si="14"/>
        <v>Adults (26–35)</v>
      </c>
      <c r="E468" s="10">
        <f>IF(Table3[[#This Row],[Age Group]]="Children (8–17)",1,IF(Table3[[#This Row],[Age Group]]="Youth (18–25)",2,IF(Table3[[#This Row],[Age Group]]="Adults (26–35)",3,IF(Table3[[#This Row],[Age Group]]="Middle Age (36–50)",4,5))))</f>
        <v>3</v>
      </c>
      <c r="F468" s="10">
        <v>0</v>
      </c>
      <c r="G468" s="7" t="str">
        <f>IF(Table3[[#This Row],[NS1 Patients]]=0,"Ns1 (-)ve", "Ns1(+)ve")</f>
        <v>Ns1 (-)ve</v>
      </c>
      <c r="H468" s="10">
        <v>0</v>
      </c>
      <c r="I468" s="7" t="str">
        <f>IF(Table3[[#This Row],[IgG Patients]]=0,"IgG (-)ve","IgG (+)ve")</f>
        <v>IgG (-)ve</v>
      </c>
      <c r="J468" s="10">
        <v>0</v>
      </c>
      <c r="K468" s="7" t="str">
        <f>IF(Table3[[#This Row],[IgM Patients]]=0,"IgM (-)ve","IgG (+)ve")</f>
        <v>IgM (-)ve</v>
      </c>
      <c r="L468" s="7" t="s">
        <v>18</v>
      </c>
      <c r="M468" s="7" t="s">
        <v>12</v>
      </c>
      <c r="N468" s="7" t="s">
        <v>19</v>
      </c>
      <c r="O468" s="7" t="s">
        <v>14</v>
      </c>
      <c r="P468" s="7">
        <v>0</v>
      </c>
      <c r="Q468" s="7" t="str">
        <f t="shared" si="15"/>
        <v>Negative</v>
      </c>
    </row>
    <row r="469" spans="1:17" x14ac:dyDescent="0.35">
      <c r="A469" s="5">
        <v>894</v>
      </c>
      <c r="B469" s="6" t="s">
        <v>10</v>
      </c>
      <c r="C469" s="6">
        <v>28</v>
      </c>
      <c r="D469" s="6" t="str">
        <f t="shared" si="14"/>
        <v>Adults (26–35)</v>
      </c>
      <c r="E469" s="9">
        <f>IF(Table3[[#This Row],[Age Group]]="Children (8–17)",1,IF(Table3[[#This Row],[Age Group]]="Youth (18–25)",2,IF(Table3[[#This Row],[Age Group]]="Adults (26–35)",3,IF(Table3[[#This Row],[Age Group]]="Middle Age (36–50)",4,5))))</f>
        <v>3</v>
      </c>
      <c r="F469" s="9">
        <v>1</v>
      </c>
      <c r="G469" s="6" t="str">
        <f>IF(Table3[[#This Row],[NS1 Patients]]=0,"Ns1 (-)ve", "Ns1(+)ve")</f>
        <v>Ns1(+)ve</v>
      </c>
      <c r="H469" s="9">
        <v>1</v>
      </c>
      <c r="I469" s="6" t="str">
        <f>IF(Table3[[#This Row],[IgG Patients]]=0,"IgG (-)ve","IgG (+)ve")</f>
        <v>IgG (+)ve</v>
      </c>
      <c r="J469" s="9">
        <v>0</v>
      </c>
      <c r="K469" s="6" t="str">
        <f>IF(Table3[[#This Row],[IgM Patients]]=0,"IgM (-)ve","IgG (+)ve")</f>
        <v>IgM (-)ve</v>
      </c>
      <c r="L469" s="6" t="s">
        <v>20</v>
      </c>
      <c r="M469" s="6" t="s">
        <v>17</v>
      </c>
      <c r="N469" s="6" t="s">
        <v>19</v>
      </c>
      <c r="O469" s="6" t="s">
        <v>14</v>
      </c>
      <c r="P469" s="6">
        <v>1</v>
      </c>
      <c r="Q469" s="6" t="str">
        <f t="shared" si="15"/>
        <v>Positive</v>
      </c>
    </row>
    <row r="470" spans="1:17" x14ac:dyDescent="0.35">
      <c r="A470" s="5">
        <v>902</v>
      </c>
      <c r="B470" s="6" t="s">
        <v>10</v>
      </c>
      <c r="C470" s="6">
        <v>35</v>
      </c>
      <c r="D470" s="6" t="str">
        <f t="shared" si="14"/>
        <v>Adults (26–35)</v>
      </c>
      <c r="E470" s="9">
        <f>IF(Table3[[#This Row],[Age Group]]="Children (8–17)",1,IF(Table3[[#This Row],[Age Group]]="Youth (18–25)",2,IF(Table3[[#This Row],[Age Group]]="Adults (26–35)",3,IF(Table3[[#This Row],[Age Group]]="Middle Age (36–50)",4,5))))</f>
        <v>3</v>
      </c>
      <c r="F470" s="9">
        <v>0</v>
      </c>
      <c r="G470" s="6" t="str">
        <f>IF(Table3[[#This Row],[NS1 Patients]]=0,"Ns1 (-)ve", "Ns1(+)ve")</f>
        <v>Ns1 (-)ve</v>
      </c>
      <c r="H470" s="9">
        <v>0</v>
      </c>
      <c r="I470" s="6" t="str">
        <f>IF(Table3[[#This Row],[IgG Patients]]=0,"IgG (-)ve","IgG (+)ve")</f>
        <v>IgG (-)ve</v>
      </c>
      <c r="J470" s="9">
        <v>0</v>
      </c>
      <c r="K470" s="6" t="str">
        <f>IF(Table3[[#This Row],[IgM Patients]]=0,"IgM (-)ve","IgG (+)ve")</f>
        <v>IgM (-)ve</v>
      </c>
      <c r="L470" s="6" t="s">
        <v>34</v>
      </c>
      <c r="M470" s="6" t="s">
        <v>17</v>
      </c>
      <c r="N470" s="6" t="s">
        <v>13</v>
      </c>
      <c r="O470" s="6" t="s">
        <v>14</v>
      </c>
      <c r="P470" s="6">
        <v>0</v>
      </c>
      <c r="Q470" s="6" t="str">
        <f t="shared" si="15"/>
        <v>Negative</v>
      </c>
    </row>
    <row r="471" spans="1:17" x14ac:dyDescent="0.35">
      <c r="A471" s="5">
        <v>906</v>
      </c>
      <c r="B471" s="6" t="s">
        <v>15</v>
      </c>
      <c r="C471" s="6">
        <v>27</v>
      </c>
      <c r="D471" s="6" t="str">
        <f t="shared" si="14"/>
        <v>Adults (26–35)</v>
      </c>
      <c r="E471" s="9">
        <f>IF(Table3[[#This Row],[Age Group]]="Children (8–17)",1,IF(Table3[[#This Row],[Age Group]]="Youth (18–25)",2,IF(Table3[[#This Row],[Age Group]]="Adults (26–35)",3,IF(Table3[[#This Row],[Age Group]]="Middle Age (36–50)",4,5))))</f>
        <v>3</v>
      </c>
      <c r="F471" s="9">
        <v>1</v>
      </c>
      <c r="G471" s="6" t="str">
        <f>IF(Table3[[#This Row],[NS1 Patients]]=0,"Ns1 (-)ve", "Ns1(+)ve")</f>
        <v>Ns1(+)ve</v>
      </c>
      <c r="H471" s="9">
        <v>1</v>
      </c>
      <c r="I471" s="6" t="str">
        <f>IF(Table3[[#This Row],[IgG Patients]]=0,"IgG (-)ve","IgG (+)ve")</f>
        <v>IgG (+)ve</v>
      </c>
      <c r="J471" s="9">
        <v>0</v>
      </c>
      <c r="K471" s="6" t="str">
        <f>IF(Table3[[#This Row],[IgM Patients]]=0,"IgM (-)ve","IgG (+)ve")</f>
        <v>IgM (-)ve</v>
      </c>
      <c r="L471" s="6" t="s">
        <v>41</v>
      </c>
      <c r="M471" s="6" t="s">
        <v>17</v>
      </c>
      <c r="N471" s="6" t="s">
        <v>19</v>
      </c>
      <c r="O471" s="6" t="s">
        <v>14</v>
      </c>
      <c r="P471" s="6">
        <v>1</v>
      </c>
      <c r="Q471" s="6" t="str">
        <f t="shared" si="15"/>
        <v>Positive</v>
      </c>
    </row>
    <row r="472" spans="1:17" x14ac:dyDescent="0.35">
      <c r="A472" s="5">
        <v>908</v>
      </c>
      <c r="B472" s="6" t="s">
        <v>15</v>
      </c>
      <c r="C472" s="6">
        <v>28</v>
      </c>
      <c r="D472" s="6" t="str">
        <f t="shared" si="14"/>
        <v>Adults (26–35)</v>
      </c>
      <c r="E472" s="9">
        <f>IF(Table3[[#This Row],[Age Group]]="Children (8–17)",1,IF(Table3[[#This Row],[Age Group]]="Youth (18–25)",2,IF(Table3[[#This Row],[Age Group]]="Adults (26–35)",3,IF(Table3[[#This Row],[Age Group]]="Middle Age (36–50)",4,5))))</f>
        <v>3</v>
      </c>
      <c r="F472" s="9">
        <v>1</v>
      </c>
      <c r="G472" s="6" t="str">
        <f>IF(Table3[[#This Row],[NS1 Patients]]=0,"Ns1 (-)ve", "Ns1(+)ve")</f>
        <v>Ns1(+)ve</v>
      </c>
      <c r="H472" s="9">
        <v>1</v>
      </c>
      <c r="I472" s="6" t="str">
        <f>IF(Table3[[#This Row],[IgG Patients]]=0,"IgG (-)ve","IgG (+)ve")</f>
        <v>IgG (+)ve</v>
      </c>
      <c r="J472" s="9">
        <v>0</v>
      </c>
      <c r="K472" s="6" t="str">
        <f>IF(Table3[[#This Row],[IgM Patients]]=0,"IgM (-)ve","IgG (+)ve")</f>
        <v>IgM (-)ve</v>
      </c>
      <c r="L472" s="6" t="s">
        <v>30</v>
      </c>
      <c r="M472" s="6" t="s">
        <v>17</v>
      </c>
      <c r="N472" s="6" t="s">
        <v>24</v>
      </c>
      <c r="O472" s="6" t="s">
        <v>14</v>
      </c>
      <c r="P472" s="6">
        <v>1</v>
      </c>
      <c r="Q472" s="6" t="str">
        <f t="shared" si="15"/>
        <v>Positive</v>
      </c>
    </row>
    <row r="473" spans="1:17" x14ac:dyDescent="0.35">
      <c r="A473" s="5">
        <v>917</v>
      </c>
      <c r="B473" s="7" t="s">
        <v>15</v>
      </c>
      <c r="C473" s="7">
        <v>30</v>
      </c>
      <c r="D473" s="7" t="str">
        <f t="shared" si="14"/>
        <v>Adults (26–35)</v>
      </c>
      <c r="E473" s="10">
        <f>IF(Table3[[#This Row],[Age Group]]="Children (8–17)",1,IF(Table3[[#This Row],[Age Group]]="Youth (18–25)",2,IF(Table3[[#This Row],[Age Group]]="Adults (26–35)",3,IF(Table3[[#This Row],[Age Group]]="Middle Age (36–50)",4,5))))</f>
        <v>3</v>
      </c>
      <c r="F473" s="10">
        <v>1</v>
      </c>
      <c r="G473" s="7" t="str">
        <f>IF(Table3[[#This Row],[NS1 Patients]]=0,"Ns1 (-)ve", "Ns1(+)ve")</f>
        <v>Ns1(+)ve</v>
      </c>
      <c r="H473" s="10">
        <v>1</v>
      </c>
      <c r="I473" s="7" t="str">
        <f>IF(Table3[[#This Row],[IgG Patients]]=0,"IgG (-)ve","IgG (+)ve")</f>
        <v>IgG (+)ve</v>
      </c>
      <c r="J473" s="10">
        <v>1</v>
      </c>
      <c r="K473" s="7" t="str">
        <f>IF(Table3[[#This Row],[IgM Patients]]=0,"IgM (-)ve","IgG (+)ve")</f>
        <v>IgG (+)ve</v>
      </c>
      <c r="L473" s="7" t="s">
        <v>44</v>
      </c>
      <c r="M473" s="7" t="s">
        <v>12</v>
      </c>
      <c r="N473" s="7" t="s">
        <v>13</v>
      </c>
      <c r="O473" s="7" t="s">
        <v>14</v>
      </c>
      <c r="P473" s="7">
        <v>1</v>
      </c>
      <c r="Q473" s="7" t="str">
        <f t="shared" si="15"/>
        <v>Positive</v>
      </c>
    </row>
    <row r="474" spans="1:17" x14ac:dyDescent="0.35">
      <c r="A474" s="5">
        <v>918</v>
      </c>
      <c r="B474" s="6" t="s">
        <v>15</v>
      </c>
      <c r="C474" s="6">
        <v>33</v>
      </c>
      <c r="D474" s="6" t="str">
        <f t="shared" si="14"/>
        <v>Adults (26–35)</v>
      </c>
      <c r="E474" s="9">
        <f>IF(Table3[[#This Row],[Age Group]]="Children (8–17)",1,IF(Table3[[#This Row],[Age Group]]="Youth (18–25)",2,IF(Table3[[#This Row],[Age Group]]="Adults (26–35)",3,IF(Table3[[#This Row],[Age Group]]="Middle Age (36–50)",4,5))))</f>
        <v>3</v>
      </c>
      <c r="F474" s="9">
        <v>0</v>
      </c>
      <c r="G474" s="6" t="str">
        <f>IF(Table3[[#This Row],[NS1 Patients]]=0,"Ns1 (-)ve", "Ns1(+)ve")</f>
        <v>Ns1 (-)ve</v>
      </c>
      <c r="H474" s="9">
        <v>0</v>
      </c>
      <c r="I474" s="6" t="str">
        <f>IF(Table3[[#This Row],[IgG Patients]]=0,"IgG (-)ve","IgG (+)ve")</f>
        <v>IgG (-)ve</v>
      </c>
      <c r="J474" s="9">
        <v>0</v>
      </c>
      <c r="K474" s="6" t="str">
        <f>IF(Table3[[#This Row],[IgM Patients]]=0,"IgM (-)ve","IgG (+)ve")</f>
        <v>IgM (-)ve</v>
      </c>
      <c r="L474" s="6" t="s">
        <v>41</v>
      </c>
      <c r="M474" s="6" t="s">
        <v>17</v>
      </c>
      <c r="N474" s="6" t="s">
        <v>24</v>
      </c>
      <c r="O474" s="6" t="s">
        <v>14</v>
      </c>
      <c r="P474" s="6">
        <v>0</v>
      </c>
      <c r="Q474" s="6" t="str">
        <f t="shared" si="15"/>
        <v>Negative</v>
      </c>
    </row>
    <row r="475" spans="1:17" x14ac:dyDescent="0.35">
      <c r="A475" s="5">
        <v>923</v>
      </c>
      <c r="B475" s="7" t="s">
        <v>10</v>
      </c>
      <c r="C475" s="7">
        <v>29</v>
      </c>
      <c r="D475" s="7" t="str">
        <f t="shared" si="14"/>
        <v>Adults (26–35)</v>
      </c>
      <c r="E475" s="10">
        <f>IF(Table3[[#This Row],[Age Group]]="Children (8–17)",1,IF(Table3[[#This Row],[Age Group]]="Youth (18–25)",2,IF(Table3[[#This Row],[Age Group]]="Adults (26–35)",3,IF(Table3[[#This Row],[Age Group]]="Middle Age (36–50)",4,5))))</f>
        <v>3</v>
      </c>
      <c r="F475" s="10">
        <v>0</v>
      </c>
      <c r="G475" s="7" t="str">
        <f>IF(Table3[[#This Row],[NS1 Patients]]=0,"Ns1 (-)ve", "Ns1(+)ve")</f>
        <v>Ns1 (-)ve</v>
      </c>
      <c r="H475" s="10">
        <v>0</v>
      </c>
      <c r="I475" s="7" t="str">
        <f>IF(Table3[[#This Row],[IgG Patients]]=0,"IgG (-)ve","IgG (+)ve")</f>
        <v>IgG (-)ve</v>
      </c>
      <c r="J475" s="10">
        <v>0</v>
      </c>
      <c r="K475" s="7" t="str">
        <f>IF(Table3[[#This Row],[IgM Patients]]=0,"IgM (-)ve","IgG (+)ve")</f>
        <v>IgM (-)ve</v>
      </c>
      <c r="L475" s="7" t="s">
        <v>45</v>
      </c>
      <c r="M475" s="7" t="s">
        <v>12</v>
      </c>
      <c r="N475" s="7" t="s">
        <v>13</v>
      </c>
      <c r="O475" s="7" t="s">
        <v>14</v>
      </c>
      <c r="P475" s="7">
        <v>0</v>
      </c>
      <c r="Q475" s="7" t="str">
        <f t="shared" si="15"/>
        <v>Negative</v>
      </c>
    </row>
    <row r="476" spans="1:17" x14ac:dyDescent="0.35">
      <c r="A476" s="5">
        <v>934</v>
      </c>
      <c r="B476" s="6" t="s">
        <v>15</v>
      </c>
      <c r="C476" s="6">
        <v>26</v>
      </c>
      <c r="D476" s="6" t="str">
        <f t="shared" si="14"/>
        <v>Adults (26–35)</v>
      </c>
      <c r="E476" s="9">
        <f>IF(Table3[[#This Row],[Age Group]]="Children (8–17)",1,IF(Table3[[#This Row],[Age Group]]="Youth (18–25)",2,IF(Table3[[#This Row],[Age Group]]="Adults (26–35)",3,IF(Table3[[#This Row],[Age Group]]="Middle Age (36–50)",4,5))))</f>
        <v>3</v>
      </c>
      <c r="F476" s="9">
        <v>0</v>
      </c>
      <c r="G476" s="6" t="str">
        <f>IF(Table3[[#This Row],[NS1 Patients]]=0,"Ns1 (-)ve", "Ns1(+)ve")</f>
        <v>Ns1 (-)ve</v>
      </c>
      <c r="H476" s="9">
        <v>0</v>
      </c>
      <c r="I476" s="6" t="str">
        <f>IF(Table3[[#This Row],[IgG Patients]]=0,"IgG (-)ve","IgG (+)ve")</f>
        <v>IgG (-)ve</v>
      </c>
      <c r="J476" s="9">
        <v>0</v>
      </c>
      <c r="K476" s="6" t="str">
        <f>IF(Table3[[#This Row],[IgM Patients]]=0,"IgM (-)ve","IgG (+)ve")</f>
        <v>IgM (-)ve</v>
      </c>
      <c r="L476" s="6" t="s">
        <v>20</v>
      </c>
      <c r="M476" s="6" t="s">
        <v>17</v>
      </c>
      <c r="N476" s="6" t="s">
        <v>24</v>
      </c>
      <c r="O476" s="6" t="s">
        <v>14</v>
      </c>
      <c r="P476" s="6">
        <v>0</v>
      </c>
      <c r="Q476" s="6" t="str">
        <f t="shared" si="15"/>
        <v>Negative</v>
      </c>
    </row>
    <row r="477" spans="1:17" x14ac:dyDescent="0.35">
      <c r="A477" s="5">
        <v>936</v>
      </c>
      <c r="B477" s="6" t="s">
        <v>10</v>
      </c>
      <c r="C477" s="6">
        <v>33</v>
      </c>
      <c r="D477" s="6" t="str">
        <f t="shared" si="14"/>
        <v>Adults (26–35)</v>
      </c>
      <c r="E477" s="9">
        <f>IF(Table3[[#This Row],[Age Group]]="Children (8–17)",1,IF(Table3[[#This Row],[Age Group]]="Youth (18–25)",2,IF(Table3[[#This Row],[Age Group]]="Adults (26–35)",3,IF(Table3[[#This Row],[Age Group]]="Middle Age (36–50)",4,5))))</f>
        <v>3</v>
      </c>
      <c r="F477" s="9">
        <v>1</v>
      </c>
      <c r="G477" s="6" t="str">
        <f>IF(Table3[[#This Row],[NS1 Patients]]=0,"Ns1 (-)ve", "Ns1(+)ve")</f>
        <v>Ns1(+)ve</v>
      </c>
      <c r="H477" s="9">
        <v>1</v>
      </c>
      <c r="I477" s="6" t="str">
        <f>IF(Table3[[#This Row],[IgG Patients]]=0,"IgG (-)ve","IgG (+)ve")</f>
        <v>IgG (+)ve</v>
      </c>
      <c r="J477" s="9">
        <v>1</v>
      </c>
      <c r="K477" s="6" t="str">
        <f>IF(Table3[[#This Row],[IgM Patients]]=0,"IgM (-)ve","IgG (+)ve")</f>
        <v>IgG (+)ve</v>
      </c>
      <c r="L477" s="6" t="s">
        <v>48</v>
      </c>
      <c r="M477" s="6" t="s">
        <v>17</v>
      </c>
      <c r="N477" s="6" t="s">
        <v>13</v>
      </c>
      <c r="O477" s="6" t="s">
        <v>14</v>
      </c>
      <c r="P477" s="6">
        <v>1</v>
      </c>
      <c r="Q477" s="6" t="str">
        <f t="shared" si="15"/>
        <v>Positive</v>
      </c>
    </row>
    <row r="478" spans="1:17" x14ac:dyDescent="0.35">
      <c r="A478" s="5">
        <v>943</v>
      </c>
      <c r="B478" s="7" t="s">
        <v>10</v>
      </c>
      <c r="C478" s="7">
        <v>26</v>
      </c>
      <c r="D478" s="7" t="str">
        <f t="shared" si="14"/>
        <v>Adults (26–35)</v>
      </c>
      <c r="E478" s="10">
        <f>IF(Table3[[#This Row],[Age Group]]="Children (8–17)",1,IF(Table3[[#This Row],[Age Group]]="Youth (18–25)",2,IF(Table3[[#This Row],[Age Group]]="Adults (26–35)",3,IF(Table3[[#This Row],[Age Group]]="Middle Age (36–50)",4,5))))</f>
        <v>3</v>
      </c>
      <c r="F478" s="10">
        <v>0</v>
      </c>
      <c r="G478" s="7" t="str">
        <f>IF(Table3[[#This Row],[NS1 Patients]]=0,"Ns1 (-)ve", "Ns1(+)ve")</f>
        <v>Ns1 (-)ve</v>
      </c>
      <c r="H478" s="10">
        <v>0</v>
      </c>
      <c r="I478" s="7" t="str">
        <f>IF(Table3[[#This Row],[IgG Patients]]=0,"IgG (-)ve","IgG (+)ve")</f>
        <v>IgG (-)ve</v>
      </c>
      <c r="J478" s="10">
        <v>1</v>
      </c>
      <c r="K478" s="7" t="str">
        <f>IF(Table3[[#This Row],[IgM Patients]]=0,"IgM (-)ve","IgG (+)ve")</f>
        <v>IgG (+)ve</v>
      </c>
      <c r="L478" s="7" t="s">
        <v>44</v>
      </c>
      <c r="M478" s="7" t="s">
        <v>12</v>
      </c>
      <c r="N478" s="7" t="s">
        <v>24</v>
      </c>
      <c r="O478" s="7" t="s">
        <v>14</v>
      </c>
      <c r="P478" s="7">
        <v>0</v>
      </c>
      <c r="Q478" s="7" t="str">
        <f t="shared" si="15"/>
        <v>Negative</v>
      </c>
    </row>
    <row r="479" spans="1:17" x14ac:dyDescent="0.35">
      <c r="A479" s="5">
        <v>944</v>
      </c>
      <c r="B479" s="6" t="s">
        <v>10</v>
      </c>
      <c r="C479" s="6">
        <v>27</v>
      </c>
      <c r="D479" s="6" t="str">
        <f t="shared" si="14"/>
        <v>Adults (26–35)</v>
      </c>
      <c r="E479" s="9">
        <f>IF(Table3[[#This Row],[Age Group]]="Children (8–17)",1,IF(Table3[[#This Row],[Age Group]]="Youth (18–25)",2,IF(Table3[[#This Row],[Age Group]]="Adults (26–35)",3,IF(Table3[[#This Row],[Age Group]]="Middle Age (36–50)",4,5))))</f>
        <v>3</v>
      </c>
      <c r="F479" s="9">
        <v>0</v>
      </c>
      <c r="G479" s="6" t="str">
        <f>IF(Table3[[#This Row],[NS1 Patients]]=0,"Ns1 (-)ve", "Ns1(+)ve")</f>
        <v>Ns1 (-)ve</v>
      </c>
      <c r="H479" s="9">
        <v>0</v>
      </c>
      <c r="I479" s="6" t="str">
        <f>IF(Table3[[#This Row],[IgG Patients]]=0,"IgG (-)ve","IgG (+)ve")</f>
        <v>IgG (-)ve</v>
      </c>
      <c r="J479" s="9">
        <v>0</v>
      </c>
      <c r="K479" s="6" t="str">
        <f>IF(Table3[[#This Row],[IgM Patients]]=0,"IgM (-)ve","IgG (+)ve")</f>
        <v>IgM (-)ve</v>
      </c>
      <c r="L479" s="6" t="s">
        <v>41</v>
      </c>
      <c r="M479" s="6" t="s">
        <v>17</v>
      </c>
      <c r="N479" s="6" t="s">
        <v>24</v>
      </c>
      <c r="O479" s="6" t="s">
        <v>14</v>
      </c>
      <c r="P479" s="6">
        <v>0</v>
      </c>
      <c r="Q479" s="6" t="str">
        <f t="shared" si="15"/>
        <v>Negative</v>
      </c>
    </row>
    <row r="480" spans="1:17" x14ac:dyDescent="0.35">
      <c r="A480" s="5">
        <v>949</v>
      </c>
      <c r="B480" s="7" t="s">
        <v>15</v>
      </c>
      <c r="C480" s="7">
        <v>35</v>
      </c>
      <c r="D480" s="7" t="str">
        <f t="shared" si="14"/>
        <v>Adults (26–35)</v>
      </c>
      <c r="E480" s="10">
        <f>IF(Table3[[#This Row],[Age Group]]="Children (8–17)",1,IF(Table3[[#This Row],[Age Group]]="Youth (18–25)",2,IF(Table3[[#This Row],[Age Group]]="Adults (26–35)",3,IF(Table3[[#This Row],[Age Group]]="Middle Age (36–50)",4,5))))</f>
        <v>3</v>
      </c>
      <c r="F480" s="10">
        <v>1</v>
      </c>
      <c r="G480" s="7" t="str">
        <f>IF(Table3[[#This Row],[NS1 Patients]]=0,"Ns1 (-)ve", "Ns1(+)ve")</f>
        <v>Ns1(+)ve</v>
      </c>
      <c r="H480" s="10">
        <v>1</v>
      </c>
      <c r="I480" s="7" t="str">
        <f>IF(Table3[[#This Row],[IgG Patients]]=0,"IgG (-)ve","IgG (+)ve")</f>
        <v>IgG (+)ve</v>
      </c>
      <c r="J480" s="10">
        <v>1</v>
      </c>
      <c r="K480" s="7" t="str">
        <f>IF(Table3[[#This Row],[IgM Patients]]=0,"IgM (-)ve","IgG (+)ve")</f>
        <v>IgG (+)ve</v>
      </c>
      <c r="L480" s="7" t="s">
        <v>29</v>
      </c>
      <c r="M480" s="7" t="s">
        <v>12</v>
      </c>
      <c r="N480" s="7" t="s">
        <v>19</v>
      </c>
      <c r="O480" s="7" t="s">
        <v>14</v>
      </c>
      <c r="P480" s="7">
        <v>1</v>
      </c>
      <c r="Q480" s="7" t="str">
        <f t="shared" si="15"/>
        <v>Positive</v>
      </c>
    </row>
    <row r="481" spans="1:17" x14ac:dyDescent="0.35">
      <c r="A481" s="5">
        <v>961</v>
      </c>
      <c r="B481" s="7" t="s">
        <v>10</v>
      </c>
      <c r="C481" s="7">
        <v>26</v>
      </c>
      <c r="D481" s="7" t="str">
        <f t="shared" si="14"/>
        <v>Adults (26–35)</v>
      </c>
      <c r="E481" s="10">
        <f>IF(Table3[[#This Row],[Age Group]]="Children (8–17)",1,IF(Table3[[#This Row],[Age Group]]="Youth (18–25)",2,IF(Table3[[#This Row],[Age Group]]="Adults (26–35)",3,IF(Table3[[#This Row],[Age Group]]="Middle Age (36–50)",4,5))))</f>
        <v>3</v>
      </c>
      <c r="F481" s="10">
        <v>0</v>
      </c>
      <c r="G481" s="7" t="str">
        <f>IF(Table3[[#This Row],[NS1 Patients]]=0,"Ns1 (-)ve", "Ns1(+)ve")</f>
        <v>Ns1 (-)ve</v>
      </c>
      <c r="H481" s="10">
        <v>0</v>
      </c>
      <c r="I481" s="7" t="str">
        <f>IF(Table3[[#This Row],[IgG Patients]]=0,"IgG (-)ve","IgG (+)ve")</f>
        <v>IgG (-)ve</v>
      </c>
      <c r="J481" s="10">
        <v>0</v>
      </c>
      <c r="K481" s="7" t="str">
        <f>IF(Table3[[#This Row],[IgM Patients]]=0,"IgM (-)ve","IgG (+)ve")</f>
        <v>IgM (-)ve</v>
      </c>
      <c r="L481" s="7" t="s">
        <v>53</v>
      </c>
      <c r="M481" s="7" t="s">
        <v>12</v>
      </c>
      <c r="N481" s="7" t="s">
        <v>13</v>
      </c>
      <c r="O481" s="7" t="s">
        <v>14</v>
      </c>
      <c r="P481" s="7">
        <v>0</v>
      </c>
      <c r="Q481" s="7" t="str">
        <f t="shared" si="15"/>
        <v>Negative</v>
      </c>
    </row>
    <row r="482" spans="1:17" x14ac:dyDescent="0.35">
      <c r="A482" s="5">
        <v>963</v>
      </c>
      <c r="B482" s="7" t="s">
        <v>15</v>
      </c>
      <c r="C482" s="7">
        <v>31</v>
      </c>
      <c r="D482" s="7" t="str">
        <f t="shared" si="14"/>
        <v>Adults (26–35)</v>
      </c>
      <c r="E482" s="10">
        <f>IF(Table3[[#This Row],[Age Group]]="Children (8–17)",1,IF(Table3[[#This Row],[Age Group]]="Youth (18–25)",2,IF(Table3[[#This Row],[Age Group]]="Adults (26–35)",3,IF(Table3[[#This Row],[Age Group]]="Middle Age (36–50)",4,5))))</f>
        <v>3</v>
      </c>
      <c r="F482" s="10">
        <v>1</v>
      </c>
      <c r="G482" s="7" t="str">
        <f>IF(Table3[[#This Row],[NS1 Patients]]=0,"Ns1 (-)ve", "Ns1(+)ve")</f>
        <v>Ns1(+)ve</v>
      </c>
      <c r="H482" s="10">
        <v>1</v>
      </c>
      <c r="I482" s="7" t="str">
        <f>IF(Table3[[#This Row],[IgG Patients]]=0,"IgG (-)ve","IgG (+)ve")</f>
        <v>IgG (+)ve</v>
      </c>
      <c r="J482" s="10">
        <v>0</v>
      </c>
      <c r="K482" s="7" t="str">
        <f>IF(Table3[[#This Row],[IgM Patients]]=0,"IgM (-)ve","IgG (+)ve")</f>
        <v>IgM (-)ve</v>
      </c>
      <c r="L482" s="7" t="s">
        <v>47</v>
      </c>
      <c r="M482" s="7" t="s">
        <v>12</v>
      </c>
      <c r="N482" s="7" t="s">
        <v>24</v>
      </c>
      <c r="O482" s="7" t="s">
        <v>14</v>
      </c>
      <c r="P482" s="7">
        <v>1</v>
      </c>
      <c r="Q482" s="7" t="str">
        <f t="shared" si="15"/>
        <v>Positive</v>
      </c>
    </row>
    <row r="483" spans="1:17" x14ac:dyDescent="0.35">
      <c r="A483" s="5">
        <v>969</v>
      </c>
      <c r="B483" s="7" t="s">
        <v>10</v>
      </c>
      <c r="C483" s="7">
        <v>30</v>
      </c>
      <c r="D483" s="7" t="str">
        <f t="shared" si="14"/>
        <v>Adults (26–35)</v>
      </c>
      <c r="E483" s="10">
        <f>IF(Table3[[#This Row],[Age Group]]="Children (8–17)",1,IF(Table3[[#This Row],[Age Group]]="Youth (18–25)",2,IF(Table3[[#This Row],[Age Group]]="Adults (26–35)",3,IF(Table3[[#This Row],[Age Group]]="Middle Age (36–50)",4,5))))</f>
        <v>3</v>
      </c>
      <c r="F483" s="10">
        <v>0</v>
      </c>
      <c r="G483" s="7" t="str">
        <f>IF(Table3[[#This Row],[NS1 Patients]]=0,"Ns1 (-)ve", "Ns1(+)ve")</f>
        <v>Ns1 (-)ve</v>
      </c>
      <c r="H483" s="10">
        <v>0</v>
      </c>
      <c r="I483" s="7" t="str">
        <f>IF(Table3[[#This Row],[IgG Patients]]=0,"IgG (-)ve","IgG (+)ve")</f>
        <v>IgG (-)ve</v>
      </c>
      <c r="J483" s="10">
        <v>1</v>
      </c>
      <c r="K483" s="7" t="str">
        <f>IF(Table3[[#This Row],[IgM Patients]]=0,"IgM (-)ve","IgG (+)ve")</f>
        <v>IgG (+)ve</v>
      </c>
      <c r="L483" s="7" t="s">
        <v>43</v>
      </c>
      <c r="M483" s="7" t="s">
        <v>12</v>
      </c>
      <c r="N483" s="7" t="s">
        <v>19</v>
      </c>
      <c r="O483" s="7" t="s">
        <v>14</v>
      </c>
      <c r="P483" s="7">
        <v>0</v>
      </c>
      <c r="Q483" s="7" t="str">
        <f t="shared" si="15"/>
        <v>Negative</v>
      </c>
    </row>
    <row r="484" spans="1:17" x14ac:dyDescent="0.35">
      <c r="A484" s="5">
        <v>974</v>
      </c>
      <c r="B484" s="6" t="s">
        <v>15</v>
      </c>
      <c r="C484" s="6">
        <v>26</v>
      </c>
      <c r="D484" s="6" t="str">
        <f t="shared" si="14"/>
        <v>Adults (26–35)</v>
      </c>
      <c r="E484" s="9">
        <f>IF(Table3[[#This Row],[Age Group]]="Children (8–17)",1,IF(Table3[[#This Row],[Age Group]]="Youth (18–25)",2,IF(Table3[[#This Row],[Age Group]]="Adults (26–35)",3,IF(Table3[[#This Row],[Age Group]]="Middle Age (36–50)",4,5))))</f>
        <v>3</v>
      </c>
      <c r="F484" s="9">
        <v>0</v>
      </c>
      <c r="G484" s="6" t="str">
        <f>IF(Table3[[#This Row],[NS1 Patients]]=0,"Ns1 (-)ve", "Ns1(+)ve")</f>
        <v>Ns1 (-)ve</v>
      </c>
      <c r="H484" s="9">
        <v>1</v>
      </c>
      <c r="I484" s="6" t="str">
        <f>IF(Table3[[#This Row],[IgG Patients]]=0,"IgG (-)ve","IgG (+)ve")</f>
        <v>IgG (+)ve</v>
      </c>
      <c r="J484" s="9">
        <v>0</v>
      </c>
      <c r="K484" s="6" t="str">
        <f>IF(Table3[[#This Row],[IgM Patients]]=0,"IgM (-)ve","IgG (+)ve")</f>
        <v>IgM (-)ve</v>
      </c>
      <c r="L484" s="6" t="s">
        <v>35</v>
      </c>
      <c r="M484" s="6" t="s">
        <v>17</v>
      </c>
      <c r="N484" s="6" t="s">
        <v>19</v>
      </c>
      <c r="O484" s="6" t="s">
        <v>14</v>
      </c>
      <c r="P484" s="6">
        <v>1</v>
      </c>
      <c r="Q484" s="6" t="str">
        <f t="shared" si="15"/>
        <v>Positive</v>
      </c>
    </row>
    <row r="485" spans="1:17" x14ac:dyDescent="0.35">
      <c r="A485" s="5">
        <v>977</v>
      </c>
      <c r="B485" s="7" t="s">
        <v>10</v>
      </c>
      <c r="C485" s="7">
        <v>29</v>
      </c>
      <c r="D485" s="7" t="str">
        <f t="shared" si="14"/>
        <v>Adults (26–35)</v>
      </c>
      <c r="E485" s="10">
        <f>IF(Table3[[#This Row],[Age Group]]="Children (8–17)",1,IF(Table3[[#This Row],[Age Group]]="Youth (18–25)",2,IF(Table3[[#This Row],[Age Group]]="Adults (26–35)",3,IF(Table3[[#This Row],[Age Group]]="Middle Age (36–50)",4,5))))</f>
        <v>3</v>
      </c>
      <c r="F485" s="10">
        <v>0</v>
      </c>
      <c r="G485" s="7" t="str">
        <f>IF(Table3[[#This Row],[NS1 Patients]]=0,"Ns1 (-)ve", "Ns1(+)ve")</f>
        <v>Ns1 (-)ve</v>
      </c>
      <c r="H485" s="10">
        <v>0</v>
      </c>
      <c r="I485" s="7" t="str">
        <f>IF(Table3[[#This Row],[IgG Patients]]=0,"IgG (-)ve","IgG (+)ve")</f>
        <v>IgG (-)ve</v>
      </c>
      <c r="J485" s="10">
        <v>1</v>
      </c>
      <c r="K485" s="7" t="str">
        <f>IF(Table3[[#This Row],[IgM Patients]]=0,"IgM (-)ve","IgG (+)ve")</f>
        <v>IgG (+)ve</v>
      </c>
      <c r="L485" s="7" t="s">
        <v>33</v>
      </c>
      <c r="M485" s="7" t="s">
        <v>12</v>
      </c>
      <c r="N485" s="7" t="s">
        <v>24</v>
      </c>
      <c r="O485" s="7" t="s">
        <v>14</v>
      </c>
      <c r="P485" s="7">
        <v>0</v>
      </c>
      <c r="Q485" s="7" t="str">
        <f t="shared" si="15"/>
        <v>Negative</v>
      </c>
    </row>
    <row r="486" spans="1:17" x14ac:dyDescent="0.35">
      <c r="A486" s="5">
        <v>992</v>
      </c>
      <c r="B486" s="6" t="s">
        <v>10</v>
      </c>
      <c r="C486" s="6">
        <v>33</v>
      </c>
      <c r="D486" s="6" t="str">
        <f t="shared" si="14"/>
        <v>Adults (26–35)</v>
      </c>
      <c r="E486" s="9">
        <f>IF(Table3[[#This Row],[Age Group]]="Children (8–17)",1,IF(Table3[[#This Row],[Age Group]]="Youth (18–25)",2,IF(Table3[[#This Row],[Age Group]]="Adults (26–35)",3,IF(Table3[[#This Row],[Age Group]]="Middle Age (36–50)",4,5))))</f>
        <v>3</v>
      </c>
      <c r="F486" s="9">
        <v>0</v>
      </c>
      <c r="G486" s="6" t="str">
        <f>IF(Table3[[#This Row],[NS1 Patients]]=0,"Ns1 (-)ve", "Ns1(+)ve")</f>
        <v>Ns1 (-)ve</v>
      </c>
      <c r="H486" s="9">
        <v>0</v>
      </c>
      <c r="I486" s="6" t="str">
        <f>IF(Table3[[#This Row],[IgG Patients]]=0,"IgG (-)ve","IgG (+)ve")</f>
        <v>IgG (-)ve</v>
      </c>
      <c r="J486" s="9">
        <v>1</v>
      </c>
      <c r="K486" s="6" t="str">
        <f>IF(Table3[[#This Row],[IgM Patients]]=0,"IgM (-)ve","IgG (+)ve")</f>
        <v>IgG (+)ve</v>
      </c>
      <c r="L486" s="6" t="s">
        <v>41</v>
      </c>
      <c r="M486" s="6" t="s">
        <v>17</v>
      </c>
      <c r="N486" s="6" t="s">
        <v>19</v>
      </c>
      <c r="O486" s="6" t="s">
        <v>14</v>
      </c>
      <c r="P486" s="6">
        <v>0</v>
      </c>
      <c r="Q486" s="6" t="str">
        <f t="shared" si="15"/>
        <v>Negative</v>
      </c>
    </row>
    <row r="487" spans="1:17" x14ac:dyDescent="0.35">
      <c r="A487" s="5">
        <v>1000</v>
      </c>
      <c r="B487" s="6" t="s">
        <v>10</v>
      </c>
      <c r="C487" s="6">
        <v>28</v>
      </c>
      <c r="D487" s="6" t="str">
        <f t="shared" si="14"/>
        <v>Adults (26–35)</v>
      </c>
      <c r="E487" s="9">
        <f>IF(Table3[[#This Row],[Age Group]]="Children (8–17)",1,IF(Table3[[#This Row],[Age Group]]="Youth (18–25)",2,IF(Table3[[#This Row],[Age Group]]="Adults (26–35)",3,IF(Table3[[#This Row],[Age Group]]="Middle Age (36–50)",4,5))))</f>
        <v>3</v>
      </c>
      <c r="F487" s="9">
        <v>0</v>
      </c>
      <c r="G487" s="6" t="str">
        <f>IF(Table3[[#This Row],[NS1 Patients]]=0,"Ns1 (-)ve", "Ns1(+)ve")</f>
        <v>Ns1 (-)ve</v>
      </c>
      <c r="H487" s="9">
        <v>0</v>
      </c>
      <c r="I487" s="6" t="str">
        <f>IF(Table3[[#This Row],[IgG Patients]]=0,"IgG (-)ve","IgG (+)ve")</f>
        <v>IgG (-)ve</v>
      </c>
      <c r="J487" s="9">
        <v>1</v>
      </c>
      <c r="K487" s="6" t="str">
        <f>IF(Table3[[#This Row],[IgM Patients]]=0,"IgM (-)ve","IgG (+)ve")</f>
        <v>IgG (+)ve</v>
      </c>
      <c r="L487" s="6" t="s">
        <v>34</v>
      </c>
      <c r="M487" s="6" t="s">
        <v>17</v>
      </c>
      <c r="N487" s="6" t="s">
        <v>13</v>
      </c>
      <c r="O487" s="6" t="s">
        <v>14</v>
      </c>
      <c r="P487" s="6">
        <v>0</v>
      </c>
      <c r="Q487" s="6" t="str">
        <f t="shared" si="15"/>
        <v>Negative</v>
      </c>
    </row>
    <row r="488" spans="1:17" x14ac:dyDescent="0.35">
      <c r="A488" s="5">
        <v>1</v>
      </c>
      <c r="B488" s="7" t="s">
        <v>10</v>
      </c>
      <c r="C488" s="7">
        <v>45</v>
      </c>
      <c r="D488" s="7" t="str">
        <f t="shared" si="14"/>
        <v>Middle Age (36–50)</v>
      </c>
      <c r="E488" s="10">
        <f>IF(Table3[[#This Row],[Age Group]]="Children (8–17)",1,IF(Table3[[#This Row],[Age Group]]="Youth (18–25)",2,IF(Table3[[#This Row],[Age Group]]="Adults (26–35)",3,IF(Table3[[#This Row],[Age Group]]="Middle Age (36–50)",4,5))))</f>
        <v>4</v>
      </c>
      <c r="F488" s="10">
        <v>0</v>
      </c>
      <c r="G488" s="7" t="str">
        <f>IF(Table3[[#This Row],[NS1 Patients]]=0,"Ns1 (-)ve", "Ns1(+)ve")</f>
        <v>Ns1 (-)ve</v>
      </c>
      <c r="H488" s="10">
        <v>0</v>
      </c>
      <c r="I488" s="7" t="str">
        <f>IF(Table3[[#This Row],[IgG Patients]]=0,"IgG (-)ve","IgG (+)ve")</f>
        <v>IgG (-)ve</v>
      </c>
      <c r="J488" s="10">
        <v>0</v>
      </c>
      <c r="K488" s="7" t="str">
        <f>IF(Table3[[#This Row],[IgM Patients]]=0,"IgM (-)ve","IgG (+)ve")</f>
        <v>IgM (-)ve</v>
      </c>
      <c r="L488" s="7" t="s">
        <v>11</v>
      </c>
      <c r="M488" s="7" t="s">
        <v>12</v>
      </c>
      <c r="N488" s="7" t="s">
        <v>13</v>
      </c>
      <c r="O488" s="7" t="s">
        <v>14</v>
      </c>
      <c r="P488" s="7">
        <v>0</v>
      </c>
      <c r="Q488" s="7" t="str">
        <f t="shared" si="15"/>
        <v>Negative</v>
      </c>
    </row>
    <row r="489" spans="1:17" x14ac:dyDescent="0.35">
      <c r="A489" s="5">
        <v>6</v>
      </c>
      <c r="B489" s="6" t="s">
        <v>10</v>
      </c>
      <c r="C489" s="6">
        <v>36</v>
      </c>
      <c r="D489" s="6" t="str">
        <f t="shared" si="14"/>
        <v>Middle Age (36–50)</v>
      </c>
      <c r="E489" s="9">
        <f>IF(Table3[[#This Row],[Age Group]]="Children (8–17)",1,IF(Table3[[#This Row],[Age Group]]="Youth (18–25)",2,IF(Table3[[#This Row],[Age Group]]="Adults (26–35)",3,IF(Table3[[#This Row],[Age Group]]="Middle Age (36–50)",4,5))))</f>
        <v>4</v>
      </c>
      <c r="F489" s="9">
        <v>0</v>
      </c>
      <c r="G489" s="6" t="str">
        <f>IF(Table3[[#This Row],[NS1 Patients]]=0,"Ns1 (-)ve", "Ns1(+)ve")</f>
        <v>Ns1 (-)ve</v>
      </c>
      <c r="H489" s="9">
        <v>0</v>
      </c>
      <c r="I489" s="6" t="str">
        <f>IF(Table3[[#This Row],[IgG Patients]]=0,"IgG (-)ve","IgG (+)ve")</f>
        <v>IgG (-)ve</v>
      </c>
      <c r="J489" s="9">
        <v>1</v>
      </c>
      <c r="K489" s="6" t="str">
        <f>IF(Table3[[#This Row],[IgM Patients]]=0,"IgM (-)ve","IgG (+)ve")</f>
        <v>IgG (+)ve</v>
      </c>
      <c r="L489" s="6" t="s">
        <v>22</v>
      </c>
      <c r="M489" s="6" t="s">
        <v>17</v>
      </c>
      <c r="N489" s="6" t="s">
        <v>19</v>
      </c>
      <c r="O489" s="6" t="s">
        <v>14</v>
      </c>
      <c r="P489" s="6">
        <v>0</v>
      </c>
      <c r="Q489" s="6" t="str">
        <f t="shared" si="15"/>
        <v>Negative</v>
      </c>
    </row>
    <row r="490" spans="1:17" x14ac:dyDescent="0.35">
      <c r="A490" s="5">
        <v>14</v>
      </c>
      <c r="B490" s="6" t="s">
        <v>10</v>
      </c>
      <c r="C490" s="6">
        <v>43</v>
      </c>
      <c r="D490" s="6" t="str">
        <f t="shared" si="14"/>
        <v>Middle Age (36–50)</v>
      </c>
      <c r="E490" s="9">
        <f>IF(Table3[[#This Row],[Age Group]]="Children (8–17)",1,IF(Table3[[#This Row],[Age Group]]="Youth (18–25)",2,IF(Table3[[#This Row],[Age Group]]="Adults (26–35)",3,IF(Table3[[#This Row],[Age Group]]="Middle Age (36–50)",4,5))))</f>
        <v>4</v>
      </c>
      <c r="F490" s="9">
        <v>1</v>
      </c>
      <c r="G490" s="6" t="str">
        <f>IF(Table3[[#This Row],[NS1 Patients]]=0,"Ns1 (-)ve", "Ns1(+)ve")</f>
        <v>Ns1(+)ve</v>
      </c>
      <c r="H490" s="9">
        <v>1</v>
      </c>
      <c r="I490" s="6" t="str">
        <f>IF(Table3[[#This Row],[IgG Patients]]=0,"IgG (-)ve","IgG (+)ve")</f>
        <v>IgG (+)ve</v>
      </c>
      <c r="J490" s="9">
        <v>0</v>
      </c>
      <c r="K490" s="6" t="str">
        <f>IF(Table3[[#This Row],[IgM Patients]]=0,"IgM (-)ve","IgG (+)ve")</f>
        <v>IgM (-)ve</v>
      </c>
      <c r="L490" s="6" t="s">
        <v>28</v>
      </c>
      <c r="M490" s="6" t="s">
        <v>17</v>
      </c>
      <c r="N490" s="6" t="s">
        <v>13</v>
      </c>
      <c r="O490" s="6" t="s">
        <v>14</v>
      </c>
      <c r="P490" s="6">
        <v>1</v>
      </c>
      <c r="Q490" s="6" t="str">
        <f t="shared" si="15"/>
        <v>Positive</v>
      </c>
    </row>
    <row r="491" spans="1:17" x14ac:dyDescent="0.35">
      <c r="A491" s="5">
        <v>23</v>
      </c>
      <c r="B491" s="7" t="s">
        <v>10</v>
      </c>
      <c r="C491" s="7">
        <v>37</v>
      </c>
      <c r="D491" s="7" t="str">
        <f t="shared" si="14"/>
        <v>Middle Age (36–50)</v>
      </c>
      <c r="E491" s="10">
        <f>IF(Table3[[#This Row],[Age Group]]="Children (8–17)",1,IF(Table3[[#This Row],[Age Group]]="Youth (18–25)",2,IF(Table3[[#This Row],[Age Group]]="Adults (26–35)",3,IF(Table3[[#This Row],[Age Group]]="Middle Age (36–50)",4,5))))</f>
        <v>4</v>
      </c>
      <c r="F491" s="10">
        <v>0</v>
      </c>
      <c r="G491" s="7" t="str">
        <f>IF(Table3[[#This Row],[NS1 Patients]]=0,"Ns1 (-)ve", "Ns1(+)ve")</f>
        <v>Ns1 (-)ve</v>
      </c>
      <c r="H491" s="10">
        <v>0</v>
      </c>
      <c r="I491" s="7" t="str">
        <f>IF(Table3[[#This Row],[IgG Patients]]=0,"IgG (-)ve","IgG (+)ve")</f>
        <v>IgG (-)ve</v>
      </c>
      <c r="J491" s="10">
        <v>1</v>
      </c>
      <c r="K491" s="7" t="str">
        <f>IF(Table3[[#This Row],[IgM Patients]]=0,"IgM (-)ve","IgG (+)ve")</f>
        <v>IgG (+)ve</v>
      </c>
      <c r="L491" s="7" t="s">
        <v>35</v>
      </c>
      <c r="M491" s="7" t="s">
        <v>12</v>
      </c>
      <c r="N491" s="7" t="s">
        <v>24</v>
      </c>
      <c r="O491" s="7" t="s">
        <v>14</v>
      </c>
      <c r="P491" s="7">
        <v>0</v>
      </c>
      <c r="Q491" s="7" t="str">
        <f t="shared" si="15"/>
        <v>Negative</v>
      </c>
    </row>
    <row r="492" spans="1:17" x14ac:dyDescent="0.35">
      <c r="A492" s="5">
        <v>24</v>
      </c>
      <c r="B492" s="6" t="s">
        <v>15</v>
      </c>
      <c r="C492" s="6">
        <v>44</v>
      </c>
      <c r="D492" s="6" t="str">
        <f t="shared" si="14"/>
        <v>Middle Age (36–50)</v>
      </c>
      <c r="E492" s="9">
        <f>IF(Table3[[#This Row],[Age Group]]="Children (8–17)",1,IF(Table3[[#This Row],[Age Group]]="Youth (18–25)",2,IF(Table3[[#This Row],[Age Group]]="Adults (26–35)",3,IF(Table3[[#This Row],[Age Group]]="Middle Age (36–50)",4,5))))</f>
        <v>4</v>
      </c>
      <c r="F492" s="9">
        <v>0</v>
      </c>
      <c r="G492" s="6" t="str">
        <f>IF(Table3[[#This Row],[NS1 Patients]]=0,"Ns1 (-)ve", "Ns1(+)ve")</f>
        <v>Ns1 (-)ve</v>
      </c>
      <c r="H492" s="9">
        <v>0</v>
      </c>
      <c r="I492" s="6" t="str">
        <f>IF(Table3[[#This Row],[IgG Patients]]=0,"IgG (-)ve","IgG (+)ve")</f>
        <v>IgG (-)ve</v>
      </c>
      <c r="J492" s="9">
        <v>1</v>
      </c>
      <c r="K492" s="6" t="str">
        <f>IF(Table3[[#This Row],[IgM Patients]]=0,"IgM (-)ve","IgG (+)ve")</f>
        <v>IgG (+)ve</v>
      </c>
      <c r="L492" s="6" t="s">
        <v>36</v>
      </c>
      <c r="M492" s="6" t="s">
        <v>17</v>
      </c>
      <c r="N492" s="6" t="s">
        <v>19</v>
      </c>
      <c r="O492" s="6" t="s">
        <v>14</v>
      </c>
      <c r="P492" s="6">
        <v>0</v>
      </c>
      <c r="Q492" s="6" t="str">
        <f t="shared" si="15"/>
        <v>Negative</v>
      </c>
    </row>
    <row r="493" spans="1:17" x14ac:dyDescent="0.35">
      <c r="A493" s="5">
        <v>29</v>
      </c>
      <c r="B493" s="7" t="s">
        <v>10</v>
      </c>
      <c r="C493" s="7">
        <v>44</v>
      </c>
      <c r="D493" s="7" t="str">
        <f t="shared" si="14"/>
        <v>Middle Age (36–50)</v>
      </c>
      <c r="E493" s="10">
        <f>IF(Table3[[#This Row],[Age Group]]="Children (8–17)",1,IF(Table3[[#This Row],[Age Group]]="Youth (18–25)",2,IF(Table3[[#This Row],[Age Group]]="Adults (26–35)",3,IF(Table3[[#This Row],[Age Group]]="Middle Age (36–50)",4,5))))</f>
        <v>4</v>
      </c>
      <c r="F493" s="10">
        <v>1</v>
      </c>
      <c r="G493" s="7" t="str">
        <f>IF(Table3[[#This Row],[NS1 Patients]]=0,"Ns1 (-)ve", "Ns1(+)ve")</f>
        <v>Ns1(+)ve</v>
      </c>
      <c r="H493" s="10">
        <v>1</v>
      </c>
      <c r="I493" s="7" t="str">
        <f>IF(Table3[[#This Row],[IgG Patients]]=0,"IgG (-)ve","IgG (+)ve")</f>
        <v>IgG (+)ve</v>
      </c>
      <c r="J493" s="10">
        <v>1</v>
      </c>
      <c r="K493" s="7" t="str">
        <f>IF(Table3[[#This Row],[IgM Patients]]=0,"IgM (-)ve","IgG (+)ve")</f>
        <v>IgG (+)ve</v>
      </c>
      <c r="L493" s="7" t="s">
        <v>26</v>
      </c>
      <c r="M493" s="7" t="s">
        <v>12</v>
      </c>
      <c r="N493" s="7" t="s">
        <v>24</v>
      </c>
      <c r="O493" s="7" t="s">
        <v>14</v>
      </c>
      <c r="P493" s="7">
        <v>1</v>
      </c>
      <c r="Q493" s="7" t="str">
        <f t="shared" si="15"/>
        <v>Positive</v>
      </c>
    </row>
    <row r="494" spans="1:17" x14ac:dyDescent="0.35">
      <c r="A494" s="5">
        <v>33</v>
      </c>
      <c r="B494" s="7" t="s">
        <v>10</v>
      </c>
      <c r="C494" s="7">
        <v>39</v>
      </c>
      <c r="D494" s="7" t="str">
        <f t="shared" si="14"/>
        <v>Middle Age (36–50)</v>
      </c>
      <c r="E494" s="10">
        <f>IF(Table3[[#This Row],[Age Group]]="Children (8–17)",1,IF(Table3[[#This Row],[Age Group]]="Youth (18–25)",2,IF(Table3[[#This Row],[Age Group]]="Adults (26–35)",3,IF(Table3[[#This Row],[Age Group]]="Middle Age (36–50)",4,5))))</f>
        <v>4</v>
      </c>
      <c r="F494" s="10">
        <v>0</v>
      </c>
      <c r="G494" s="7" t="str">
        <f>IF(Table3[[#This Row],[NS1 Patients]]=0,"Ns1 (-)ve", "Ns1(+)ve")</f>
        <v>Ns1 (-)ve</v>
      </c>
      <c r="H494" s="10">
        <v>0</v>
      </c>
      <c r="I494" s="7" t="str">
        <f>IF(Table3[[#This Row],[IgG Patients]]=0,"IgG (-)ve","IgG (+)ve")</f>
        <v>IgG (-)ve</v>
      </c>
      <c r="J494" s="10">
        <v>1</v>
      </c>
      <c r="K494" s="7" t="str">
        <f>IF(Table3[[#This Row],[IgM Patients]]=0,"IgM (-)ve","IgG (+)ve")</f>
        <v>IgG (+)ve</v>
      </c>
      <c r="L494" s="7" t="s">
        <v>38</v>
      </c>
      <c r="M494" s="7" t="s">
        <v>12</v>
      </c>
      <c r="N494" s="7" t="s">
        <v>13</v>
      </c>
      <c r="O494" s="7" t="s">
        <v>14</v>
      </c>
      <c r="P494" s="7">
        <v>0</v>
      </c>
      <c r="Q494" s="7" t="str">
        <f t="shared" si="15"/>
        <v>Negative</v>
      </c>
    </row>
    <row r="495" spans="1:17" x14ac:dyDescent="0.35">
      <c r="A495" s="5">
        <v>36</v>
      </c>
      <c r="B495" s="6" t="s">
        <v>10</v>
      </c>
      <c r="C495" s="6">
        <v>46</v>
      </c>
      <c r="D495" s="6" t="str">
        <f t="shared" si="14"/>
        <v>Middle Age (36–50)</v>
      </c>
      <c r="E495" s="9">
        <f>IF(Table3[[#This Row],[Age Group]]="Children (8–17)",1,IF(Table3[[#This Row],[Age Group]]="Youth (18–25)",2,IF(Table3[[#This Row],[Age Group]]="Adults (26–35)",3,IF(Table3[[#This Row],[Age Group]]="Middle Age (36–50)",4,5))))</f>
        <v>4</v>
      </c>
      <c r="F495" s="9">
        <v>1</v>
      </c>
      <c r="G495" s="6" t="str">
        <f>IF(Table3[[#This Row],[NS1 Patients]]=0,"Ns1 (-)ve", "Ns1(+)ve")</f>
        <v>Ns1(+)ve</v>
      </c>
      <c r="H495" s="9">
        <v>1</v>
      </c>
      <c r="I495" s="6" t="str">
        <f>IF(Table3[[#This Row],[IgG Patients]]=0,"IgG (-)ve","IgG (+)ve")</f>
        <v>IgG (+)ve</v>
      </c>
      <c r="J495" s="9">
        <v>1</v>
      </c>
      <c r="K495" s="6" t="str">
        <f>IF(Table3[[#This Row],[IgM Patients]]=0,"IgM (-)ve","IgG (+)ve")</f>
        <v>IgG (+)ve</v>
      </c>
      <c r="L495" s="6" t="s">
        <v>37</v>
      </c>
      <c r="M495" s="6" t="s">
        <v>17</v>
      </c>
      <c r="N495" s="6" t="s">
        <v>19</v>
      </c>
      <c r="O495" s="6" t="s">
        <v>14</v>
      </c>
      <c r="P495" s="6">
        <v>1</v>
      </c>
      <c r="Q495" s="6" t="str">
        <f t="shared" si="15"/>
        <v>Positive</v>
      </c>
    </row>
    <row r="496" spans="1:17" x14ac:dyDescent="0.35">
      <c r="A496" s="5">
        <v>39</v>
      </c>
      <c r="B496" s="7" t="s">
        <v>15</v>
      </c>
      <c r="C496" s="7">
        <v>50</v>
      </c>
      <c r="D496" s="7" t="str">
        <f t="shared" si="14"/>
        <v>Middle Age (36–50)</v>
      </c>
      <c r="E496" s="10">
        <f>IF(Table3[[#This Row],[Age Group]]="Children (8–17)",1,IF(Table3[[#This Row],[Age Group]]="Youth (18–25)",2,IF(Table3[[#This Row],[Age Group]]="Adults (26–35)",3,IF(Table3[[#This Row],[Age Group]]="Middle Age (36–50)",4,5))))</f>
        <v>4</v>
      </c>
      <c r="F496" s="10">
        <v>0</v>
      </c>
      <c r="G496" s="7" t="str">
        <f>IF(Table3[[#This Row],[NS1 Patients]]=0,"Ns1 (-)ve", "Ns1(+)ve")</f>
        <v>Ns1 (-)ve</v>
      </c>
      <c r="H496" s="10">
        <v>1</v>
      </c>
      <c r="I496" s="7" t="str">
        <f>IF(Table3[[#This Row],[IgG Patients]]=0,"IgG (-)ve","IgG (+)ve")</f>
        <v>IgG (+)ve</v>
      </c>
      <c r="J496" s="10">
        <v>0</v>
      </c>
      <c r="K496" s="7" t="str">
        <f>IF(Table3[[#This Row],[IgM Patients]]=0,"IgM (-)ve","IgG (+)ve")</f>
        <v>IgM (-)ve</v>
      </c>
      <c r="L496" s="7" t="s">
        <v>40</v>
      </c>
      <c r="M496" s="7" t="s">
        <v>12</v>
      </c>
      <c r="N496" s="7" t="s">
        <v>19</v>
      </c>
      <c r="O496" s="7" t="s">
        <v>14</v>
      </c>
      <c r="P496" s="7">
        <v>1</v>
      </c>
      <c r="Q496" s="7" t="str">
        <f t="shared" si="15"/>
        <v>Positive</v>
      </c>
    </row>
    <row r="497" spans="1:17" x14ac:dyDescent="0.35">
      <c r="A497" s="5">
        <v>45</v>
      </c>
      <c r="B497" s="7" t="s">
        <v>10</v>
      </c>
      <c r="C497" s="7">
        <v>37</v>
      </c>
      <c r="D497" s="7" t="str">
        <f t="shared" si="14"/>
        <v>Middle Age (36–50)</v>
      </c>
      <c r="E497" s="10">
        <f>IF(Table3[[#This Row],[Age Group]]="Children (8–17)",1,IF(Table3[[#This Row],[Age Group]]="Youth (18–25)",2,IF(Table3[[#This Row],[Age Group]]="Adults (26–35)",3,IF(Table3[[#This Row],[Age Group]]="Middle Age (36–50)",4,5))))</f>
        <v>4</v>
      </c>
      <c r="F497" s="10">
        <v>0</v>
      </c>
      <c r="G497" s="7" t="str">
        <f>IF(Table3[[#This Row],[NS1 Patients]]=0,"Ns1 (-)ve", "Ns1(+)ve")</f>
        <v>Ns1 (-)ve</v>
      </c>
      <c r="H497" s="10">
        <v>0</v>
      </c>
      <c r="I497" s="7" t="str">
        <f>IF(Table3[[#This Row],[IgG Patients]]=0,"IgG (-)ve","IgG (+)ve")</f>
        <v>IgG (-)ve</v>
      </c>
      <c r="J497" s="10">
        <v>0</v>
      </c>
      <c r="K497" s="7" t="str">
        <f>IF(Table3[[#This Row],[IgM Patients]]=0,"IgM (-)ve","IgG (+)ve")</f>
        <v>IgM (-)ve</v>
      </c>
      <c r="L497" s="7" t="s">
        <v>44</v>
      </c>
      <c r="M497" s="7" t="s">
        <v>12</v>
      </c>
      <c r="N497" s="7" t="s">
        <v>13</v>
      </c>
      <c r="O497" s="7" t="s">
        <v>14</v>
      </c>
      <c r="P497" s="7">
        <v>0</v>
      </c>
      <c r="Q497" s="7" t="str">
        <f t="shared" si="15"/>
        <v>Negative</v>
      </c>
    </row>
    <row r="498" spans="1:17" x14ac:dyDescent="0.35">
      <c r="A498" s="5">
        <v>52</v>
      </c>
      <c r="B498" s="6" t="s">
        <v>15</v>
      </c>
      <c r="C498" s="6">
        <v>37</v>
      </c>
      <c r="D498" s="6" t="str">
        <f t="shared" si="14"/>
        <v>Middle Age (36–50)</v>
      </c>
      <c r="E498" s="9">
        <f>IF(Table3[[#This Row],[Age Group]]="Children (8–17)",1,IF(Table3[[#This Row],[Age Group]]="Youth (18–25)",2,IF(Table3[[#This Row],[Age Group]]="Adults (26–35)",3,IF(Table3[[#This Row],[Age Group]]="Middle Age (36–50)",4,5))))</f>
        <v>4</v>
      </c>
      <c r="F498" s="9">
        <v>0</v>
      </c>
      <c r="G498" s="6" t="str">
        <f>IF(Table3[[#This Row],[NS1 Patients]]=0,"Ns1 (-)ve", "Ns1(+)ve")</f>
        <v>Ns1 (-)ve</v>
      </c>
      <c r="H498" s="9">
        <v>0</v>
      </c>
      <c r="I498" s="6" t="str">
        <f>IF(Table3[[#This Row],[IgG Patients]]=0,"IgG (-)ve","IgG (+)ve")</f>
        <v>IgG (-)ve</v>
      </c>
      <c r="J498" s="9">
        <v>0</v>
      </c>
      <c r="K498" s="6" t="str">
        <f>IF(Table3[[#This Row],[IgM Patients]]=0,"IgM (-)ve","IgG (+)ve")</f>
        <v>IgM (-)ve</v>
      </c>
      <c r="L498" s="6" t="s">
        <v>31</v>
      </c>
      <c r="M498" s="6" t="s">
        <v>17</v>
      </c>
      <c r="N498" s="6" t="s">
        <v>24</v>
      </c>
      <c r="O498" s="6" t="s">
        <v>14</v>
      </c>
      <c r="P498" s="6">
        <v>0</v>
      </c>
      <c r="Q498" s="6" t="str">
        <f t="shared" si="15"/>
        <v>Negative</v>
      </c>
    </row>
    <row r="499" spans="1:17" x14ac:dyDescent="0.35">
      <c r="A499" s="5">
        <v>55</v>
      </c>
      <c r="B499" s="7" t="s">
        <v>10</v>
      </c>
      <c r="C499" s="7">
        <v>41</v>
      </c>
      <c r="D499" s="7" t="str">
        <f t="shared" si="14"/>
        <v>Middle Age (36–50)</v>
      </c>
      <c r="E499" s="10">
        <f>IF(Table3[[#This Row],[Age Group]]="Children (8–17)",1,IF(Table3[[#This Row],[Age Group]]="Youth (18–25)",2,IF(Table3[[#This Row],[Age Group]]="Adults (26–35)",3,IF(Table3[[#This Row],[Age Group]]="Middle Age (36–50)",4,5))))</f>
        <v>4</v>
      </c>
      <c r="F499" s="10">
        <v>0</v>
      </c>
      <c r="G499" s="7" t="str">
        <f>IF(Table3[[#This Row],[NS1 Patients]]=0,"Ns1 (-)ve", "Ns1(+)ve")</f>
        <v>Ns1 (-)ve</v>
      </c>
      <c r="H499" s="10">
        <v>0</v>
      </c>
      <c r="I499" s="7" t="str">
        <f>IF(Table3[[#This Row],[IgG Patients]]=0,"IgG (-)ve","IgG (+)ve")</f>
        <v>IgG (-)ve</v>
      </c>
      <c r="J499" s="10">
        <v>0</v>
      </c>
      <c r="K499" s="7" t="str">
        <f>IF(Table3[[#This Row],[IgM Patients]]=0,"IgM (-)ve","IgG (+)ve")</f>
        <v>IgM (-)ve</v>
      </c>
      <c r="L499" s="7" t="s">
        <v>20</v>
      </c>
      <c r="M499" s="7" t="s">
        <v>12</v>
      </c>
      <c r="N499" s="7" t="s">
        <v>13</v>
      </c>
      <c r="O499" s="7" t="s">
        <v>14</v>
      </c>
      <c r="P499" s="7">
        <v>0</v>
      </c>
      <c r="Q499" s="7" t="str">
        <f t="shared" si="15"/>
        <v>Negative</v>
      </c>
    </row>
    <row r="500" spans="1:17" x14ac:dyDescent="0.35">
      <c r="A500" s="5">
        <v>59</v>
      </c>
      <c r="B500" s="7" t="s">
        <v>15</v>
      </c>
      <c r="C500" s="7">
        <v>44</v>
      </c>
      <c r="D500" s="7" t="str">
        <f t="shared" si="14"/>
        <v>Middle Age (36–50)</v>
      </c>
      <c r="E500" s="10">
        <f>IF(Table3[[#This Row],[Age Group]]="Children (8–17)",1,IF(Table3[[#This Row],[Age Group]]="Youth (18–25)",2,IF(Table3[[#This Row],[Age Group]]="Adults (26–35)",3,IF(Table3[[#This Row],[Age Group]]="Middle Age (36–50)",4,5))))</f>
        <v>4</v>
      </c>
      <c r="F500" s="10">
        <v>0</v>
      </c>
      <c r="G500" s="7" t="str">
        <f>IF(Table3[[#This Row],[NS1 Patients]]=0,"Ns1 (-)ve", "Ns1(+)ve")</f>
        <v>Ns1 (-)ve</v>
      </c>
      <c r="H500" s="10">
        <v>0</v>
      </c>
      <c r="I500" s="7" t="str">
        <f>IF(Table3[[#This Row],[IgG Patients]]=0,"IgG (-)ve","IgG (+)ve")</f>
        <v>IgG (-)ve</v>
      </c>
      <c r="J500" s="10">
        <v>1</v>
      </c>
      <c r="K500" s="7" t="str">
        <f>IF(Table3[[#This Row],[IgM Patients]]=0,"IgM (-)ve","IgG (+)ve")</f>
        <v>IgG (+)ve</v>
      </c>
      <c r="L500" s="7" t="s">
        <v>42</v>
      </c>
      <c r="M500" s="7" t="s">
        <v>12</v>
      </c>
      <c r="N500" s="7" t="s">
        <v>24</v>
      </c>
      <c r="O500" s="7" t="s">
        <v>14</v>
      </c>
      <c r="P500" s="7">
        <v>0</v>
      </c>
      <c r="Q500" s="7" t="str">
        <f t="shared" si="15"/>
        <v>Negative</v>
      </c>
    </row>
    <row r="501" spans="1:17" x14ac:dyDescent="0.35">
      <c r="A501" s="5">
        <v>66</v>
      </c>
      <c r="B501" s="6" t="s">
        <v>15</v>
      </c>
      <c r="C501" s="6">
        <v>47</v>
      </c>
      <c r="D501" s="6" t="str">
        <f t="shared" si="14"/>
        <v>Middle Age (36–50)</v>
      </c>
      <c r="E501" s="9">
        <f>IF(Table3[[#This Row],[Age Group]]="Children (8–17)",1,IF(Table3[[#This Row],[Age Group]]="Youth (18–25)",2,IF(Table3[[#This Row],[Age Group]]="Adults (26–35)",3,IF(Table3[[#This Row],[Age Group]]="Middle Age (36–50)",4,5))))</f>
        <v>4</v>
      </c>
      <c r="F501" s="9">
        <v>1</v>
      </c>
      <c r="G501" s="6" t="str">
        <f>IF(Table3[[#This Row],[NS1 Patients]]=0,"Ns1 (-)ve", "Ns1(+)ve")</f>
        <v>Ns1(+)ve</v>
      </c>
      <c r="H501" s="9">
        <v>1</v>
      </c>
      <c r="I501" s="6" t="str">
        <f>IF(Table3[[#This Row],[IgG Patients]]=0,"IgG (-)ve","IgG (+)ve")</f>
        <v>IgG (+)ve</v>
      </c>
      <c r="J501" s="9">
        <v>1</v>
      </c>
      <c r="K501" s="6" t="str">
        <f>IF(Table3[[#This Row],[IgM Patients]]=0,"IgM (-)ve","IgG (+)ve")</f>
        <v>IgG (+)ve</v>
      </c>
      <c r="L501" s="6" t="s">
        <v>50</v>
      </c>
      <c r="M501" s="6" t="s">
        <v>17</v>
      </c>
      <c r="N501" s="6" t="s">
        <v>13</v>
      </c>
      <c r="O501" s="6" t="s">
        <v>14</v>
      </c>
      <c r="P501" s="6">
        <v>1</v>
      </c>
      <c r="Q501" s="6" t="str">
        <f t="shared" si="15"/>
        <v>Positive</v>
      </c>
    </row>
    <row r="502" spans="1:17" x14ac:dyDescent="0.35">
      <c r="A502" s="5">
        <v>68</v>
      </c>
      <c r="B502" s="6" t="s">
        <v>10</v>
      </c>
      <c r="C502" s="6">
        <v>38</v>
      </c>
      <c r="D502" s="6" t="str">
        <f t="shared" si="14"/>
        <v>Middle Age (36–50)</v>
      </c>
      <c r="E502" s="9">
        <f>IF(Table3[[#This Row],[Age Group]]="Children (8–17)",1,IF(Table3[[#This Row],[Age Group]]="Youth (18–25)",2,IF(Table3[[#This Row],[Age Group]]="Adults (26–35)",3,IF(Table3[[#This Row],[Age Group]]="Middle Age (36–50)",4,5))))</f>
        <v>4</v>
      </c>
      <c r="F502" s="9">
        <v>1</v>
      </c>
      <c r="G502" s="6" t="str">
        <f>IF(Table3[[#This Row],[NS1 Patients]]=0,"Ns1 (-)ve", "Ns1(+)ve")</f>
        <v>Ns1(+)ve</v>
      </c>
      <c r="H502" s="9">
        <v>1</v>
      </c>
      <c r="I502" s="6" t="str">
        <f>IF(Table3[[#This Row],[IgG Patients]]=0,"IgG (-)ve","IgG (+)ve")</f>
        <v>IgG (+)ve</v>
      </c>
      <c r="J502" s="9">
        <v>0</v>
      </c>
      <c r="K502" s="6" t="str">
        <f>IF(Table3[[#This Row],[IgM Patients]]=0,"IgM (-)ve","IgG (+)ve")</f>
        <v>IgM (-)ve</v>
      </c>
      <c r="L502" s="6" t="s">
        <v>50</v>
      </c>
      <c r="M502" s="6" t="s">
        <v>17</v>
      </c>
      <c r="N502" s="6" t="s">
        <v>24</v>
      </c>
      <c r="O502" s="6" t="s">
        <v>14</v>
      </c>
      <c r="P502" s="6">
        <v>1</v>
      </c>
      <c r="Q502" s="6" t="str">
        <f t="shared" si="15"/>
        <v>Positive</v>
      </c>
    </row>
    <row r="503" spans="1:17" x14ac:dyDescent="0.35">
      <c r="A503" s="5">
        <v>73</v>
      </c>
      <c r="B503" s="7" t="s">
        <v>10</v>
      </c>
      <c r="C503" s="7">
        <v>45</v>
      </c>
      <c r="D503" s="7" t="str">
        <f t="shared" si="14"/>
        <v>Middle Age (36–50)</v>
      </c>
      <c r="E503" s="10">
        <f>IF(Table3[[#This Row],[Age Group]]="Children (8–17)",1,IF(Table3[[#This Row],[Age Group]]="Youth (18–25)",2,IF(Table3[[#This Row],[Age Group]]="Adults (26–35)",3,IF(Table3[[#This Row],[Age Group]]="Middle Age (36–50)",4,5))))</f>
        <v>4</v>
      </c>
      <c r="F503" s="10">
        <v>1</v>
      </c>
      <c r="G503" s="7" t="str">
        <f>IF(Table3[[#This Row],[NS1 Patients]]=0,"Ns1 (-)ve", "Ns1(+)ve")</f>
        <v>Ns1(+)ve</v>
      </c>
      <c r="H503" s="10">
        <v>1</v>
      </c>
      <c r="I503" s="7" t="str">
        <f>IF(Table3[[#This Row],[IgG Patients]]=0,"IgG (-)ve","IgG (+)ve")</f>
        <v>IgG (+)ve</v>
      </c>
      <c r="J503" s="10">
        <v>1</v>
      </c>
      <c r="K503" s="7" t="str">
        <f>IF(Table3[[#This Row],[IgM Patients]]=0,"IgM (-)ve","IgG (+)ve")</f>
        <v>IgG (+)ve</v>
      </c>
      <c r="L503" s="7" t="s">
        <v>35</v>
      </c>
      <c r="M503" s="7" t="s">
        <v>12</v>
      </c>
      <c r="N503" s="7" t="s">
        <v>24</v>
      </c>
      <c r="O503" s="7" t="s">
        <v>14</v>
      </c>
      <c r="P503" s="7">
        <v>1</v>
      </c>
      <c r="Q503" s="7" t="str">
        <f t="shared" si="15"/>
        <v>Positive</v>
      </c>
    </row>
    <row r="504" spans="1:17" x14ac:dyDescent="0.35">
      <c r="A504" s="5">
        <v>75</v>
      </c>
      <c r="B504" s="7" t="s">
        <v>15</v>
      </c>
      <c r="C504" s="7">
        <v>49</v>
      </c>
      <c r="D504" s="7" t="str">
        <f t="shared" si="14"/>
        <v>Middle Age (36–50)</v>
      </c>
      <c r="E504" s="10">
        <f>IF(Table3[[#This Row],[Age Group]]="Children (8–17)",1,IF(Table3[[#This Row],[Age Group]]="Youth (18–25)",2,IF(Table3[[#This Row],[Age Group]]="Adults (26–35)",3,IF(Table3[[#This Row],[Age Group]]="Middle Age (36–50)",4,5))))</f>
        <v>4</v>
      </c>
      <c r="F504" s="10">
        <v>1</v>
      </c>
      <c r="G504" s="7" t="str">
        <f>IF(Table3[[#This Row],[NS1 Patients]]=0,"Ns1 (-)ve", "Ns1(+)ve")</f>
        <v>Ns1(+)ve</v>
      </c>
      <c r="H504" s="10">
        <v>1</v>
      </c>
      <c r="I504" s="7" t="str">
        <f>IF(Table3[[#This Row],[IgG Patients]]=0,"IgG (-)ve","IgG (+)ve")</f>
        <v>IgG (+)ve</v>
      </c>
      <c r="J504" s="10">
        <v>1</v>
      </c>
      <c r="K504" s="7" t="str">
        <f>IF(Table3[[#This Row],[IgM Patients]]=0,"IgM (-)ve","IgG (+)ve")</f>
        <v>IgG (+)ve</v>
      </c>
      <c r="L504" s="7" t="s">
        <v>44</v>
      </c>
      <c r="M504" s="7" t="s">
        <v>12</v>
      </c>
      <c r="N504" s="7" t="s">
        <v>19</v>
      </c>
      <c r="O504" s="7" t="s">
        <v>14</v>
      </c>
      <c r="P504" s="7">
        <v>1</v>
      </c>
      <c r="Q504" s="7" t="str">
        <f t="shared" si="15"/>
        <v>Positive</v>
      </c>
    </row>
    <row r="505" spans="1:17" x14ac:dyDescent="0.35">
      <c r="A505" s="5">
        <v>83</v>
      </c>
      <c r="B505" s="7" t="s">
        <v>15</v>
      </c>
      <c r="C505" s="7">
        <v>44</v>
      </c>
      <c r="D505" s="7" t="str">
        <f t="shared" si="14"/>
        <v>Middle Age (36–50)</v>
      </c>
      <c r="E505" s="10">
        <f>IF(Table3[[#This Row],[Age Group]]="Children (8–17)",1,IF(Table3[[#This Row],[Age Group]]="Youth (18–25)",2,IF(Table3[[#This Row],[Age Group]]="Adults (26–35)",3,IF(Table3[[#This Row],[Age Group]]="Middle Age (36–50)",4,5))))</f>
        <v>4</v>
      </c>
      <c r="F505" s="10">
        <v>0</v>
      </c>
      <c r="G505" s="7" t="str">
        <f>IF(Table3[[#This Row],[NS1 Patients]]=0,"Ns1 (-)ve", "Ns1(+)ve")</f>
        <v>Ns1 (-)ve</v>
      </c>
      <c r="H505" s="10">
        <v>0</v>
      </c>
      <c r="I505" s="7" t="str">
        <f>IF(Table3[[#This Row],[IgG Patients]]=0,"IgG (-)ve","IgG (+)ve")</f>
        <v>IgG (-)ve</v>
      </c>
      <c r="J505" s="10">
        <v>0</v>
      </c>
      <c r="K505" s="7" t="str">
        <f>IF(Table3[[#This Row],[IgM Patients]]=0,"IgM (-)ve","IgG (+)ve")</f>
        <v>IgM (-)ve</v>
      </c>
      <c r="L505" s="7" t="s">
        <v>23</v>
      </c>
      <c r="M505" s="7" t="s">
        <v>12</v>
      </c>
      <c r="N505" s="7" t="s">
        <v>24</v>
      </c>
      <c r="O505" s="7" t="s">
        <v>14</v>
      </c>
      <c r="P505" s="7">
        <v>0</v>
      </c>
      <c r="Q505" s="7" t="str">
        <f t="shared" si="15"/>
        <v>Negative</v>
      </c>
    </row>
    <row r="506" spans="1:17" x14ac:dyDescent="0.35">
      <c r="A506" s="5">
        <v>86</v>
      </c>
      <c r="B506" s="6" t="s">
        <v>15</v>
      </c>
      <c r="C506" s="6">
        <v>38</v>
      </c>
      <c r="D506" s="6" t="str">
        <f t="shared" si="14"/>
        <v>Middle Age (36–50)</v>
      </c>
      <c r="E506" s="9">
        <f>IF(Table3[[#This Row],[Age Group]]="Children (8–17)",1,IF(Table3[[#This Row],[Age Group]]="Youth (18–25)",2,IF(Table3[[#This Row],[Age Group]]="Adults (26–35)",3,IF(Table3[[#This Row],[Age Group]]="Middle Age (36–50)",4,5))))</f>
        <v>4</v>
      </c>
      <c r="F506" s="9">
        <v>0</v>
      </c>
      <c r="G506" s="6" t="str">
        <f>IF(Table3[[#This Row],[NS1 Patients]]=0,"Ns1 (-)ve", "Ns1(+)ve")</f>
        <v>Ns1 (-)ve</v>
      </c>
      <c r="H506" s="9">
        <v>0</v>
      </c>
      <c r="I506" s="6" t="str">
        <f>IF(Table3[[#This Row],[IgG Patients]]=0,"IgG (-)ve","IgG (+)ve")</f>
        <v>IgG (-)ve</v>
      </c>
      <c r="J506" s="9">
        <v>0</v>
      </c>
      <c r="K506" s="6" t="str">
        <f>IF(Table3[[#This Row],[IgM Patients]]=0,"IgM (-)ve","IgG (+)ve")</f>
        <v>IgM (-)ve</v>
      </c>
      <c r="L506" s="6" t="s">
        <v>36</v>
      </c>
      <c r="M506" s="6" t="s">
        <v>17</v>
      </c>
      <c r="N506" s="6" t="s">
        <v>13</v>
      </c>
      <c r="O506" s="6" t="s">
        <v>14</v>
      </c>
      <c r="P506" s="6">
        <v>0</v>
      </c>
      <c r="Q506" s="6" t="str">
        <f t="shared" si="15"/>
        <v>Negative</v>
      </c>
    </row>
    <row r="507" spans="1:17" x14ac:dyDescent="0.35">
      <c r="A507" s="5">
        <v>87</v>
      </c>
      <c r="B507" s="7" t="s">
        <v>10</v>
      </c>
      <c r="C507" s="7">
        <v>45</v>
      </c>
      <c r="D507" s="7" t="str">
        <f t="shared" si="14"/>
        <v>Middle Age (36–50)</v>
      </c>
      <c r="E507" s="10">
        <f>IF(Table3[[#This Row],[Age Group]]="Children (8–17)",1,IF(Table3[[#This Row],[Age Group]]="Youth (18–25)",2,IF(Table3[[#This Row],[Age Group]]="Adults (26–35)",3,IF(Table3[[#This Row],[Age Group]]="Middle Age (36–50)",4,5))))</f>
        <v>4</v>
      </c>
      <c r="F507" s="10">
        <v>1</v>
      </c>
      <c r="G507" s="7" t="str">
        <f>IF(Table3[[#This Row],[NS1 Patients]]=0,"Ns1 (-)ve", "Ns1(+)ve")</f>
        <v>Ns1(+)ve</v>
      </c>
      <c r="H507" s="10">
        <v>1</v>
      </c>
      <c r="I507" s="7" t="str">
        <f>IF(Table3[[#This Row],[IgG Patients]]=0,"IgG (-)ve","IgG (+)ve")</f>
        <v>IgG (+)ve</v>
      </c>
      <c r="J507" s="10">
        <v>0</v>
      </c>
      <c r="K507" s="7" t="str">
        <f>IF(Table3[[#This Row],[IgM Patients]]=0,"IgM (-)ve","IgG (+)ve")</f>
        <v>IgM (-)ve</v>
      </c>
      <c r="L507" s="7" t="s">
        <v>45</v>
      </c>
      <c r="M507" s="7" t="s">
        <v>12</v>
      </c>
      <c r="N507" s="7" t="s">
        <v>13</v>
      </c>
      <c r="O507" s="7" t="s">
        <v>14</v>
      </c>
      <c r="P507" s="7">
        <v>1</v>
      </c>
      <c r="Q507" s="7" t="str">
        <f t="shared" si="15"/>
        <v>Positive</v>
      </c>
    </row>
    <row r="508" spans="1:17" x14ac:dyDescent="0.35">
      <c r="A508" s="5">
        <v>89</v>
      </c>
      <c r="B508" s="7" t="s">
        <v>10</v>
      </c>
      <c r="C508" s="7">
        <v>50</v>
      </c>
      <c r="D508" s="7" t="str">
        <f t="shared" si="14"/>
        <v>Middle Age (36–50)</v>
      </c>
      <c r="E508" s="10">
        <f>IF(Table3[[#This Row],[Age Group]]="Children (8–17)",1,IF(Table3[[#This Row],[Age Group]]="Youth (18–25)",2,IF(Table3[[#This Row],[Age Group]]="Adults (26–35)",3,IF(Table3[[#This Row],[Age Group]]="Middle Age (36–50)",4,5))))</f>
        <v>4</v>
      </c>
      <c r="F508" s="10">
        <v>1</v>
      </c>
      <c r="G508" s="7" t="str">
        <f>IF(Table3[[#This Row],[NS1 Patients]]=0,"Ns1 (-)ve", "Ns1(+)ve")</f>
        <v>Ns1(+)ve</v>
      </c>
      <c r="H508" s="10">
        <v>1</v>
      </c>
      <c r="I508" s="7" t="str">
        <f>IF(Table3[[#This Row],[IgG Patients]]=0,"IgG (-)ve","IgG (+)ve")</f>
        <v>IgG (+)ve</v>
      </c>
      <c r="J508" s="10">
        <v>1</v>
      </c>
      <c r="K508" s="7" t="str">
        <f>IF(Table3[[#This Row],[IgM Patients]]=0,"IgM (-)ve","IgG (+)ve")</f>
        <v>IgG (+)ve</v>
      </c>
      <c r="L508" s="7" t="s">
        <v>47</v>
      </c>
      <c r="M508" s="7" t="s">
        <v>12</v>
      </c>
      <c r="N508" s="7" t="s">
        <v>24</v>
      </c>
      <c r="O508" s="7" t="s">
        <v>14</v>
      </c>
      <c r="P508" s="7">
        <v>1</v>
      </c>
      <c r="Q508" s="7" t="str">
        <f t="shared" si="15"/>
        <v>Positive</v>
      </c>
    </row>
    <row r="509" spans="1:17" x14ac:dyDescent="0.35">
      <c r="A509" s="5">
        <v>90</v>
      </c>
      <c r="B509" s="6" t="s">
        <v>10</v>
      </c>
      <c r="C509" s="6">
        <v>39</v>
      </c>
      <c r="D509" s="6" t="str">
        <f t="shared" si="14"/>
        <v>Middle Age (36–50)</v>
      </c>
      <c r="E509" s="9">
        <f>IF(Table3[[#This Row],[Age Group]]="Children (8–17)",1,IF(Table3[[#This Row],[Age Group]]="Youth (18–25)",2,IF(Table3[[#This Row],[Age Group]]="Adults (26–35)",3,IF(Table3[[#This Row],[Age Group]]="Middle Age (36–50)",4,5))))</f>
        <v>4</v>
      </c>
      <c r="F509" s="9">
        <v>1</v>
      </c>
      <c r="G509" s="6" t="str">
        <f>IF(Table3[[#This Row],[NS1 Patients]]=0,"Ns1 (-)ve", "Ns1(+)ve")</f>
        <v>Ns1(+)ve</v>
      </c>
      <c r="H509" s="9">
        <v>1</v>
      </c>
      <c r="I509" s="6" t="str">
        <f>IF(Table3[[#This Row],[IgG Patients]]=0,"IgG (-)ve","IgG (+)ve")</f>
        <v>IgG (+)ve</v>
      </c>
      <c r="J509" s="9">
        <v>0</v>
      </c>
      <c r="K509" s="6" t="str">
        <f>IF(Table3[[#This Row],[IgM Patients]]=0,"IgM (-)ve","IgG (+)ve")</f>
        <v>IgM (-)ve</v>
      </c>
      <c r="L509" s="6" t="s">
        <v>40</v>
      </c>
      <c r="M509" s="6" t="s">
        <v>17</v>
      </c>
      <c r="N509" s="6" t="s">
        <v>13</v>
      </c>
      <c r="O509" s="6" t="s">
        <v>14</v>
      </c>
      <c r="P509" s="6">
        <v>1</v>
      </c>
      <c r="Q509" s="6" t="str">
        <f t="shared" si="15"/>
        <v>Positive</v>
      </c>
    </row>
    <row r="510" spans="1:17" x14ac:dyDescent="0.35">
      <c r="A510" s="5">
        <v>94</v>
      </c>
      <c r="B510" s="6" t="s">
        <v>10</v>
      </c>
      <c r="C510" s="6">
        <v>45</v>
      </c>
      <c r="D510" s="6" t="str">
        <f t="shared" si="14"/>
        <v>Middle Age (36–50)</v>
      </c>
      <c r="E510" s="9">
        <f>IF(Table3[[#This Row],[Age Group]]="Children (8–17)",1,IF(Table3[[#This Row],[Age Group]]="Youth (18–25)",2,IF(Table3[[#This Row],[Age Group]]="Adults (26–35)",3,IF(Table3[[#This Row],[Age Group]]="Middle Age (36–50)",4,5))))</f>
        <v>4</v>
      </c>
      <c r="F510" s="9">
        <v>0</v>
      </c>
      <c r="G510" s="6" t="str">
        <f>IF(Table3[[#This Row],[NS1 Patients]]=0,"Ns1 (-)ve", "Ns1(+)ve")</f>
        <v>Ns1 (-)ve</v>
      </c>
      <c r="H510" s="9">
        <v>0</v>
      </c>
      <c r="I510" s="6" t="str">
        <f>IF(Table3[[#This Row],[IgG Patients]]=0,"IgG (-)ve","IgG (+)ve")</f>
        <v>IgG (-)ve</v>
      </c>
      <c r="J510" s="9">
        <v>1</v>
      </c>
      <c r="K510" s="6" t="str">
        <f>IF(Table3[[#This Row],[IgM Patients]]=0,"IgM (-)ve","IgG (+)ve")</f>
        <v>IgG (+)ve</v>
      </c>
      <c r="L510" s="6" t="s">
        <v>41</v>
      </c>
      <c r="M510" s="6" t="s">
        <v>17</v>
      </c>
      <c r="N510" s="6" t="s">
        <v>19</v>
      </c>
      <c r="O510" s="6" t="s">
        <v>14</v>
      </c>
      <c r="P510" s="6">
        <v>0</v>
      </c>
      <c r="Q510" s="6" t="str">
        <f t="shared" si="15"/>
        <v>Negative</v>
      </c>
    </row>
    <row r="511" spans="1:17" x14ac:dyDescent="0.35">
      <c r="A511" s="5">
        <v>104</v>
      </c>
      <c r="B511" s="6" t="s">
        <v>10</v>
      </c>
      <c r="C511" s="6">
        <v>50</v>
      </c>
      <c r="D511" s="6" t="str">
        <f t="shared" si="14"/>
        <v>Middle Age (36–50)</v>
      </c>
      <c r="E511" s="9">
        <f>IF(Table3[[#This Row],[Age Group]]="Children (8–17)",1,IF(Table3[[#This Row],[Age Group]]="Youth (18–25)",2,IF(Table3[[#This Row],[Age Group]]="Adults (26–35)",3,IF(Table3[[#This Row],[Age Group]]="Middle Age (36–50)",4,5))))</f>
        <v>4</v>
      </c>
      <c r="F511" s="9">
        <v>1</v>
      </c>
      <c r="G511" s="6" t="str">
        <f>IF(Table3[[#This Row],[NS1 Patients]]=0,"Ns1 (-)ve", "Ns1(+)ve")</f>
        <v>Ns1(+)ve</v>
      </c>
      <c r="H511" s="9">
        <v>1</v>
      </c>
      <c r="I511" s="6" t="str">
        <f>IF(Table3[[#This Row],[IgG Patients]]=0,"IgG (-)ve","IgG (+)ve")</f>
        <v>IgG (+)ve</v>
      </c>
      <c r="J511" s="9">
        <v>0</v>
      </c>
      <c r="K511" s="6" t="str">
        <f>IF(Table3[[#This Row],[IgM Patients]]=0,"IgM (-)ve","IgG (+)ve")</f>
        <v>IgM (-)ve</v>
      </c>
      <c r="L511" s="6" t="s">
        <v>39</v>
      </c>
      <c r="M511" s="6" t="s">
        <v>17</v>
      </c>
      <c r="N511" s="6" t="s">
        <v>24</v>
      </c>
      <c r="O511" s="6" t="s">
        <v>14</v>
      </c>
      <c r="P511" s="6">
        <v>1</v>
      </c>
      <c r="Q511" s="6" t="str">
        <f t="shared" si="15"/>
        <v>Positive</v>
      </c>
    </row>
    <row r="512" spans="1:17" x14ac:dyDescent="0.35">
      <c r="A512" s="5">
        <v>107</v>
      </c>
      <c r="B512" s="7" t="s">
        <v>15</v>
      </c>
      <c r="C512" s="7">
        <v>45</v>
      </c>
      <c r="D512" s="7" t="str">
        <f t="shared" si="14"/>
        <v>Middle Age (36–50)</v>
      </c>
      <c r="E512" s="10">
        <f>IF(Table3[[#This Row],[Age Group]]="Children (8–17)",1,IF(Table3[[#This Row],[Age Group]]="Youth (18–25)",2,IF(Table3[[#This Row],[Age Group]]="Adults (26–35)",3,IF(Table3[[#This Row],[Age Group]]="Middle Age (36–50)",4,5))))</f>
        <v>4</v>
      </c>
      <c r="F512" s="10">
        <v>1</v>
      </c>
      <c r="G512" s="7" t="str">
        <f>IF(Table3[[#This Row],[NS1 Patients]]=0,"Ns1 (-)ve", "Ns1(+)ve")</f>
        <v>Ns1(+)ve</v>
      </c>
      <c r="H512" s="10">
        <v>1</v>
      </c>
      <c r="I512" s="7" t="str">
        <f>IF(Table3[[#This Row],[IgG Patients]]=0,"IgG (-)ve","IgG (+)ve")</f>
        <v>IgG (+)ve</v>
      </c>
      <c r="J512" s="10">
        <v>1</v>
      </c>
      <c r="K512" s="7" t="str">
        <f>IF(Table3[[#This Row],[IgM Patients]]=0,"IgM (-)ve","IgG (+)ve")</f>
        <v>IgG (+)ve</v>
      </c>
      <c r="L512" s="7" t="s">
        <v>33</v>
      </c>
      <c r="M512" s="7" t="s">
        <v>12</v>
      </c>
      <c r="N512" s="7" t="s">
        <v>13</v>
      </c>
      <c r="O512" s="7" t="s">
        <v>14</v>
      </c>
      <c r="P512" s="7">
        <v>1</v>
      </c>
      <c r="Q512" s="7" t="str">
        <f t="shared" si="15"/>
        <v>Positive</v>
      </c>
    </row>
    <row r="513" spans="1:17" x14ac:dyDescent="0.35">
      <c r="A513" s="5">
        <v>110</v>
      </c>
      <c r="B513" s="6" t="s">
        <v>10</v>
      </c>
      <c r="C513" s="6">
        <v>44</v>
      </c>
      <c r="D513" s="6" t="str">
        <f t="shared" si="14"/>
        <v>Middle Age (36–50)</v>
      </c>
      <c r="E513" s="9">
        <f>IF(Table3[[#This Row],[Age Group]]="Children (8–17)",1,IF(Table3[[#This Row],[Age Group]]="Youth (18–25)",2,IF(Table3[[#This Row],[Age Group]]="Adults (26–35)",3,IF(Table3[[#This Row],[Age Group]]="Middle Age (36–50)",4,5))))</f>
        <v>4</v>
      </c>
      <c r="F513" s="9">
        <v>0</v>
      </c>
      <c r="G513" s="6" t="str">
        <f>IF(Table3[[#This Row],[NS1 Patients]]=0,"Ns1 (-)ve", "Ns1(+)ve")</f>
        <v>Ns1 (-)ve</v>
      </c>
      <c r="H513" s="9">
        <v>0</v>
      </c>
      <c r="I513" s="6" t="str">
        <f>IF(Table3[[#This Row],[IgG Patients]]=0,"IgG (-)ve","IgG (+)ve")</f>
        <v>IgG (-)ve</v>
      </c>
      <c r="J513" s="9">
        <v>0</v>
      </c>
      <c r="K513" s="6" t="str">
        <f>IF(Table3[[#This Row],[IgM Patients]]=0,"IgM (-)ve","IgG (+)ve")</f>
        <v>IgM (-)ve</v>
      </c>
      <c r="L513" s="6" t="s">
        <v>21</v>
      </c>
      <c r="M513" s="6" t="s">
        <v>17</v>
      </c>
      <c r="N513" s="6" t="s">
        <v>19</v>
      </c>
      <c r="O513" s="6" t="s">
        <v>14</v>
      </c>
      <c r="P513" s="6">
        <v>0</v>
      </c>
      <c r="Q513" s="6" t="str">
        <f t="shared" si="15"/>
        <v>Negative</v>
      </c>
    </row>
    <row r="514" spans="1:17" x14ac:dyDescent="0.35">
      <c r="A514" s="5">
        <v>111</v>
      </c>
      <c r="B514" s="7" t="s">
        <v>10</v>
      </c>
      <c r="C514" s="7">
        <v>39</v>
      </c>
      <c r="D514" s="7" t="str">
        <f t="shared" ref="D514:D577" si="16">IF(C514&lt;=17,"Children (8–17)",
IF(C514&lt;=25,"Youth (18–25)",
IF(C514&lt;=35,"Adults (26–35)",
IF(C514&lt;=50,"Middle Age (36–50)",
"Seniors (51–65)"))))</f>
        <v>Middle Age (36–50)</v>
      </c>
      <c r="E514" s="10">
        <f>IF(Table3[[#This Row],[Age Group]]="Children (8–17)",1,IF(Table3[[#This Row],[Age Group]]="Youth (18–25)",2,IF(Table3[[#This Row],[Age Group]]="Adults (26–35)",3,IF(Table3[[#This Row],[Age Group]]="Middle Age (36–50)",4,5))))</f>
        <v>4</v>
      </c>
      <c r="F514" s="10">
        <v>1</v>
      </c>
      <c r="G514" s="7" t="str">
        <f>IF(Table3[[#This Row],[NS1 Patients]]=0,"Ns1 (-)ve", "Ns1(+)ve")</f>
        <v>Ns1(+)ve</v>
      </c>
      <c r="H514" s="10">
        <v>1</v>
      </c>
      <c r="I514" s="7" t="str">
        <f>IF(Table3[[#This Row],[IgG Patients]]=0,"IgG (-)ve","IgG (+)ve")</f>
        <v>IgG (+)ve</v>
      </c>
      <c r="J514" s="10">
        <v>0</v>
      </c>
      <c r="K514" s="7" t="str">
        <f>IF(Table3[[#This Row],[IgM Patients]]=0,"IgM (-)ve","IgG (+)ve")</f>
        <v>IgM (-)ve</v>
      </c>
      <c r="L514" s="7" t="s">
        <v>48</v>
      </c>
      <c r="M514" s="7" t="s">
        <v>12</v>
      </c>
      <c r="N514" s="7" t="s">
        <v>24</v>
      </c>
      <c r="O514" s="7" t="s">
        <v>14</v>
      </c>
      <c r="P514" s="7">
        <v>1</v>
      </c>
      <c r="Q514" s="7" t="str">
        <f t="shared" ref="Q514:Q577" si="17">IF(P514=0, "Negative","Positive")</f>
        <v>Positive</v>
      </c>
    </row>
    <row r="515" spans="1:17" x14ac:dyDescent="0.35">
      <c r="A515" s="5">
        <v>115</v>
      </c>
      <c r="B515" s="7" t="s">
        <v>15</v>
      </c>
      <c r="C515" s="7">
        <v>46</v>
      </c>
      <c r="D515" s="7" t="str">
        <f t="shared" si="16"/>
        <v>Middle Age (36–50)</v>
      </c>
      <c r="E515" s="10">
        <f>IF(Table3[[#This Row],[Age Group]]="Children (8–17)",1,IF(Table3[[#This Row],[Age Group]]="Youth (18–25)",2,IF(Table3[[#This Row],[Age Group]]="Adults (26–35)",3,IF(Table3[[#This Row],[Age Group]]="Middle Age (36–50)",4,5))))</f>
        <v>4</v>
      </c>
      <c r="F515" s="10">
        <v>1</v>
      </c>
      <c r="G515" s="7" t="str">
        <f>IF(Table3[[#This Row],[NS1 Patients]]=0,"Ns1 (-)ve", "Ns1(+)ve")</f>
        <v>Ns1(+)ve</v>
      </c>
      <c r="H515" s="10">
        <v>1</v>
      </c>
      <c r="I515" s="7" t="str">
        <f>IF(Table3[[#This Row],[IgG Patients]]=0,"IgG (-)ve","IgG (+)ve")</f>
        <v>IgG (+)ve</v>
      </c>
      <c r="J515" s="10">
        <v>0</v>
      </c>
      <c r="K515" s="7" t="str">
        <f>IF(Table3[[#This Row],[IgM Patients]]=0,"IgM (-)ve","IgG (+)ve")</f>
        <v>IgM (-)ve</v>
      </c>
      <c r="L515" s="7" t="s">
        <v>39</v>
      </c>
      <c r="M515" s="7" t="s">
        <v>12</v>
      </c>
      <c r="N515" s="7" t="s">
        <v>24</v>
      </c>
      <c r="O515" s="7" t="s">
        <v>14</v>
      </c>
      <c r="P515" s="7">
        <v>1</v>
      </c>
      <c r="Q515" s="7" t="str">
        <f t="shared" si="17"/>
        <v>Positive</v>
      </c>
    </row>
    <row r="516" spans="1:17" x14ac:dyDescent="0.35">
      <c r="A516" s="5">
        <v>116</v>
      </c>
      <c r="B516" s="6" t="s">
        <v>15</v>
      </c>
      <c r="C516" s="6">
        <v>39</v>
      </c>
      <c r="D516" s="6" t="str">
        <f t="shared" si="16"/>
        <v>Middle Age (36–50)</v>
      </c>
      <c r="E516" s="9">
        <f>IF(Table3[[#This Row],[Age Group]]="Children (8–17)",1,IF(Table3[[#This Row],[Age Group]]="Youth (18–25)",2,IF(Table3[[#This Row],[Age Group]]="Adults (26–35)",3,IF(Table3[[#This Row],[Age Group]]="Middle Age (36–50)",4,5))))</f>
        <v>4</v>
      </c>
      <c r="F516" s="9">
        <v>1</v>
      </c>
      <c r="G516" s="6" t="str">
        <f>IF(Table3[[#This Row],[NS1 Patients]]=0,"Ns1 (-)ve", "Ns1(+)ve")</f>
        <v>Ns1(+)ve</v>
      </c>
      <c r="H516" s="9">
        <v>1</v>
      </c>
      <c r="I516" s="6" t="str">
        <f>IF(Table3[[#This Row],[IgG Patients]]=0,"IgG (-)ve","IgG (+)ve")</f>
        <v>IgG (+)ve</v>
      </c>
      <c r="J516" s="9">
        <v>0</v>
      </c>
      <c r="K516" s="6" t="str">
        <f>IF(Table3[[#This Row],[IgM Patients]]=0,"IgM (-)ve","IgG (+)ve")</f>
        <v>IgM (-)ve</v>
      </c>
      <c r="L516" s="6" t="s">
        <v>18</v>
      </c>
      <c r="M516" s="6" t="s">
        <v>17</v>
      </c>
      <c r="N516" s="6" t="s">
        <v>13</v>
      </c>
      <c r="O516" s="6" t="s">
        <v>14</v>
      </c>
      <c r="P516" s="6">
        <v>1</v>
      </c>
      <c r="Q516" s="6" t="str">
        <f t="shared" si="17"/>
        <v>Positive</v>
      </c>
    </row>
    <row r="517" spans="1:17" x14ac:dyDescent="0.35">
      <c r="A517" s="5">
        <v>118</v>
      </c>
      <c r="B517" s="6" t="s">
        <v>15</v>
      </c>
      <c r="C517" s="6">
        <v>42</v>
      </c>
      <c r="D517" s="6" t="str">
        <f t="shared" si="16"/>
        <v>Middle Age (36–50)</v>
      </c>
      <c r="E517" s="9">
        <f>IF(Table3[[#This Row],[Age Group]]="Children (8–17)",1,IF(Table3[[#This Row],[Age Group]]="Youth (18–25)",2,IF(Table3[[#This Row],[Age Group]]="Adults (26–35)",3,IF(Table3[[#This Row],[Age Group]]="Middle Age (36–50)",4,5))))</f>
        <v>4</v>
      </c>
      <c r="F517" s="9">
        <v>1</v>
      </c>
      <c r="G517" s="6" t="str">
        <f>IF(Table3[[#This Row],[NS1 Patients]]=0,"Ns1 (-)ve", "Ns1(+)ve")</f>
        <v>Ns1(+)ve</v>
      </c>
      <c r="H517" s="9">
        <v>1</v>
      </c>
      <c r="I517" s="6" t="str">
        <f>IF(Table3[[#This Row],[IgG Patients]]=0,"IgG (-)ve","IgG (+)ve")</f>
        <v>IgG (+)ve</v>
      </c>
      <c r="J517" s="9">
        <v>0</v>
      </c>
      <c r="K517" s="6" t="str">
        <f>IF(Table3[[#This Row],[IgM Patients]]=0,"IgM (-)ve","IgG (+)ve")</f>
        <v>IgM (-)ve</v>
      </c>
      <c r="L517" s="6" t="s">
        <v>53</v>
      </c>
      <c r="M517" s="6" t="s">
        <v>17</v>
      </c>
      <c r="N517" s="6" t="s">
        <v>19</v>
      </c>
      <c r="O517" s="6" t="s">
        <v>14</v>
      </c>
      <c r="P517" s="6">
        <v>1</v>
      </c>
      <c r="Q517" s="6" t="str">
        <f t="shared" si="17"/>
        <v>Positive</v>
      </c>
    </row>
    <row r="518" spans="1:17" x14ac:dyDescent="0.35">
      <c r="A518" s="5">
        <v>119</v>
      </c>
      <c r="B518" s="7" t="s">
        <v>15</v>
      </c>
      <c r="C518" s="7">
        <v>37</v>
      </c>
      <c r="D518" s="7" t="str">
        <f t="shared" si="16"/>
        <v>Middle Age (36–50)</v>
      </c>
      <c r="E518" s="10">
        <f>IF(Table3[[#This Row],[Age Group]]="Children (8–17)",1,IF(Table3[[#This Row],[Age Group]]="Youth (18–25)",2,IF(Table3[[#This Row],[Age Group]]="Adults (26–35)",3,IF(Table3[[#This Row],[Age Group]]="Middle Age (36–50)",4,5))))</f>
        <v>4</v>
      </c>
      <c r="F518" s="10">
        <v>1</v>
      </c>
      <c r="G518" s="7" t="str">
        <f>IF(Table3[[#This Row],[NS1 Patients]]=0,"Ns1 (-)ve", "Ns1(+)ve")</f>
        <v>Ns1(+)ve</v>
      </c>
      <c r="H518" s="10">
        <v>1</v>
      </c>
      <c r="I518" s="7" t="str">
        <f>IF(Table3[[#This Row],[IgG Patients]]=0,"IgG (-)ve","IgG (+)ve")</f>
        <v>IgG (+)ve</v>
      </c>
      <c r="J518" s="10">
        <v>0</v>
      </c>
      <c r="K518" s="7" t="str">
        <f>IF(Table3[[#This Row],[IgM Patients]]=0,"IgM (-)ve","IgG (+)ve")</f>
        <v>IgM (-)ve</v>
      </c>
      <c r="L518" s="7" t="s">
        <v>33</v>
      </c>
      <c r="M518" s="7" t="s">
        <v>12</v>
      </c>
      <c r="N518" s="7" t="s">
        <v>24</v>
      </c>
      <c r="O518" s="7" t="s">
        <v>14</v>
      </c>
      <c r="P518" s="7">
        <v>1</v>
      </c>
      <c r="Q518" s="7" t="str">
        <f t="shared" si="17"/>
        <v>Positive</v>
      </c>
    </row>
    <row r="519" spans="1:17" x14ac:dyDescent="0.35">
      <c r="A519" s="5">
        <v>131</v>
      </c>
      <c r="B519" s="7" t="s">
        <v>10</v>
      </c>
      <c r="C519" s="7">
        <v>47</v>
      </c>
      <c r="D519" s="7" t="str">
        <f t="shared" si="16"/>
        <v>Middle Age (36–50)</v>
      </c>
      <c r="E519" s="10">
        <f>IF(Table3[[#This Row],[Age Group]]="Children (8–17)",1,IF(Table3[[#This Row],[Age Group]]="Youth (18–25)",2,IF(Table3[[#This Row],[Age Group]]="Adults (26–35)",3,IF(Table3[[#This Row],[Age Group]]="Middle Age (36–50)",4,5))))</f>
        <v>4</v>
      </c>
      <c r="F519" s="10">
        <v>1</v>
      </c>
      <c r="G519" s="7" t="str">
        <f>IF(Table3[[#This Row],[NS1 Patients]]=0,"Ns1 (-)ve", "Ns1(+)ve")</f>
        <v>Ns1(+)ve</v>
      </c>
      <c r="H519" s="10">
        <v>1</v>
      </c>
      <c r="I519" s="7" t="str">
        <f>IF(Table3[[#This Row],[IgG Patients]]=0,"IgG (-)ve","IgG (+)ve")</f>
        <v>IgG (+)ve</v>
      </c>
      <c r="J519" s="10">
        <v>1</v>
      </c>
      <c r="K519" s="7" t="str">
        <f>IF(Table3[[#This Row],[IgM Patients]]=0,"IgM (-)ve","IgG (+)ve")</f>
        <v>IgG (+)ve</v>
      </c>
      <c r="L519" s="7" t="s">
        <v>33</v>
      </c>
      <c r="M519" s="7" t="s">
        <v>12</v>
      </c>
      <c r="N519" s="7" t="s">
        <v>24</v>
      </c>
      <c r="O519" s="7" t="s">
        <v>14</v>
      </c>
      <c r="P519" s="7">
        <v>1</v>
      </c>
      <c r="Q519" s="7" t="str">
        <f t="shared" si="17"/>
        <v>Positive</v>
      </c>
    </row>
    <row r="520" spans="1:17" x14ac:dyDescent="0.35">
      <c r="A520" s="5">
        <v>135</v>
      </c>
      <c r="B520" s="7" t="s">
        <v>10</v>
      </c>
      <c r="C520" s="7">
        <v>47</v>
      </c>
      <c r="D520" s="7" t="str">
        <f t="shared" si="16"/>
        <v>Middle Age (36–50)</v>
      </c>
      <c r="E520" s="10">
        <f>IF(Table3[[#This Row],[Age Group]]="Children (8–17)",1,IF(Table3[[#This Row],[Age Group]]="Youth (18–25)",2,IF(Table3[[#This Row],[Age Group]]="Adults (26–35)",3,IF(Table3[[#This Row],[Age Group]]="Middle Age (36–50)",4,5))))</f>
        <v>4</v>
      </c>
      <c r="F520" s="10">
        <v>1</v>
      </c>
      <c r="G520" s="7" t="str">
        <f>IF(Table3[[#This Row],[NS1 Patients]]=0,"Ns1 (-)ve", "Ns1(+)ve")</f>
        <v>Ns1(+)ve</v>
      </c>
      <c r="H520" s="10">
        <v>1</v>
      </c>
      <c r="I520" s="7" t="str">
        <f>IF(Table3[[#This Row],[IgG Patients]]=0,"IgG (-)ve","IgG (+)ve")</f>
        <v>IgG (+)ve</v>
      </c>
      <c r="J520" s="10">
        <v>1</v>
      </c>
      <c r="K520" s="7" t="str">
        <f>IF(Table3[[#This Row],[IgM Patients]]=0,"IgM (-)ve","IgG (+)ve")</f>
        <v>IgG (+)ve</v>
      </c>
      <c r="L520" s="7" t="s">
        <v>31</v>
      </c>
      <c r="M520" s="7" t="s">
        <v>12</v>
      </c>
      <c r="N520" s="7" t="s">
        <v>19</v>
      </c>
      <c r="O520" s="7" t="s">
        <v>14</v>
      </c>
      <c r="P520" s="7">
        <v>1</v>
      </c>
      <c r="Q520" s="7" t="str">
        <f t="shared" si="17"/>
        <v>Positive</v>
      </c>
    </row>
    <row r="521" spans="1:17" x14ac:dyDescent="0.35">
      <c r="A521" s="5">
        <v>138</v>
      </c>
      <c r="B521" s="6" t="s">
        <v>10</v>
      </c>
      <c r="C521" s="6">
        <v>49</v>
      </c>
      <c r="D521" s="6" t="str">
        <f t="shared" si="16"/>
        <v>Middle Age (36–50)</v>
      </c>
      <c r="E521" s="9">
        <f>IF(Table3[[#This Row],[Age Group]]="Children (8–17)",1,IF(Table3[[#This Row],[Age Group]]="Youth (18–25)",2,IF(Table3[[#This Row],[Age Group]]="Adults (26–35)",3,IF(Table3[[#This Row],[Age Group]]="Middle Age (36–50)",4,5))))</f>
        <v>4</v>
      </c>
      <c r="F521" s="9">
        <v>1</v>
      </c>
      <c r="G521" s="6" t="str">
        <f>IF(Table3[[#This Row],[NS1 Patients]]=0,"Ns1 (-)ve", "Ns1(+)ve")</f>
        <v>Ns1(+)ve</v>
      </c>
      <c r="H521" s="9">
        <v>1</v>
      </c>
      <c r="I521" s="6" t="str">
        <f>IF(Table3[[#This Row],[IgG Patients]]=0,"IgG (-)ve","IgG (+)ve")</f>
        <v>IgG (+)ve</v>
      </c>
      <c r="J521" s="9">
        <v>0</v>
      </c>
      <c r="K521" s="6" t="str">
        <f>IF(Table3[[#This Row],[IgM Patients]]=0,"IgM (-)ve","IgG (+)ve")</f>
        <v>IgM (-)ve</v>
      </c>
      <c r="L521" s="6" t="s">
        <v>18</v>
      </c>
      <c r="M521" s="6" t="s">
        <v>17</v>
      </c>
      <c r="N521" s="6" t="s">
        <v>13</v>
      </c>
      <c r="O521" s="6" t="s">
        <v>14</v>
      </c>
      <c r="P521" s="6">
        <v>1</v>
      </c>
      <c r="Q521" s="6" t="str">
        <f t="shared" si="17"/>
        <v>Positive</v>
      </c>
    </row>
    <row r="522" spans="1:17" x14ac:dyDescent="0.35">
      <c r="A522" s="5">
        <v>147</v>
      </c>
      <c r="B522" s="7" t="s">
        <v>10</v>
      </c>
      <c r="C522" s="7">
        <v>43</v>
      </c>
      <c r="D522" s="7" t="str">
        <f t="shared" si="16"/>
        <v>Middle Age (36–50)</v>
      </c>
      <c r="E522" s="10">
        <f>IF(Table3[[#This Row],[Age Group]]="Children (8–17)",1,IF(Table3[[#This Row],[Age Group]]="Youth (18–25)",2,IF(Table3[[#This Row],[Age Group]]="Adults (26–35)",3,IF(Table3[[#This Row],[Age Group]]="Middle Age (36–50)",4,5))))</f>
        <v>4</v>
      </c>
      <c r="F522" s="10">
        <v>1</v>
      </c>
      <c r="G522" s="7" t="str">
        <f>IF(Table3[[#This Row],[NS1 Patients]]=0,"Ns1 (-)ve", "Ns1(+)ve")</f>
        <v>Ns1(+)ve</v>
      </c>
      <c r="H522" s="10">
        <v>1</v>
      </c>
      <c r="I522" s="7" t="str">
        <f>IF(Table3[[#This Row],[IgG Patients]]=0,"IgG (-)ve","IgG (+)ve")</f>
        <v>IgG (+)ve</v>
      </c>
      <c r="J522" s="10">
        <v>1</v>
      </c>
      <c r="K522" s="7" t="str">
        <f>IF(Table3[[#This Row],[IgM Patients]]=0,"IgM (-)ve","IgG (+)ve")</f>
        <v>IgG (+)ve</v>
      </c>
      <c r="L522" s="7" t="s">
        <v>37</v>
      </c>
      <c r="M522" s="7" t="s">
        <v>12</v>
      </c>
      <c r="N522" s="7" t="s">
        <v>19</v>
      </c>
      <c r="O522" s="7" t="s">
        <v>14</v>
      </c>
      <c r="P522" s="7">
        <v>1</v>
      </c>
      <c r="Q522" s="7" t="str">
        <f t="shared" si="17"/>
        <v>Positive</v>
      </c>
    </row>
    <row r="523" spans="1:17" x14ac:dyDescent="0.35">
      <c r="A523" s="5">
        <v>151</v>
      </c>
      <c r="B523" s="7" t="s">
        <v>10</v>
      </c>
      <c r="C523" s="7">
        <v>41</v>
      </c>
      <c r="D523" s="7" t="str">
        <f t="shared" si="16"/>
        <v>Middle Age (36–50)</v>
      </c>
      <c r="E523" s="10">
        <f>IF(Table3[[#This Row],[Age Group]]="Children (8–17)",1,IF(Table3[[#This Row],[Age Group]]="Youth (18–25)",2,IF(Table3[[#This Row],[Age Group]]="Adults (26–35)",3,IF(Table3[[#This Row],[Age Group]]="Middle Age (36–50)",4,5))))</f>
        <v>4</v>
      </c>
      <c r="F523" s="10">
        <v>1</v>
      </c>
      <c r="G523" s="7" t="str">
        <f>IF(Table3[[#This Row],[NS1 Patients]]=0,"Ns1 (-)ve", "Ns1(+)ve")</f>
        <v>Ns1(+)ve</v>
      </c>
      <c r="H523" s="10">
        <v>1</v>
      </c>
      <c r="I523" s="7" t="str">
        <f>IF(Table3[[#This Row],[IgG Patients]]=0,"IgG (-)ve","IgG (+)ve")</f>
        <v>IgG (+)ve</v>
      </c>
      <c r="J523" s="10">
        <v>1</v>
      </c>
      <c r="K523" s="7" t="str">
        <f>IF(Table3[[#This Row],[IgM Patients]]=0,"IgM (-)ve","IgG (+)ve")</f>
        <v>IgG (+)ve</v>
      </c>
      <c r="L523" s="7" t="s">
        <v>29</v>
      </c>
      <c r="M523" s="7" t="s">
        <v>12</v>
      </c>
      <c r="N523" s="7" t="s">
        <v>19</v>
      </c>
      <c r="O523" s="7" t="s">
        <v>14</v>
      </c>
      <c r="P523" s="7">
        <v>1</v>
      </c>
      <c r="Q523" s="7" t="str">
        <f t="shared" si="17"/>
        <v>Positive</v>
      </c>
    </row>
    <row r="524" spans="1:17" x14ac:dyDescent="0.35">
      <c r="A524" s="5">
        <v>157</v>
      </c>
      <c r="B524" s="7" t="s">
        <v>15</v>
      </c>
      <c r="C524" s="7">
        <v>43</v>
      </c>
      <c r="D524" s="7" t="str">
        <f t="shared" si="16"/>
        <v>Middle Age (36–50)</v>
      </c>
      <c r="E524" s="10">
        <f>IF(Table3[[#This Row],[Age Group]]="Children (8–17)",1,IF(Table3[[#This Row],[Age Group]]="Youth (18–25)",2,IF(Table3[[#This Row],[Age Group]]="Adults (26–35)",3,IF(Table3[[#This Row],[Age Group]]="Middle Age (36–50)",4,5))))</f>
        <v>4</v>
      </c>
      <c r="F524" s="10">
        <v>0</v>
      </c>
      <c r="G524" s="7" t="str">
        <f>IF(Table3[[#This Row],[NS1 Patients]]=0,"Ns1 (-)ve", "Ns1(+)ve")</f>
        <v>Ns1 (-)ve</v>
      </c>
      <c r="H524" s="10">
        <v>0</v>
      </c>
      <c r="I524" s="7" t="str">
        <f>IF(Table3[[#This Row],[IgG Patients]]=0,"IgG (-)ve","IgG (+)ve")</f>
        <v>IgG (-)ve</v>
      </c>
      <c r="J524" s="10">
        <v>1</v>
      </c>
      <c r="K524" s="7" t="str">
        <f>IF(Table3[[#This Row],[IgM Patients]]=0,"IgM (-)ve","IgG (+)ve")</f>
        <v>IgG (+)ve</v>
      </c>
      <c r="L524" s="7" t="s">
        <v>31</v>
      </c>
      <c r="M524" s="7" t="s">
        <v>12</v>
      </c>
      <c r="N524" s="7" t="s">
        <v>13</v>
      </c>
      <c r="O524" s="7" t="s">
        <v>14</v>
      </c>
      <c r="P524" s="7">
        <v>0</v>
      </c>
      <c r="Q524" s="7" t="str">
        <f t="shared" si="17"/>
        <v>Negative</v>
      </c>
    </row>
    <row r="525" spans="1:17" x14ac:dyDescent="0.35">
      <c r="A525" s="5">
        <v>159</v>
      </c>
      <c r="B525" s="7" t="s">
        <v>15</v>
      </c>
      <c r="C525" s="7">
        <v>41</v>
      </c>
      <c r="D525" s="7" t="str">
        <f t="shared" si="16"/>
        <v>Middle Age (36–50)</v>
      </c>
      <c r="E525" s="10">
        <f>IF(Table3[[#This Row],[Age Group]]="Children (8–17)",1,IF(Table3[[#This Row],[Age Group]]="Youth (18–25)",2,IF(Table3[[#This Row],[Age Group]]="Adults (26–35)",3,IF(Table3[[#This Row],[Age Group]]="Middle Age (36–50)",4,5))))</f>
        <v>4</v>
      </c>
      <c r="F525" s="10">
        <v>0</v>
      </c>
      <c r="G525" s="7" t="str">
        <f>IF(Table3[[#This Row],[NS1 Patients]]=0,"Ns1 (-)ve", "Ns1(+)ve")</f>
        <v>Ns1 (-)ve</v>
      </c>
      <c r="H525" s="10">
        <v>0</v>
      </c>
      <c r="I525" s="7" t="str">
        <f>IF(Table3[[#This Row],[IgG Patients]]=0,"IgG (-)ve","IgG (+)ve")</f>
        <v>IgG (-)ve</v>
      </c>
      <c r="J525" s="10">
        <v>0</v>
      </c>
      <c r="K525" s="7" t="str">
        <f>IF(Table3[[#This Row],[IgM Patients]]=0,"IgM (-)ve","IgG (+)ve")</f>
        <v>IgM (-)ve</v>
      </c>
      <c r="L525" s="7" t="s">
        <v>39</v>
      </c>
      <c r="M525" s="7" t="s">
        <v>12</v>
      </c>
      <c r="N525" s="7" t="s">
        <v>24</v>
      </c>
      <c r="O525" s="7" t="s">
        <v>14</v>
      </c>
      <c r="P525" s="7">
        <v>0</v>
      </c>
      <c r="Q525" s="7" t="str">
        <f t="shared" si="17"/>
        <v>Negative</v>
      </c>
    </row>
    <row r="526" spans="1:17" x14ac:dyDescent="0.35">
      <c r="A526" s="5">
        <v>160</v>
      </c>
      <c r="B526" s="6" t="s">
        <v>15</v>
      </c>
      <c r="C526" s="6">
        <v>42</v>
      </c>
      <c r="D526" s="6" t="str">
        <f t="shared" si="16"/>
        <v>Middle Age (36–50)</v>
      </c>
      <c r="E526" s="9">
        <f>IF(Table3[[#This Row],[Age Group]]="Children (8–17)",1,IF(Table3[[#This Row],[Age Group]]="Youth (18–25)",2,IF(Table3[[#This Row],[Age Group]]="Adults (26–35)",3,IF(Table3[[#This Row],[Age Group]]="Middle Age (36–50)",4,5))))</f>
        <v>4</v>
      </c>
      <c r="F526" s="9">
        <v>0</v>
      </c>
      <c r="G526" s="6" t="str">
        <f>IF(Table3[[#This Row],[NS1 Patients]]=0,"Ns1 (-)ve", "Ns1(+)ve")</f>
        <v>Ns1 (-)ve</v>
      </c>
      <c r="H526" s="9">
        <v>0</v>
      </c>
      <c r="I526" s="6" t="str">
        <f>IF(Table3[[#This Row],[IgG Patients]]=0,"IgG (-)ve","IgG (+)ve")</f>
        <v>IgG (-)ve</v>
      </c>
      <c r="J526" s="9">
        <v>0</v>
      </c>
      <c r="K526" s="6" t="str">
        <f>IF(Table3[[#This Row],[IgM Patients]]=0,"IgM (-)ve","IgG (+)ve")</f>
        <v>IgM (-)ve</v>
      </c>
      <c r="L526" s="6" t="s">
        <v>51</v>
      </c>
      <c r="M526" s="6" t="s">
        <v>17</v>
      </c>
      <c r="N526" s="6" t="s">
        <v>19</v>
      </c>
      <c r="O526" s="6" t="s">
        <v>14</v>
      </c>
      <c r="P526" s="6">
        <v>0</v>
      </c>
      <c r="Q526" s="6" t="str">
        <f t="shared" si="17"/>
        <v>Negative</v>
      </c>
    </row>
    <row r="527" spans="1:17" x14ac:dyDescent="0.35">
      <c r="A527" s="5">
        <v>161</v>
      </c>
      <c r="B527" s="7" t="s">
        <v>10</v>
      </c>
      <c r="C527" s="7">
        <v>45</v>
      </c>
      <c r="D527" s="7" t="str">
        <f t="shared" si="16"/>
        <v>Middle Age (36–50)</v>
      </c>
      <c r="E527" s="10">
        <f>IF(Table3[[#This Row],[Age Group]]="Children (8–17)",1,IF(Table3[[#This Row],[Age Group]]="Youth (18–25)",2,IF(Table3[[#This Row],[Age Group]]="Adults (26–35)",3,IF(Table3[[#This Row],[Age Group]]="Middle Age (36–50)",4,5))))</f>
        <v>4</v>
      </c>
      <c r="F527" s="10">
        <v>1</v>
      </c>
      <c r="G527" s="7" t="str">
        <f>IF(Table3[[#This Row],[NS1 Patients]]=0,"Ns1 (-)ve", "Ns1(+)ve")</f>
        <v>Ns1(+)ve</v>
      </c>
      <c r="H527" s="10">
        <v>1</v>
      </c>
      <c r="I527" s="7" t="str">
        <f>IF(Table3[[#This Row],[IgG Patients]]=0,"IgG (-)ve","IgG (+)ve")</f>
        <v>IgG (+)ve</v>
      </c>
      <c r="J527" s="10">
        <v>1</v>
      </c>
      <c r="K527" s="7" t="str">
        <f>IF(Table3[[#This Row],[IgM Patients]]=0,"IgM (-)ve","IgG (+)ve")</f>
        <v>IgG (+)ve</v>
      </c>
      <c r="L527" s="7" t="s">
        <v>77</v>
      </c>
      <c r="M527" s="7" t="s">
        <v>12</v>
      </c>
      <c r="N527" s="7" t="s">
        <v>19</v>
      </c>
      <c r="O527" s="7" t="s">
        <v>14</v>
      </c>
      <c r="P527" s="7">
        <v>1</v>
      </c>
      <c r="Q527" s="7" t="str">
        <f t="shared" si="17"/>
        <v>Positive</v>
      </c>
    </row>
    <row r="528" spans="1:17" x14ac:dyDescent="0.35">
      <c r="A528" s="5">
        <v>167</v>
      </c>
      <c r="B528" s="7" t="s">
        <v>15</v>
      </c>
      <c r="C528" s="7">
        <v>36</v>
      </c>
      <c r="D528" s="7" t="str">
        <f t="shared" si="16"/>
        <v>Middle Age (36–50)</v>
      </c>
      <c r="E528" s="10">
        <f>IF(Table3[[#This Row],[Age Group]]="Children (8–17)",1,IF(Table3[[#This Row],[Age Group]]="Youth (18–25)",2,IF(Table3[[#This Row],[Age Group]]="Adults (26–35)",3,IF(Table3[[#This Row],[Age Group]]="Middle Age (36–50)",4,5))))</f>
        <v>4</v>
      </c>
      <c r="F528" s="10">
        <v>1</v>
      </c>
      <c r="G528" s="7" t="str">
        <f>IF(Table3[[#This Row],[NS1 Patients]]=0,"Ns1 (-)ve", "Ns1(+)ve")</f>
        <v>Ns1(+)ve</v>
      </c>
      <c r="H528" s="10">
        <v>1</v>
      </c>
      <c r="I528" s="7" t="str">
        <f>IF(Table3[[#This Row],[IgG Patients]]=0,"IgG (-)ve","IgG (+)ve")</f>
        <v>IgG (+)ve</v>
      </c>
      <c r="J528" s="10">
        <v>0</v>
      </c>
      <c r="K528" s="7" t="str">
        <f>IF(Table3[[#This Row],[IgM Patients]]=0,"IgM (-)ve","IgG (+)ve")</f>
        <v>IgM (-)ve</v>
      </c>
      <c r="L528" s="7" t="s">
        <v>22</v>
      </c>
      <c r="M528" s="7" t="s">
        <v>12</v>
      </c>
      <c r="N528" s="7" t="s">
        <v>13</v>
      </c>
      <c r="O528" s="7" t="s">
        <v>14</v>
      </c>
      <c r="P528" s="7">
        <v>1</v>
      </c>
      <c r="Q528" s="7" t="str">
        <f t="shared" si="17"/>
        <v>Positive</v>
      </c>
    </row>
    <row r="529" spans="1:17" x14ac:dyDescent="0.35">
      <c r="A529" s="5">
        <v>170</v>
      </c>
      <c r="B529" s="6" t="s">
        <v>10</v>
      </c>
      <c r="C529" s="6">
        <v>40</v>
      </c>
      <c r="D529" s="6" t="str">
        <f t="shared" si="16"/>
        <v>Middle Age (36–50)</v>
      </c>
      <c r="E529" s="9">
        <f>IF(Table3[[#This Row],[Age Group]]="Children (8–17)",1,IF(Table3[[#This Row],[Age Group]]="Youth (18–25)",2,IF(Table3[[#This Row],[Age Group]]="Adults (26–35)",3,IF(Table3[[#This Row],[Age Group]]="Middle Age (36–50)",4,5))))</f>
        <v>4</v>
      </c>
      <c r="F529" s="9">
        <v>1</v>
      </c>
      <c r="G529" s="6" t="str">
        <f>IF(Table3[[#This Row],[NS1 Patients]]=0,"Ns1 (-)ve", "Ns1(+)ve")</f>
        <v>Ns1(+)ve</v>
      </c>
      <c r="H529" s="9">
        <v>1</v>
      </c>
      <c r="I529" s="6" t="str">
        <f>IF(Table3[[#This Row],[IgG Patients]]=0,"IgG (-)ve","IgG (+)ve")</f>
        <v>IgG (+)ve</v>
      </c>
      <c r="J529" s="9">
        <v>0</v>
      </c>
      <c r="K529" s="6" t="str">
        <f>IF(Table3[[#This Row],[IgM Patients]]=0,"IgM (-)ve","IgG (+)ve")</f>
        <v>IgM (-)ve</v>
      </c>
      <c r="L529" s="6" t="s">
        <v>34</v>
      </c>
      <c r="M529" s="6" t="s">
        <v>17</v>
      </c>
      <c r="N529" s="6" t="s">
        <v>13</v>
      </c>
      <c r="O529" s="6" t="s">
        <v>14</v>
      </c>
      <c r="P529" s="6">
        <v>1</v>
      </c>
      <c r="Q529" s="6" t="str">
        <f t="shared" si="17"/>
        <v>Positive</v>
      </c>
    </row>
    <row r="530" spans="1:17" x14ac:dyDescent="0.35">
      <c r="A530" s="5">
        <v>171</v>
      </c>
      <c r="B530" s="7" t="s">
        <v>15</v>
      </c>
      <c r="C530" s="7">
        <v>45</v>
      </c>
      <c r="D530" s="7" t="str">
        <f t="shared" si="16"/>
        <v>Middle Age (36–50)</v>
      </c>
      <c r="E530" s="10">
        <f>IF(Table3[[#This Row],[Age Group]]="Children (8–17)",1,IF(Table3[[#This Row],[Age Group]]="Youth (18–25)",2,IF(Table3[[#This Row],[Age Group]]="Adults (26–35)",3,IF(Table3[[#This Row],[Age Group]]="Middle Age (36–50)",4,5))))</f>
        <v>4</v>
      </c>
      <c r="F530" s="10">
        <v>1</v>
      </c>
      <c r="G530" s="7" t="str">
        <f>IF(Table3[[#This Row],[NS1 Patients]]=0,"Ns1 (-)ve", "Ns1(+)ve")</f>
        <v>Ns1(+)ve</v>
      </c>
      <c r="H530" s="10">
        <v>1</v>
      </c>
      <c r="I530" s="7" t="str">
        <f>IF(Table3[[#This Row],[IgG Patients]]=0,"IgG (-)ve","IgG (+)ve")</f>
        <v>IgG (+)ve</v>
      </c>
      <c r="J530" s="10">
        <v>0</v>
      </c>
      <c r="K530" s="7" t="str">
        <f>IF(Table3[[#This Row],[IgM Patients]]=0,"IgM (-)ve","IgG (+)ve")</f>
        <v>IgM (-)ve</v>
      </c>
      <c r="L530" s="7" t="s">
        <v>18</v>
      </c>
      <c r="M530" s="7" t="s">
        <v>12</v>
      </c>
      <c r="N530" s="7" t="s">
        <v>24</v>
      </c>
      <c r="O530" s="7" t="s">
        <v>14</v>
      </c>
      <c r="P530" s="7">
        <v>1</v>
      </c>
      <c r="Q530" s="7" t="str">
        <f t="shared" si="17"/>
        <v>Positive</v>
      </c>
    </row>
    <row r="531" spans="1:17" x14ac:dyDescent="0.35">
      <c r="A531" s="5">
        <v>174</v>
      </c>
      <c r="B531" s="6" t="s">
        <v>10</v>
      </c>
      <c r="C531" s="6">
        <v>42</v>
      </c>
      <c r="D531" s="6" t="str">
        <f t="shared" si="16"/>
        <v>Middle Age (36–50)</v>
      </c>
      <c r="E531" s="9">
        <f>IF(Table3[[#This Row],[Age Group]]="Children (8–17)",1,IF(Table3[[#This Row],[Age Group]]="Youth (18–25)",2,IF(Table3[[#This Row],[Age Group]]="Adults (26–35)",3,IF(Table3[[#This Row],[Age Group]]="Middle Age (36–50)",4,5))))</f>
        <v>4</v>
      </c>
      <c r="F531" s="9">
        <v>0</v>
      </c>
      <c r="G531" s="6" t="str">
        <f>IF(Table3[[#This Row],[NS1 Patients]]=0,"Ns1 (-)ve", "Ns1(+)ve")</f>
        <v>Ns1 (-)ve</v>
      </c>
      <c r="H531" s="9">
        <v>0</v>
      </c>
      <c r="I531" s="6" t="str">
        <f>IF(Table3[[#This Row],[IgG Patients]]=0,"IgG (-)ve","IgG (+)ve")</f>
        <v>IgG (-)ve</v>
      </c>
      <c r="J531" s="9">
        <v>1</v>
      </c>
      <c r="K531" s="6" t="str">
        <f>IF(Table3[[#This Row],[IgM Patients]]=0,"IgM (-)ve","IgG (+)ve")</f>
        <v>IgG (+)ve</v>
      </c>
      <c r="L531" s="6" t="s">
        <v>51</v>
      </c>
      <c r="M531" s="6" t="s">
        <v>17</v>
      </c>
      <c r="N531" s="6" t="s">
        <v>19</v>
      </c>
      <c r="O531" s="6" t="s">
        <v>14</v>
      </c>
      <c r="P531" s="6">
        <v>0</v>
      </c>
      <c r="Q531" s="6" t="str">
        <f t="shared" si="17"/>
        <v>Negative</v>
      </c>
    </row>
    <row r="532" spans="1:17" x14ac:dyDescent="0.35">
      <c r="A532" s="5">
        <v>176</v>
      </c>
      <c r="B532" s="6" t="s">
        <v>10</v>
      </c>
      <c r="C532" s="6">
        <v>49</v>
      </c>
      <c r="D532" s="6" t="str">
        <f t="shared" si="16"/>
        <v>Middle Age (36–50)</v>
      </c>
      <c r="E532" s="9">
        <f>IF(Table3[[#This Row],[Age Group]]="Children (8–17)",1,IF(Table3[[#This Row],[Age Group]]="Youth (18–25)",2,IF(Table3[[#This Row],[Age Group]]="Adults (26–35)",3,IF(Table3[[#This Row],[Age Group]]="Middle Age (36–50)",4,5))))</f>
        <v>4</v>
      </c>
      <c r="F532" s="9">
        <v>0</v>
      </c>
      <c r="G532" s="6" t="str">
        <f>IF(Table3[[#This Row],[NS1 Patients]]=0,"Ns1 (-)ve", "Ns1(+)ve")</f>
        <v>Ns1 (-)ve</v>
      </c>
      <c r="H532" s="9">
        <v>0</v>
      </c>
      <c r="I532" s="6" t="str">
        <f>IF(Table3[[#This Row],[IgG Patients]]=0,"IgG (-)ve","IgG (+)ve")</f>
        <v>IgG (-)ve</v>
      </c>
      <c r="J532" s="9">
        <v>0</v>
      </c>
      <c r="K532" s="6" t="str">
        <f>IF(Table3[[#This Row],[IgM Patients]]=0,"IgM (-)ve","IgG (+)ve")</f>
        <v>IgM (-)ve</v>
      </c>
      <c r="L532" s="6" t="s">
        <v>37</v>
      </c>
      <c r="M532" s="6" t="s">
        <v>17</v>
      </c>
      <c r="N532" s="6" t="s">
        <v>13</v>
      </c>
      <c r="O532" s="6" t="s">
        <v>14</v>
      </c>
      <c r="P532" s="6">
        <v>0</v>
      </c>
      <c r="Q532" s="6" t="str">
        <f t="shared" si="17"/>
        <v>Negative</v>
      </c>
    </row>
    <row r="533" spans="1:17" x14ac:dyDescent="0.35">
      <c r="A533" s="5">
        <v>178</v>
      </c>
      <c r="B533" s="6" t="s">
        <v>10</v>
      </c>
      <c r="C533" s="6">
        <v>41</v>
      </c>
      <c r="D533" s="6" t="str">
        <f t="shared" si="16"/>
        <v>Middle Age (36–50)</v>
      </c>
      <c r="E533" s="9">
        <f>IF(Table3[[#This Row],[Age Group]]="Children (8–17)",1,IF(Table3[[#This Row],[Age Group]]="Youth (18–25)",2,IF(Table3[[#This Row],[Age Group]]="Adults (26–35)",3,IF(Table3[[#This Row],[Age Group]]="Middle Age (36–50)",4,5))))</f>
        <v>4</v>
      </c>
      <c r="F533" s="9">
        <v>0</v>
      </c>
      <c r="G533" s="6" t="str">
        <f>IF(Table3[[#This Row],[NS1 Patients]]=0,"Ns1 (-)ve", "Ns1(+)ve")</f>
        <v>Ns1 (-)ve</v>
      </c>
      <c r="H533" s="9">
        <v>0</v>
      </c>
      <c r="I533" s="6" t="str">
        <f>IF(Table3[[#This Row],[IgG Patients]]=0,"IgG (-)ve","IgG (+)ve")</f>
        <v>IgG (-)ve</v>
      </c>
      <c r="J533" s="9">
        <v>0</v>
      </c>
      <c r="K533" s="6" t="str">
        <f>IF(Table3[[#This Row],[IgM Patients]]=0,"IgM (-)ve","IgG (+)ve")</f>
        <v>IgM (-)ve</v>
      </c>
      <c r="L533" s="6" t="s">
        <v>35</v>
      </c>
      <c r="M533" s="6" t="s">
        <v>17</v>
      </c>
      <c r="N533" s="6" t="s">
        <v>13</v>
      </c>
      <c r="O533" s="6" t="s">
        <v>14</v>
      </c>
      <c r="P533" s="6">
        <v>0</v>
      </c>
      <c r="Q533" s="6" t="str">
        <f t="shared" si="17"/>
        <v>Negative</v>
      </c>
    </row>
    <row r="534" spans="1:17" x14ac:dyDescent="0.35">
      <c r="A534" s="5">
        <v>180</v>
      </c>
      <c r="B534" s="6" t="s">
        <v>15</v>
      </c>
      <c r="C534" s="6">
        <v>38</v>
      </c>
      <c r="D534" s="6" t="str">
        <f t="shared" si="16"/>
        <v>Middle Age (36–50)</v>
      </c>
      <c r="E534" s="9">
        <f>IF(Table3[[#This Row],[Age Group]]="Children (8–17)",1,IF(Table3[[#This Row],[Age Group]]="Youth (18–25)",2,IF(Table3[[#This Row],[Age Group]]="Adults (26–35)",3,IF(Table3[[#This Row],[Age Group]]="Middle Age (36–50)",4,5))))</f>
        <v>4</v>
      </c>
      <c r="F534" s="9">
        <v>1</v>
      </c>
      <c r="G534" s="6" t="str">
        <f>IF(Table3[[#This Row],[NS1 Patients]]=0,"Ns1 (-)ve", "Ns1(+)ve")</f>
        <v>Ns1(+)ve</v>
      </c>
      <c r="H534" s="9">
        <v>1</v>
      </c>
      <c r="I534" s="6" t="str">
        <f>IF(Table3[[#This Row],[IgG Patients]]=0,"IgG (-)ve","IgG (+)ve")</f>
        <v>IgG (+)ve</v>
      </c>
      <c r="J534" s="9">
        <v>0</v>
      </c>
      <c r="K534" s="6" t="str">
        <f>IF(Table3[[#This Row],[IgM Patients]]=0,"IgM (-)ve","IgG (+)ve")</f>
        <v>IgM (-)ve</v>
      </c>
      <c r="L534" s="6" t="s">
        <v>50</v>
      </c>
      <c r="M534" s="6" t="s">
        <v>17</v>
      </c>
      <c r="N534" s="6" t="s">
        <v>13</v>
      </c>
      <c r="O534" s="6" t="s">
        <v>14</v>
      </c>
      <c r="P534" s="6">
        <v>1</v>
      </c>
      <c r="Q534" s="6" t="str">
        <f t="shared" si="17"/>
        <v>Positive</v>
      </c>
    </row>
    <row r="535" spans="1:17" x14ac:dyDescent="0.35">
      <c r="A535" s="5">
        <v>186</v>
      </c>
      <c r="B535" s="6" t="s">
        <v>15</v>
      </c>
      <c r="C535" s="6">
        <v>40</v>
      </c>
      <c r="D535" s="6" t="str">
        <f t="shared" si="16"/>
        <v>Middle Age (36–50)</v>
      </c>
      <c r="E535" s="9">
        <f>IF(Table3[[#This Row],[Age Group]]="Children (8–17)",1,IF(Table3[[#This Row],[Age Group]]="Youth (18–25)",2,IF(Table3[[#This Row],[Age Group]]="Adults (26–35)",3,IF(Table3[[#This Row],[Age Group]]="Middle Age (36–50)",4,5))))</f>
        <v>4</v>
      </c>
      <c r="F535" s="9">
        <v>0</v>
      </c>
      <c r="G535" s="6" t="str">
        <f>IF(Table3[[#This Row],[NS1 Patients]]=0,"Ns1 (-)ve", "Ns1(+)ve")</f>
        <v>Ns1 (-)ve</v>
      </c>
      <c r="H535" s="9">
        <v>0</v>
      </c>
      <c r="I535" s="6" t="str">
        <f>IF(Table3[[#This Row],[IgG Patients]]=0,"IgG (-)ve","IgG (+)ve")</f>
        <v>IgG (-)ve</v>
      </c>
      <c r="J535" s="9">
        <v>1</v>
      </c>
      <c r="K535" s="6" t="str">
        <f>IF(Table3[[#This Row],[IgM Patients]]=0,"IgM (-)ve","IgG (+)ve")</f>
        <v>IgG (+)ve</v>
      </c>
      <c r="L535" s="6" t="s">
        <v>48</v>
      </c>
      <c r="M535" s="6" t="s">
        <v>17</v>
      </c>
      <c r="N535" s="6" t="s">
        <v>13</v>
      </c>
      <c r="O535" s="6" t="s">
        <v>14</v>
      </c>
      <c r="P535" s="6">
        <v>0</v>
      </c>
      <c r="Q535" s="6" t="str">
        <f t="shared" si="17"/>
        <v>Negative</v>
      </c>
    </row>
    <row r="536" spans="1:17" x14ac:dyDescent="0.35">
      <c r="A536" s="5">
        <v>189</v>
      </c>
      <c r="B536" s="7" t="s">
        <v>10</v>
      </c>
      <c r="C536" s="7">
        <v>48</v>
      </c>
      <c r="D536" s="7" t="str">
        <f t="shared" si="16"/>
        <v>Middle Age (36–50)</v>
      </c>
      <c r="E536" s="10">
        <f>IF(Table3[[#This Row],[Age Group]]="Children (8–17)",1,IF(Table3[[#This Row],[Age Group]]="Youth (18–25)",2,IF(Table3[[#This Row],[Age Group]]="Adults (26–35)",3,IF(Table3[[#This Row],[Age Group]]="Middle Age (36–50)",4,5))))</f>
        <v>4</v>
      </c>
      <c r="F536" s="10">
        <v>1</v>
      </c>
      <c r="G536" s="7" t="str">
        <f>IF(Table3[[#This Row],[NS1 Patients]]=0,"Ns1 (-)ve", "Ns1(+)ve")</f>
        <v>Ns1(+)ve</v>
      </c>
      <c r="H536" s="10">
        <v>1</v>
      </c>
      <c r="I536" s="7" t="str">
        <f>IF(Table3[[#This Row],[IgG Patients]]=0,"IgG (-)ve","IgG (+)ve")</f>
        <v>IgG (+)ve</v>
      </c>
      <c r="J536" s="10">
        <v>0</v>
      </c>
      <c r="K536" s="7" t="str">
        <f>IF(Table3[[#This Row],[IgM Patients]]=0,"IgM (-)ve","IgG (+)ve")</f>
        <v>IgM (-)ve</v>
      </c>
      <c r="L536" s="7" t="s">
        <v>42</v>
      </c>
      <c r="M536" s="7" t="s">
        <v>12</v>
      </c>
      <c r="N536" s="7" t="s">
        <v>13</v>
      </c>
      <c r="O536" s="7" t="s">
        <v>14</v>
      </c>
      <c r="P536" s="7">
        <v>1</v>
      </c>
      <c r="Q536" s="7" t="str">
        <f t="shared" si="17"/>
        <v>Positive</v>
      </c>
    </row>
    <row r="537" spans="1:17" x14ac:dyDescent="0.35">
      <c r="A537" s="5">
        <v>196</v>
      </c>
      <c r="B537" s="6" t="s">
        <v>10</v>
      </c>
      <c r="C537" s="6">
        <v>44</v>
      </c>
      <c r="D537" s="6" t="str">
        <f t="shared" si="16"/>
        <v>Middle Age (36–50)</v>
      </c>
      <c r="E537" s="9">
        <f>IF(Table3[[#This Row],[Age Group]]="Children (8–17)",1,IF(Table3[[#This Row],[Age Group]]="Youth (18–25)",2,IF(Table3[[#This Row],[Age Group]]="Adults (26–35)",3,IF(Table3[[#This Row],[Age Group]]="Middle Age (36–50)",4,5))))</f>
        <v>4</v>
      </c>
      <c r="F537" s="9">
        <v>0</v>
      </c>
      <c r="G537" s="6" t="str">
        <f>IF(Table3[[#This Row],[NS1 Patients]]=0,"Ns1 (-)ve", "Ns1(+)ve")</f>
        <v>Ns1 (-)ve</v>
      </c>
      <c r="H537" s="9">
        <v>0</v>
      </c>
      <c r="I537" s="6" t="str">
        <f>IF(Table3[[#This Row],[IgG Patients]]=0,"IgG (-)ve","IgG (+)ve")</f>
        <v>IgG (-)ve</v>
      </c>
      <c r="J537" s="9">
        <v>1</v>
      </c>
      <c r="K537" s="6" t="str">
        <f>IF(Table3[[#This Row],[IgM Patients]]=0,"IgM (-)ve","IgG (+)ve")</f>
        <v>IgG (+)ve</v>
      </c>
      <c r="L537" s="6" t="s">
        <v>49</v>
      </c>
      <c r="M537" s="6" t="s">
        <v>17</v>
      </c>
      <c r="N537" s="6" t="s">
        <v>19</v>
      </c>
      <c r="O537" s="6" t="s">
        <v>14</v>
      </c>
      <c r="P537" s="6">
        <v>0</v>
      </c>
      <c r="Q537" s="6" t="str">
        <f t="shared" si="17"/>
        <v>Negative</v>
      </c>
    </row>
    <row r="538" spans="1:17" x14ac:dyDescent="0.35">
      <c r="A538" s="5">
        <v>197</v>
      </c>
      <c r="B538" s="7" t="s">
        <v>10</v>
      </c>
      <c r="C538" s="7">
        <v>40</v>
      </c>
      <c r="D538" s="7" t="str">
        <f t="shared" si="16"/>
        <v>Middle Age (36–50)</v>
      </c>
      <c r="E538" s="10">
        <f>IF(Table3[[#This Row],[Age Group]]="Children (8–17)",1,IF(Table3[[#This Row],[Age Group]]="Youth (18–25)",2,IF(Table3[[#This Row],[Age Group]]="Adults (26–35)",3,IF(Table3[[#This Row],[Age Group]]="Middle Age (36–50)",4,5))))</f>
        <v>4</v>
      </c>
      <c r="F538" s="10">
        <v>0</v>
      </c>
      <c r="G538" s="7" t="str">
        <f>IF(Table3[[#This Row],[NS1 Patients]]=0,"Ns1 (-)ve", "Ns1(+)ve")</f>
        <v>Ns1 (-)ve</v>
      </c>
      <c r="H538" s="10">
        <v>0</v>
      </c>
      <c r="I538" s="7" t="str">
        <f>IF(Table3[[#This Row],[IgG Patients]]=0,"IgG (-)ve","IgG (+)ve")</f>
        <v>IgG (-)ve</v>
      </c>
      <c r="J538" s="10">
        <v>0</v>
      </c>
      <c r="K538" s="7" t="str">
        <f>IF(Table3[[#This Row],[IgM Patients]]=0,"IgM (-)ve","IgG (+)ve")</f>
        <v>IgM (-)ve</v>
      </c>
      <c r="L538" s="7" t="s">
        <v>48</v>
      </c>
      <c r="M538" s="7" t="s">
        <v>12</v>
      </c>
      <c r="N538" s="7" t="s">
        <v>24</v>
      </c>
      <c r="O538" s="7" t="s">
        <v>14</v>
      </c>
      <c r="P538" s="7">
        <v>0</v>
      </c>
      <c r="Q538" s="7" t="str">
        <f t="shared" si="17"/>
        <v>Negative</v>
      </c>
    </row>
    <row r="539" spans="1:17" x14ac:dyDescent="0.35">
      <c r="A539" s="5">
        <v>198</v>
      </c>
      <c r="B539" s="6" t="s">
        <v>15</v>
      </c>
      <c r="C539" s="6">
        <v>49</v>
      </c>
      <c r="D539" s="6" t="str">
        <f t="shared" si="16"/>
        <v>Middle Age (36–50)</v>
      </c>
      <c r="E539" s="9">
        <f>IF(Table3[[#This Row],[Age Group]]="Children (8–17)",1,IF(Table3[[#This Row],[Age Group]]="Youth (18–25)",2,IF(Table3[[#This Row],[Age Group]]="Adults (26–35)",3,IF(Table3[[#This Row],[Age Group]]="Middle Age (36–50)",4,5))))</f>
        <v>4</v>
      </c>
      <c r="F539" s="9">
        <v>0</v>
      </c>
      <c r="G539" s="6" t="str">
        <f>IF(Table3[[#This Row],[NS1 Patients]]=0,"Ns1 (-)ve", "Ns1(+)ve")</f>
        <v>Ns1 (-)ve</v>
      </c>
      <c r="H539" s="9">
        <v>0</v>
      </c>
      <c r="I539" s="6" t="str">
        <f>IF(Table3[[#This Row],[IgG Patients]]=0,"IgG (-)ve","IgG (+)ve")</f>
        <v>IgG (-)ve</v>
      </c>
      <c r="J539" s="9">
        <v>0</v>
      </c>
      <c r="K539" s="6" t="str">
        <f>IF(Table3[[#This Row],[IgM Patients]]=0,"IgM (-)ve","IgG (+)ve")</f>
        <v>IgM (-)ve</v>
      </c>
      <c r="L539" s="6" t="s">
        <v>22</v>
      </c>
      <c r="M539" s="6" t="s">
        <v>17</v>
      </c>
      <c r="N539" s="6" t="s">
        <v>24</v>
      </c>
      <c r="O539" s="6" t="s">
        <v>14</v>
      </c>
      <c r="P539" s="6">
        <v>0</v>
      </c>
      <c r="Q539" s="6" t="str">
        <f t="shared" si="17"/>
        <v>Negative</v>
      </c>
    </row>
    <row r="540" spans="1:17" x14ac:dyDescent="0.35">
      <c r="A540" s="5">
        <v>201</v>
      </c>
      <c r="B540" s="7" t="s">
        <v>15</v>
      </c>
      <c r="C540" s="7">
        <v>40</v>
      </c>
      <c r="D540" s="7" t="str">
        <f t="shared" si="16"/>
        <v>Middle Age (36–50)</v>
      </c>
      <c r="E540" s="10">
        <f>IF(Table3[[#This Row],[Age Group]]="Children (8–17)",1,IF(Table3[[#This Row],[Age Group]]="Youth (18–25)",2,IF(Table3[[#This Row],[Age Group]]="Adults (26–35)",3,IF(Table3[[#This Row],[Age Group]]="Middle Age (36–50)",4,5))))</f>
        <v>4</v>
      </c>
      <c r="F540" s="10">
        <v>0</v>
      </c>
      <c r="G540" s="7" t="str">
        <f>IF(Table3[[#This Row],[NS1 Patients]]=0,"Ns1 (-)ve", "Ns1(+)ve")</f>
        <v>Ns1 (-)ve</v>
      </c>
      <c r="H540" s="10">
        <v>0</v>
      </c>
      <c r="I540" s="7" t="str">
        <f>IF(Table3[[#This Row],[IgG Patients]]=0,"IgG (-)ve","IgG (+)ve")</f>
        <v>IgG (-)ve</v>
      </c>
      <c r="J540" s="10">
        <v>0</v>
      </c>
      <c r="K540" s="7" t="str">
        <f>IF(Table3[[#This Row],[IgM Patients]]=0,"IgM (-)ve","IgG (+)ve")</f>
        <v>IgM (-)ve</v>
      </c>
      <c r="L540" s="7" t="s">
        <v>51</v>
      </c>
      <c r="M540" s="7" t="s">
        <v>12</v>
      </c>
      <c r="N540" s="7" t="s">
        <v>24</v>
      </c>
      <c r="O540" s="7" t="s">
        <v>14</v>
      </c>
      <c r="P540" s="7">
        <v>0</v>
      </c>
      <c r="Q540" s="7" t="str">
        <f t="shared" si="17"/>
        <v>Negative</v>
      </c>
    </row>
    <row r="541" spans="1:17" x14ac:dyDescent="0.35">
      <c r="A541" s="5">
        <v>207</v>
      </c>
      <c r="B541" s="7" t="s">
        <v>10</v>
      </c>
      <c r="C541" s="7">
        <v>48</v>
      </c>
      <c r="D541" s="7" t="str">
        <f t="shared" si="16"/>
        <v>Middle Age (36–50)</v>
      </c>
      <c r="E541" s="10">
        <f>IF(Table3[[#This Row],[Age Group]]="Children (8–17)",1,IF(Table3[[#This Row],[Age Group]]="Youth (18–25)",2,IF(Table3[[#This Row],[Age Group]]="Adults (26–35)",3,IF(Table3[[#This Row],[Age Group]]="Middle Age (36–50)",4,5))))</f>
        <v>4</v>
      </c>
      <c r="F541" s="10">
        <v>1</v>
      </c>
      <c r="G541" s="7" t="str">
        <f>IF(Table3[[#This Row],[NS1 Patients]]=0,"Ns1 (-)ve", "Ns1(+)ve")</f>
        <v>Ns1(+)ve</v>
      </c>
      <c r="H541" s="10">
        <v>1</v>
      </c>
      <c r="I541" s="7" t="str">
        <f>IF(Table3[[#This Row],[IgG Patients]]=0,"IgG (-)ve","IgG (+)ve")</f>
        <v>IgG (+)ve</v>
      </c>
      <c r="J541" s="10">
        <v>1</v>
      </c>
      <c r="K541" s="7" t="str">
        <f>IF(Table3[[#This Row],[IgM Patients]]=0,"IgM (-)ve","IgG (+)ve")</f>
        <v>IgG (+)ve</v>
      </c>
      <c r="L541" s="7" t="s">
        <v>48</v>
      </c>
      <c r="M541" s="7" t="s">
        <v>12</v>
      </c>
      <c r="N541" s="7" t="s">
        <v>19</v>
      </c>
      <c r="O541" s="7" t="s">
        <v>14</v>
      </c>
      <c r="P541" s="7">
        <v>1</v>
      </c>
      <c r="Q541" s="7" t="str">
        <f t="shared" si="17"/>
        <v>Positive</v>
      </c>
    </row>
    <row r="542" spans="1:17" x14ac:dyDescent="0.35">
      <c r="A542" s="5">
        <v>210</v>
      </c>
      <c r="B542" s="6" t="s">
        <v>10</v>
      </c>
      <c r="C542" s="6">
        <v>39</v>
      </c>
      <c r="D542" s="6" t="str">
        <f t="shared" si="16"/>
        <v>Middle Age (36–50)</v>
      </c>
      <c r="E542" s="9">
        <f>IF(Table3[[#This Row],[Age Group]]="Children (8–17)",1,IF(Table3[[#This Row],[Age Group]]="Youth (18–25)",2,IF(Table3[[#This Row],[Age Group]]="Adults (26–35)",3,IF(Table3[[#This Row],[Age Group]]="Middle Age (36–50)",4,5))))</f>
        <v>4</v>
      </c>
      <c r="F542" s="9">
        <v>1</v>
      </c>
      <c r="G542" s="6" t="str">
        <f>IF(Table3[[#This Row],[NS1 Patients]]=0,"Ns1 (-)ve", "Ns1(+)ve")</f>
        <v>Ns1(+)ve</v>
      </c>
      <c r="H542" s="9">
        <v>1</v>
      </c>
      <c r="I542" s="6" t="str">
        <f>IF(Table3[[#This Row],[IgG Patients]]=0,"IgG (-)ve","IgG (+)ve")</f>
        <v>IgG (+)ve</v>
      </c>
      <c r="J542" s="9">
        <v>1</v>
      </c>
      <c r="K542" s="6" t="str">
        <f>IF(Table3[[#This Row],[IgM Patients]]=0,"IgM (-)ve","IgG (+)ve")</f>
        <v>IgG (+)ve</v>
      </c>
      <c r="L542" s="6" t="s">
        <v>23</v>
      </c>
      <c r="M542" s="6" t="s">
        <v>17</v>
      </c>
      <c r="N542" s="6" t="s">
        <v>13</v>
      </c>
      <c r="O542" s="6" t="s">
        <v>14</v>
      </c>
      <c r="P542" s="6">
        <v>1</v>
      </c>
      <c r="Q542" s="6" t="str">
        <f t="shared" si="17"/>
        <v>Positive</v>
      </c>
    </row>
    <row r="543" spans="1:17" x14ac:dyDescent="0.35">
      <c r="A543" s="5">
        <v>214</v>
      </c>
      <c r="B543" s="6" t="s">
        <v>10</v>
      </c>
      <c r="C543" s="6">
        <v>43</v>
      </c>
      <c r="D543" s="6" t="str">
        <f t="shared" si="16"/>
        <v>Middle Age (36–50)</v>
      </c>
      <c r="E543" s="9">
        <f>IF(Table3[[#This Row],[Age Group]]="Children (8–17)",1,IF(Table3[[#This Row],[Age Group]]="Youth (18–25)",2,IF(Table3[[#This Row],[Age Group]]="Adults (26–35)",3,IF(Table3[[#This Row],[Age Group]]="Middle Age (36–50)",4,5))))</f>
        <v>4</v>
      </c>
      <c r="F543" s="9">
        <v>1</v>
      </c>
      <c r="G543" s="6" t="str">
        <f>IF(Table3[[#This Row],[NS1 Patients]]=0,"Ns1 (-)ve", "Ns1(+)ve")</f>
        <v>Ns1(+)ve</v>
      </c>
      <c r="H543" s="9">
        <v>1</v>
      </c>
      <c r="I543" s="6" t="str">
        <f>IF(Table3[[#This Row],[IgG Patients]]=0,"IgG (-)ve","IgG (+)ve")</f>
        <v>IgG (+)ve</v>
      </c>
      <c r="J543" s="9">
        <v>1</v>
      </c>
      <c r="K543" s="6" t="str">
        <f>IF(Table3[[#This Row],[IgM Patients]]=0,"IgM (-)ve","IgG (+)ve")</f>
        <v>IgG (+)ve</v>
      </c>
      <c r="L543" s="6" t="s">
        <v>33</v>
      </c>
      <c r="M543" s="6" t="s">
        <v>17</v>
      </c>
      <c r="N543" s="6" t="s">
        <v>19</v>
      </c>
      <c r="O543" s="6" t="s">
        <v>14</v>
      </c>
      <c r="P543" s="6">
        <v>1</v>
      </c>
      <c r="Q543" s="6" t="str">
        <f t="shared" si="17"/>
        <v>Positive</v>
      </c>
    </row>
    <row r="544" spans="1:17" x14ac:dyDescent="0.35">
      <c r="A544" s="5">
        <v>216</v>
      </c>
      <c r="B544" s="6" t="s">
        <v>10</v>
      </c>
      <c r="C544" s="6">
        <v>46</v>
      </c>
      <c r="D544" s="6" t="str">
        <f t="shared" si="16"/>
        <v>Middle Age (36–50)</v>
      </c>
      <c r="E544" s="9">
        <f>IF(Table3[[#This Row],[Age Group]]="Children (8–17)",1,IF(Table3[[#This Row],[Age Group]]="Youth (18–25)",2,IF(Table3[[#This Row],[Age Group]]="Adults (26–35)",3,IF(Table3[[#This Row],[Age Group]]="Middle Age (36–50)",4,5))))</f>
        <v>4</v>
      </c>
      <c r="F544" s="9">
        <v>0</v>
      </c>
      <c r="G544" s="6" t="str">
        <f>IF(Table3[[#This Row],[NS1 Patients]]=0,"Ns1 (-)ve", "Ns1(+)ve")</f>
        <v>Ns1 (-)ve</v>
      </c>
      <c r="H544" s="9">
        <v>0</v>
      </c>
      <c r="I544" s="6" t="str">
        <f>IF(Table3[[#This Row],[IgG Patients]]=0,"IgG (-)ve","IgG (+)ve")</f>
        <v>IgG (-)ve</v>
      </c>
      <c r="J544" s="9">
        <v>0</v>
      </c>
      <c r="K544" s="6" t="str">
        <f>IF(Table3[[#This Row],[IgM Patients]]=0,"IgM (-)ve","IgG (+)ve")</f>
        <v>IgM (-)ve</v>
      </c>
      <c r="L544" s="6" t="s">
        <v>21</v>
      </c>
      <c r="M544" s="6" t="s">
        <v>17</v>
      </c>
      <c r="N544" s="6" t="s">
        <v>19</v>
      </c>
      <c r="O544" s="6" t="s">
        <v>14</v>
      </c>
      <c r="P544" s="6">
        <v>0</v>
      </c>
      <c r="Q544" s="6" t="str">
        <f t="shared" si="17"/>
        <v>Negative</v>
      </c>
    </row>
    <row r="545" spans="1:17" x14ac:dyDescent="0.35">
      <c r="A545" s="5">
        <v>222</v>
      </c>
      <c r="B545" s="6" t="s">
        <v>15</v>
      </c>
      <c r="C545" s="6">
        <v>40</v>
      </c>
      <c r="D545" s="6" t="str">
        <f t="shared" si="16"/>
        <v>Middle Age (36–50)</v>
      </c>
      <c r="E545" s="9">
        <f>IF(Table3[[#This Row],[Age Group]]="Children (8–17)",1,IF(Table3[[#This Row],[Age Group]]="Youth (18–25)",2,IF(Table3[[#This Row],[Age Group]]="Adults (26–35)",3,IF(Table3[[#This Row],[Age Group]]="Middle Age (36–50)",4,5))))</f>
        <v>4</v>
      </c>
      <c r="F545" s="9">
        <v>1</v>
      </c>
      <c r="G545" s="6" t="str">
        <f>IF(Table3[[#This Row],[NS1 Patients]]=0,"Ns1 (-)ve", "Ns1(+)ve")</f>
        <v>Ns1(+)ve</v>
      </c>
      <c r="H545" s="9">
        <v>1</v>
      </c>
      <c r="I545" s="6" t="str">
        <f>IF(Table3[[#This Row],[IgG Patients]]=0,"IgG (-)ve","IgG (+)ve")</f>
        <v>IgG (+)ve</v>
      </c>
      <c r="J545" s="9">
        <v>1</v>
      </c>
      <c r="K545" s="6" t="str">
        <f>IF(Table3[[#This Row],[IgM Patients]]=0,"IgM (-)ve","IgG (+)ve")</f>
        <v>IgG (+)ve</v>
      </c>
      <c r="L545" s="6" t="s">
        <v>44</v>
      </c>
      <c r="M545" s="6" t="s">
        <v>17</v>
      </c>
      <c r="N545" s="6" t="s">
        <v>19</v>
      </c>
      <c r="O545" s="6" t="s">
        <v>14</v>
      </c>
      <c r="P545" s="6">
        <v>1</v>
      </c>
      <c r="Q545" s="6" t="str">
        <f t="shared" si="17"/>
        <v>Positive</v>
      </c>
    </row>
    <row r="546" spans="1:17" x14ac:dyDescent="0.35">
      <c r="A546" s="5">
        <v>224</v>
      </c>
      <c r="B546" s="6" t="s">
        <v>15</v>
      </c>
      <c r="C546" s="6">
        <v>43</v>
      </c>
      <c r="D546" s="6" t="str">
        <f t="shared" si="16"/>
        <v>Middle Age (36–50)</v>
      </c>
      <c r="E546" s="9">
        <f>IF(Table3[[#This Row],[Age Group]]="Children (8–17)",1,IF(Table3[[#This Row],[Age Group]]="Youth (18–25)",2,IF(Table3[[#This Row],[Age Group]]="Adults (26–35)",3,IF(Table3[[#This Row],[Age Group]]="Middle Age (36–50)",4,5))))</f>
        <v>4</v>
      </c>
      <c r="F546" s="9">
        <v>0</v>
      </c>
      <c r="G546" s="6" t="str">
        <f>IF(Table3[[#This Row],[NS1 Patients]]=0,"Ns1 (-)ve", "Ns1(+)ve")</f>
        <v>Ns1 (-)ve</v>
      </c>
      <c r="H546" s="9">
        <v>0</v>
      </c>
      <c r="I546" s="6" t="str">
        <f>IF(Table3[[#This Row],[IgG Patients]]=0,"IgG (-)ve","IgG (+)ve")</f>
        <v>IgG (-)ve</v>
      </c>
      <c r="J546" s="9">
        <v>1</v>
      </c>
      <c r="K546" s="6" t="str">
        <f>IF(Table3[[#This Row],[IgM Patients]]=0,"IgM (-)ve","IgG (+)ve")</f>
        <v>IgG (+)ve</v>
      </c>
      <c r="L546" s="6" t="s">
        <v>30</v>
      </c>
      <c r="M546" s="6" t="s">
        <v>17</v>
      </c>
      <c r="N546" s="6" t="s">
        <v>19</v>
      </c>
      <c r="O546" s="6" t="s">
        <v>14</v>
      </c>
      <c r="P546" s="6">
        <v>0</v>
      </c>
      <c r="Q546" s="6" t="str">
        <f t="shared" si="17"/>
        <v>Negative</v>
      </c>
    </row>
    <row r="547" spans="1:17" x14ac:dyDescent="0.35">
      <c r="A547" s="5">
        <v>225</v>
      </c>
      <c r="B547" s="7" t="s">
        <v>15</v>
      </c>
      <c r="C547" s="7">
        <v>43</v>
      </c>
      <c r="D547" s="7" t="str">
        <f t="shared" si="16"/>
        <v>Middle Age (36–50)</v>
      </c>
      <c r="E547" s="10">
        <f>IF(Table3[[#This Row],[Age Group]]="Children (8–17)",1,IF(Table3[[#This Row],[Age Group]]="Youth (18–25)",2,IF(Table3[[#This Row],[Age Group]]="Adults (26–35)",3,IF(Table3[[#This Row],[Age Group]]="Middle Age (36–50)",4,5))))</f>
        <v>4</v>
      </c>
      <c r="F547" s="10">
        <v>0</v>
      </c>
      <c r="G547" s="7" t="str">
        <f>IF(Table3[[#This Row],[NS1 Patients]]=0,"Ns1 (-)ve", "Ns1(+)ve")</f>
        <v>Ns1 (-)ve</v>
      </c>
      <c r="H547" s="10">
        <v>0</v>
      </c>
      <c r="I547" s="7" t="str">
        <f>IF(Table3[[#This Row],[IgG Patients]]=0,"IgG (-)ve","IgG (+)ve")</f>
        <v>IgG (-)ve</v>
      </c>
      <c r="J547" s="10">
        <v>1</v>
      </c>
      <c r="K547" s="7" t="str">
        <f>IF(Table3[[#This Row],[IgM Patients]]=0,"IgM (-)ve","IgG (+)ve")</f>
        <v>IgG (+)ve</v>
      </c>
      <c r="L547" s="7" t="s">
        <v>41</v>
      </c>
      <c r="M547" s="7" t="s">
        <v>12</v>
      </c>
      <c r="N547" s="7" t="s">
        <v>13</v>
      </c>
      <c r="O547" s="7" t="s">
        <v>14</v>
      </c>
      <c r="P547" s="7">
        <v>0</v>
      </c>
      <c r="Q547" s="7" t="str">
        <f t="shared" si="17"/>
        <v>Negative</v>
      </c>
    </row>
    <row r="548" spans="1:17" x14ac:dyDescent="0.35">
      <c r="A548" s="5">
        <v>231</v>
      </c>
      <c r="B548" s="7" t="s">
        <v>10</v>
      </c>
      <c r="C548" s="7">
        <v>41</v>
      </c>
      <c r="D548" s="7" t="str">
        <f t="shared" si="16"/>
        <v>Middle Age (36–50)</v>
      </c>
      <c r="E548" s="10">
        <f>IF(Table3[[#This Row],[Age Group]]="Children (8–17)",1,IF(Table3[[#This Row],[Age Group]]="Youth (18–25)",2,IF(Table3[[#This Row],[Age Group]]="Adults (26–35)",3,IF(Table3[[#This Row],[Age Group]]="Middle Age (36–50)",4,5))))</f>
        <v>4</v>
      </c>
      <c r="F548" s="10">
        <v>0</v>
      </c>
      <c r="G548" s="7" t="str">
        <f>IF(Table3[[#This Row],[NS1 Patients]]=0,"Ns1 (-)ve", "Ns1(+)ve")</f>
        <v>Ns1 (-)ve</v>
      </c>
      <c r="H548" s="10">
        <v>0</v>
      </c>
      <c r="I548" s="7" t="str">
        <f>IF(Table3[[#This Row],[IgG Patients]]=0,"IgG (-)ve","IgG (+)ve")</f>
        <v>IgG (-)ve</v>
      </c>
      <c r="J548" s="10">
        <v>0</v>
      </c>
      <c r="K548" s="7" t="str">
        <f>IF(Table3[[#This Row],[IgM Patients]]=0,"IgM (-)ve","IgG (+)ve")</f>
        <v>IgM (-)ve</v>
      </c>
      <c r="L548" s="7" t="s">
        <v>52</v>
      </c>
      <c r="M548" s="7" t="s">
        <v>12</v>
      </c>
      <c r="N548" s="7" t="s">
        <v>19</v>
      </c>
      <c r="O548" s="7" t="s">
        <v>14</v>
      </c>
      <c r="P548" s="7">
        <v>0</v>
      </c>
      <c r="Q548" s="7" t="str">
        <f t="shared" si="17"/>
        <v>Negative</v>
      </c>
    </row>
    <row r="549" spans="1:17" x14ac:dyDescent="0.35">
      <c r="A549" s="5">
        <v>233</v>
      </c>
      <c r="B549" s="7" t="s">
        <v>15</v>
      </c>
      <c r="C549" s="7">
        <v>46</v>
      </c>
      <c r="D549" s="7" t="str">
        <f t="shared" si="16"/>
        <v>Middle Age (36–50)</v>
      </c>
      <c r="E549" s="10">
        <f>IF(Table3[[#This Row],[Age Group]]="Children (8–17)",1,IF(Table3[[#This Row],[Age Group]]="Youth (18–25)",2,IF(Table3[[#This Row],[Age Group]]="Adults (26–35)",3,IF(Table3[[#This Row],[Age Group]]="Middle Age (36–50)",4,5))))</f>
        <v>4</v>
      </c>
      <c r="F549" s="10">
        <v>1</v>
      </c>
      <c r="G549" s="7" t="str">
        <f>IF(Table3[[#This Row],[NS1 Patients]]=0,"Ns1 (-)ve", "Ns1(+)ve")</f>
        <v>Ns1(+)ve</v>
      </c>
      <c r="H549" s="10">
        <v>1</v>
      </c>
      <c r="I549" s="7" t="str">
        <f>IF(Table3[[#This Row],[IgG Patients]]=0,"IgG (-)ve","IgG (+)ve")</f>
        <v>IgG (+)ve</v>
      </c>
      <c r="J549" s="10">
        <v>0</v>
      </c>
      <c r="K549" s="7" t="str">
        <f>IF(Table3[[#This Row],[IgM Patients]]=0,"IgM (-)ve","IgG (+)ve")</f>
        <v>IgM (-)ve</v>
      </c>
      <c r="L549" s="7" t="s">
        <v>34</v>
      </c>
      <c r="M549" s="7" t="s">
        <v>12</v>
      </c>
      <c r="N549" s="7" t="s">
        <v>24</v>
      </c>
      <c r="O549" s="7" t="s">
        <v>14</v>
      </c>
      <c r="P549" s="7">
        <v>1</v>
      </c>
      <c r="Q549" s="7" t="str">
        <f t="shared" si="17"/>
        <v>Positive</v>
      </c>
    </row>
    <row r="550" spans="1:17" x14ac:dyDescent="0.35">
      <c r="A550" s="5">
        <v>236</v>
      </c>
      <c r="B550" s="6" t="s">
        <v>10</v>
      </c>
      <c r="C550" s="6">
        <v>42</v>
      </c>
      <c r="D550" s="6" t="str">
        <f t="shared" si="16"/>
        <v>Middle Age (36–50)</v>
      </c>
      <c r="E550" s="9">
        <f>IF(Table3[[#This Row],[Age Group]]="Children (8–17)",1,IF(Table3[[#This Row],[Age Group]]="Youth (18–25)",2,IF(Table3[[#This Row],[Age Group]]="Adults (26–35)",3,IF(Table3[[#This Row],[Age Group]]="Middle Age (36–50)",4,5))))</f>
        <v>4</v>
      </c>
      <c r="F550" s="9">
        <v>1</v>
      </c>
      <c r="G550" s="6" t="str">
        <f>IF(Table3[[#This Row],[NS1 Patients]]=0,"Ns1 (-)ve", "Ns1(+)ve")</f>
        <v>Ns1(+)ve</v>
      </c>
      <c r="H550" s="9">
        <v>1</v>
      </c>
      <c r="I550" s="6" t="str">
        <f>IF(Table3[[#This Row],[IgG Patients]]=0,"IgG (-)ve","IgG (+)ve")</f>
        <v>IgG (+)ve</v>
      </c>
      <c r="J550" s="9">
        <v>0</v>
      </c>
      <c r="K550" s="6" t="str">
        <f>IF(Table3[[#This Row],[IgM Patients]]=0,"IgM (-)ve","IgG (+)ve")</f>
        <v>IgM (-)ve</v>
      </c>
      <c r="L550" s="6" t="s">
        <v>49</v>
      </c>
      <c r="M550" s="6" t="s">
        <v>17</v>
      </c>
      <c r="N550" s="6" t="s">
        <v>19</v>
      </c>
      <c r="O550" s="6" t="s">
        <v>14</v>
      </c>
      <c r="P550" s="6">
        <v>1</v>
      </c>
      <c r="Q550" s="6" t="str">
        <f t="shared" si="17"/>
        <v>Positive</v>
      </c>
    </row>
    <row r="551" spans="1:17" x14ac:dyDescent="0.35">
      <c r="A551" s="5">
        <v>239</v>
      </c>
      <c r="B551" s="7" t="s">
        <v>10</v>
      </c>
      <c r="C551" s="7">
        <v>44</v>
      </c>
      <c r="D551" s="7" t="str">
        <f t="shared" si="16"/>
        <v>Middle Age (36–50)</v>
      </c>
      <c r="E551" s="10">
        <f>IF(Table3[[#This Row],[Age Group]]="Children (8–17)",1,IF(Table3[[#This Row],[Age Group]]="Youth (18–25)",2,IF(Table3[[#This Row],[Age Group]]="Adults (26–35)",3,IF(Table3[[#This Row],[Age Group]]="Middle Age (36–50)",4,5))))</f>
        <v>4</v>
      </c>
      <c r="F551" s="10">
        <v>0</v>
      </c>
      <c r="G551" s="7" t="str">
        <f>IF(Table3[[#This Row],[NS1 Patients]]=0,"Ns1 (-)ve", "Ns1(+)ve")</f>
        <v>Ns1 (-)ve</v>
      </c>
      <c r="H551" s="10">
        <v>0</v>
      </c>
      <c r="I551" s="7" t="str">
        <f>IF(Table3[[#This Row],[IgG Patients]]=0,"IgG (-)ve","IgG (+)ve")</f>
        <v>IgG (-)ve</v>
      </c>
      <c r="J551" s="10">
        <v>1</v>
      </c>
      <c r="K551" s="7" t="str">
        <f>IF(Table3[[#This Row],[IgM Patients]]=0,"IgM (-)ve","IgG (+)ve")</f>
        <v>IgG (+)ve</v>
      </c>
      <c r="L551" s="7" t="s">
        <v>47</v>
      </c>
      <c r="M551" s="7" t="s">
        <v>12</v>
      </c>
      <c r="N551" s="7" t="s">
        <v>13</v>
      </c>
      <c r="O551" s="7" t="s">
        <v>14</v>
      </c>
      <c r="P551" s="7">
        <v>0</v>
      </c>
      <c r="Q551" s="7" t="str">
        <f t="shared" si="17"/>
        <v>Negative</v>
      </c>
    </row>
    <row r="552" spans="1:17" x14ac:dyDescent="0.35">
      <c r="A552" s="5">
        <v>242</v>
      </c>
      <c r="B552" s="6" t="s">
        <v>15</v>
      </c>
      <c r="C552" s="6">
        <v>50</v>
      </c>
      <c r="D552" s="6" t="str">
        <f t="shared" si="16"/>
        <v>Middle Age (36–50)</v>
      </c>
      <c r="E552" s="9">
        <f>IF(Table3[[#This Row],[Age Group]]="Children (8–17)",1,IF(Table3[[#This Row],[Age Group]]="Youth (18–25)",2,IF(Table3[[#This Row],[Age Group]]="Adults (26–35)",3,IF(Table3[[#This Row],[Age Group]]="Middle Age (36–50)",4,5))))</f>
        <v>4</v>
      </c>
      <c r="F552" s="9">
        <v>1</v>
      </c>
      <c r="G552" s="6" t="str">
        <f>IF(Table3[[#This Row],[NS1 Patients]]=0,"Ns1 (-)ve", "Ns1(+)ve")</f>
        <v>Ns1(+)ve</v>
      </c>
      <c r="H552" s="9">
        <v>1</v>
      </c>
      <c r="I552" s="6" t="str">
        <f>IF(Table3[[#This Row],[IgG Patients]]=0,"IgG (-)ve","IgG (+)ve")</f>
        <v>IgG (+)ve</v>
      </c>
      <c r="J552" s="9">
        <v>0</v>
      </c>
      <c r="K552" s="6" t="str">
        <f>IF(Table3[[#This Row],[IgM Patients]]=0,"IgM (-)ve","IgG (+)ve")</f>
        <v>IgM (-)ve</v>
      </c>
      <c r="L552" s="6" t="s">
        <v>48</v>
      </c>
      <c r="M552" s="6" t="s">
        <v>17</v>
      </c>
      <c r="N552" s="6" t="s">
        <v>13</v>
      </c>
      <c r="O552" s="6" t="s">
        <v>14</v>
      </c>
      <c r="P552" s="6">
        <v>1</v>
      </c>
      <c r="Q552" s="6" t="str">
        <f t="shared" si="17"/>
        <v>Positive</v>
      </c>
    </row>
    <row r="553" spans="1:17" x14ac:dyDescent="0.35">
      <c r="A553" s="5">
        <v>244</v>
      </c>
      <c r="B553" s="6" t="s">
        <v>15</v>
      </c>
      <c r="C553" s="6">
        <v>43</v>
      </c>
      <c r="D553" s="6" t="str">
        <f t="shared" si="16"/>
        <v>Middle Age (36–50)</v>
      </c>
      <c r="E553" s="9">
        <f>IF(Table3[[#This Row],[Age Group]]="Children (8–17)",1,IF(Table3[[#This Row],[Age Group]]="Youth (18–25)",2,IF(Table3[[#This Row],[Age Group]]="Adults (26–35)",3,IF(Table3[[#This Row],[Age Group]]="Middle Age (36–50)",4,5))))</f>
        <v>4</v>
      </c>
      <c r="F553" s="9">
        <v>0</v>
      </c>
      <c r="G553" s="6" t="str">
        <f>IF(Table3[[#This Row],[NS1 Patients]]=0,"Ns1 (-)ve", "Ns1(+)ve")</f>
        <v>Ns1 (-)ve</v>
      </c>
      <c r="H553" s="9">
        <v>0</v>
      </c>
      <c r="I553" s="6" t="str">
        <f>IF(Table3[[#This Row],[IgG Patients]]=0,"IgG (-)ve","IgG (+)ve")</f>
        <v>IgG (-)ve</v>
      </c>
      <c r="J553" s="9">
        <v>0</v>
      </c>
      <c r="K553" s="6" t="str">
        <f>IF(Table3[[#This Row],[IgM Patients]]=0,"IgM (-)ve","IgG (+)ve")</f>
        <v>IgM (-)ve</v>
      </c>
      <c r="L553" s="6" t="s">
        <v>22</v>
      </c>
      <c r="M553" s="6" t="s">
        <v>17</v>
      </c>
      <c r="N553" s="6" t="s">
        <v>19</v>
      </c>
      <c r="O553" s="6" t="s">
        <v>14</v>
      </c>
      <c r="P553" s="6">
        <v>0</v>
      </c>
      <c r="Q553" s="6" t="str">
        <f t="shared" si="17"/>
        <v>Negative</v>
      </c>
    </row>
    <row r="554" spans="1:17" x14ac:dyDescent="0.35">
      <c r="A554" s="5">
        <v>245</v>
      </c>
      <c r="B554" s="7" t="s">
        <v>10</v>
      </c>
      <c r="C554" s="7">
        <v>42</v>
      </c>
      <c r="D554" s="7" t="str">
        <f t="shared" si="16"/>
        <v>Middle Age (36–50)</v>
      </c>
      <c r="E554" s="10">
        <f>IF(Table3[[#This Row],[Age Group]]="Children (8–17)",1,IF(Table3[[#This Row],[Age Group]]="Youth (18–25)",2,IF(Table3[[#This Row],[Age Group]]="Adults (26–35)",3,IF(Table3[[#This Row],[Age Group]]="Middle Age (36–50)",4,5))))</f>
        <v>4</v>
      </c>
      <c r="F554" s="10">
        <v>1</v>
      </c>
      <c r="G554" s="7" t="str">
        <f>IF(Table3[[#This Row],[NS1 Patients]]=0,"Ns1 (-)ve", "Ns1(+)ve")</f>
        <v>Ns1(+)ve</v>
      </c>
      <c r="H554" s="10">
        <v>1</v>
      </c>
      <c r="I554" s="7" t="str">
        <f>IF(Table3[[#This Row],[IgG Patients]]=0,"IgG (-)ve","IgG (+)ve")</f>
        <v>IgG (+)ve</v>
      </c>
      <c r="J554" s="10">
        <v>0</v>
      </c>
      <c r="K554" s="7" t="str">
        <f>IF(Table3[[#This Row],[IgM Patients]]=0,"IgM (-)ve","IgG (+)ve")</f>
        <v>IgM (-)ve</v>
      </c>
      <c r="L554" s="7" t="s">
        <v>28</v>
      </c>
      <c r="M554" s="7" t="s">
        <v>12</v>
      </c>
      <c r="N554" s="7" t="s">
        <v>13</v>
      </c>
      <c r="O554" s="7" t="s">
        <v>14</v>
      </c>
      <c r="P554" s="7">
        <v>1</v>
      </c>
      <c r="Q554" s="7" t="str">
        <f t="shared" si="17"/>
        <v>Positive</v>
      </c>
    </row>
    <row r="555" spans="1:17" x14ac:dyDescent="0.35">
      <c r="A555" s="5">
        <v>246</v>
      </c>
      <c r="B555" s="6" t="s">
        <v>10</v>
      </c>
      <c r="C555" s="6">
        <v>38</v>
      </c>
      <c r="D555" s="6" t="str">
        <f t="shared" si="16"/>
        <v>Middle Age (36–50)</v>
      </c>
      <c r="E555" s="9">
        <f>IF(Table3[[#This Row],[Age Group]]="Children (8–17)",1,IF(Table3[[#This Row],[Age Group]]="Youth (18–25)",2,IF(Table3[[#This Row],[Age Group]]="Adults (26–35)",3,IF(Table3[[#This Row],[Age Group]]="Middle Age (36–50)",4,5))))</f>
        <v>4</v>
      </c>
      <c r="F555" s="9">
        <v>0</v>
      </c>
      <c r="G555" s="6" t="str">
        <f>IF(Table3[[#This Row],[NS1 Patients]]=0,"Ns1 (-)ve", "Ns1(+)ve")</f>
        <v>Ns1 (-)ve</v>
      </c>
      <c r="H555" s="9">
        <v>1</v>
      </c>
      <c r="I555" s="6" t="str">
        <f>IF(Table3[[#This Row],[IgG Patients]]=0,"IgG (-)ve","IgG (+)ve")</f>
        <v>IgG (+)ve</v>
      </c>
      <c r="J555" s="9">
        <v>0</v>
      </c>
      <c r="K555" s="6" t="str">
        <f>IF(Table3[[#This Row],[IgM Patients]]=0,"IgM (-)ve","IgG (+)ve")</f>
        <v>IgM (-)ve</v>
      </c>
      <c r="L555" s="6" t="s">
        <v>33</v>
      </c>
      <c r="M555" s="6" t="s">
        <v>17</v>
      </c>
      <c r="N555" s="6" t="s">
        <v>19</v>
      </c>
      <c r="O555" s="6" t="s">
        <v>14</v>
      </c>
      <c r="P555" s="6">
        <v>1</v>
      </c>
      <c r="Q555" s="6" t="str">
        <f t="shared" si="17"/>
        <v>Positive</v>
      </c>
    </row>
    <row r="556" spans="1:17" x14ac:dyDescent="0.35">
      <c r="A556" s="5">
        <v>251</v>
      </c>
      <c r="B556" s="7" t="s">
        <v>15</v>
      </c>
      <c r="C556" s="7">
        <v>40</v>
      </c>
      <c r="D556" s="7" t="str">
        <f t="shared" si="16"/>
        <v>Middle Age (36–50)</v>
      </c>
      <c r="E556" s="10">
        <f>IF(Table3[[#This Row],[Age Group]]="Children (8–17)",1,IF(Table3[[#This Row],[Age Group]]="Youth (18–25)",2,IF(Table3[[#This Row],[Age Group]]="Adults (26–35)",3,IF(Table3[[#This Row],[Age Group]]="Middle Age (36–50)",4,5))))</f>
        <v>4</v>
      </c>
      <c r="F556" s="10">
        <v>1</v>
      </c>
      <c r="G556" s="7" t="str">
        <f>IF(Table3[[#This Row],[NS1 Patients]]=0,"Ns1 (-)ve", "Ns1(+)ve")</f>
        <v>Ns1(+)ve</v>
      </c>
      <c r="H556" s="10">
        <v>1</v>
      </c>
      <c r="I556" s="7" t="str">
        <f>IF(Table3[[#This Row],[IgG Patients]]=0,"IgG (-)ve","IgG (+)ve")</f>
        <v>IgG (+)ve</v>
      </c>
      <c r="J556" s="10">
        <v>1</v>
      </c>
      <c r="K556" s="7" t="str">
        <f>IF(Table3[[#This Row],[IgM Patients]]=0,"IgM (-)ve","IgG (+)ve")</f>
        <v>IgG (+)ve</v>
      </c>
      <c r="L556" s="7" t="s">
        <v>40</v>
      </c>
      <c r="M556" s="7" t="s">
        <v>12</v>
      </c>
      <c r="N556" s="7" t="s">
        <v>19</v>
      </c>
      <c r="O556" s="7" t="s">
        <v>14</v>
      </c>
      <c r="P556" s="7">
        <v>1</v>
      </c>
      <c r="Q556" s="7" t="str">
        <f t="shared" si="17"/>
        <v>Positive</v>
      </c>
    </row>
    <row r="557" spans="1:17" x14ac:dyDescent="0.35">
      <c r="A557" s="5">
        <v>256</v>
      </c>
      <c r="B557" s="6" t="s">
        <v>15</v>
      </c>
      <c r="C557" s="6">
        <v>39</v>
      </c>
      <c r="D557" s="6" t="str">
        <f t="shared" si="16"/>
        <v>Middle Age (36–50)</v>
      </c>
      <c r="E557" s="9">
        <f>IF(Table3[[#This Row],[Age Group]]="Children (8–17)",1,IF(Table3[[#This Row],[Age Group]]="Youth (18–25)",2,IF(Table3[[#This Row],[Age Group]]="Adults (26–35)",3,IF(Table3[[#This Row],[Age Group]]="Middle Age (36–50)",4,5))))</f>
        <v>4</v>
      </c>
      <c r="F557" s="9">
        <v>1</v>
      </c>
      <c r="G557" s="6" t="str">
        <f>IF(Table3[[#This Row],[NS1 Patients]]=0,"Ns1 (-)ve", "Ns1(+)ve")</f>
        <v>Ns1(+)ve</v>
      </c>
      <c r="H557" s="9">
        <v>1</v>
      </c>
      <c r="I557" s="6" t="str">
        <f>IF(Table3[[#This Row],[IgG Patients]]=0,"IgG (-)ve","IgG (+)ve")</f>
        <v>IgG (+)ve</v>
      </c>
      <c r="J557" s="9">
        <v>1</v>
      </c>
      <c r="K557" s="6" t="str">
        <f>IF(Table3[[#This Row],[IgM Patients]]=0,"IgM (-)ve","IgG (+)ve")</f>
        <v>IgG (+)ve</v>
      </c>
      <c r="L557" s="6" t="s">
        <v>29</v>
      </c>
      <c r="M557" s="6" t="s">
        <v>17</v>
      </c>
      <c r="N557" s="6" t="s">
        <v>19</v>
      </c>
      <c r="O557" s="6" t="s">
        <v>14</v>
      </c>
      <c r="P557" s="6">
        <v>1</v>
      </c>
      <c r="Q557" s="6" t="str">
        <f t="shared" si="17"/>
        <v>Positive</v>
      </c>
    </row>
    <row r="558" spans="1:17" x14ac:dyDescent="0.35">
      <c r="A558" s="5">
        <v>258</v>
      </c>
      <c r="B558" s="6" t="s">
        <v>10</v>
      </c>
      <c r="C558" s="6">
        <v>38</v>
      </c>
      <c r="D558" s="6" t="str">
        <f t="shared" si="16"/>
        <v>Middle Age (36–50)</v>
      </c>
      <c r="E558" s="9">
        <f>IF(Table3[[#This Row],[Age Group]]="Children (8–17)",1,IF(Table3[[#This Row],[Age Group]]="Youth (18–25)",2,IF(Table3[[#This Row],[Age Group]]="Adults (26–35)",3,IF(Table3[[#This Row],[Age Group]]="Middle Age (36–50)",4,5))))</f>
        <v>4</v>
      </c>
      <c r="F558" s="9">
        <v>0</v>
      </c>
      <c r="G558" s="6" t="str">
        <f>IF(Table3[[#This Row],[NS1 Patients]]=0,"Ns1 (-)ve", "Ns1(+)ve")</f>
        <v>Ns1 (-)ve</v>
      </c>
      <c r="H558" s="9">
        <v>0</v>
      </c>
      <c r="I558" s="6" t="str">
        <f>IF(Table3[[#This Row],[IgG Patients]]=0,"IgG (-)ve","IgG (+)ve")</f>
        <v>IgG (-)ve</v>
      </c>
      <c r="J558" s="9">
        <v>1</v>
      </c>
      <c r="K558" s="6" t="str">
        <f>IF(Table3[[#This Row],[IgM Patients]]=0,"IgM (-)ve","IgG (+)ve")</f>
        <v>IgG (+)ve</v>
      </c>
      <c r="L558" s="6" t="s">
        <v>49</v>
      </c>
      <c r="M558" s="6" t="s">
        <v>17</v>
      </c>
      <c r="N558" s="6" t="s">
        <v>19</v>
      </c>
      <c r="O558" s="6" t="s">
        <v>14</v>
      </c>
      <c r="P558" s="6">
        <v>0</v>
      </c>
      <c r="Q558" s="6" t="str">
        <f t="shared" si="17"/>
        <v>Negative</v>
      </c>
    </row>
    <row r="559" spans="1:17" x14ac:dyDescent="0.35">
      <c r="A559" s="5">
        <v>261</v>
      </c>
      <c r="B559" s="7" t="s">
        <v>10</v>
      </c>
      <c r="C559" s="7">
        <v>37</v>
      </c>
      <c r="D559" s="7" t="str">
        <f t="shared" si="16"/>
        <v>Middle Age (36–50)</v>
      </c>
      <c r="E559" s="10">
        <f>IF(Table3[[#This Row],[Age Group]]="Children (8–17)",1,IF(Table3[[#This Row],[Age Group]]="Youth (18–25)",2,IF(Table3[[#This Row],[Age Group]]="Adults (26–35)",3,IF(Table3[[#This Row],[Age Group]]="Middle Age (36–50)",4,5))))</f>
        <v>4</v>
      </c>
      <c r="F559" s="10">
        <v>0</v>
      </c>
      <c r="G559" s="7" t="str">
        <f>IF(Table3[[#This Row],[NS1 Patients]]=0,"Ns1 (-)ve", "Ns1(+)ve")</f>
        <v>Ns1 (-)ve</v>
      </c>
      <c r="H559" s="10">
        <v>0</v>
      </c>
      <c r="I559" s="7" t="str">
        <f>IF(Table3[[#This Row],[IgG Patients]]=0,"IgG (-)ve","IgG (+)ve")</f>
        <v>IgG (-)ve</v>
      </c>
      <c r="J559" s="10">
        <v>1</v>
      </c>
      <c r="K559" s="7" t="str">
        <f>IF(Table3[[#This Row],[IgM Patients]]=0,"IgM (-)ve","IgG (+)ve")</f>
        <v>IgG (+)ve</v>
      </c>
      <c r="L559" s="7" t="s">
        <v>40</v>
      </c>
      <c r="M559" s="7" t="s">
        <v>12</v>
      </c>
      <c r="N559" s="7" t="s">
        <v>19</v>
      </c>
      <c r="O559" s="7" t="s">
        <v>14</v>
      </c>
      <c r="P559" s="7">
        <v>0</v>
      </c>
      <c r="Q559" s="7" t="str">
        <f t="shared" si="17"/>
        <v>Negative</v>
      </c>
    </row>
    <row r="560" spans="1:17" x14ac:dyDescent="0.35">
      <c r="A560" s="5">
        <v>269</v>
      </c>
      <c r="B560" s="7" t="s">
        <v>10</v>
      </c>
      <c r="C560" s="7">
        <v>44</v>
      </c>
      <c r="D560" s="7" t="str">
        <f t="shared" si="16"/>
        <v>Middle Age (36–50)</v>
      </c>
      <c r="E560" s="10">
        <f>IF(Table3[[#This Row],[Age Group]]="Children (8–17)",1,IF(Table3[[#This Row],[Age Group]]="Youth (18–25)",2,IF(Table3[[#This Row],[Age Group]]="Adults (26–35)",3,IF(Table3[[#This Row],[Age Group]]="Middle Age (36–50)",4,5))))</f>
        <v>4</v>
      </c>
      <c r="F560" s="10">
        <v>1</v>
      </c>
      <c r="G560" s="7" t="str">
        <f>IF(Table3[[#This Row],[NS1 Patients]]=0,"Ns1 (-)ve", "Ns1(+)ve")</f>
        <v>Ns1(+)ve</v>
      </c>
      <c r="H560" s="10">
        <v>1</v>
      </c>
      <c r="I560" s="7" t="str">
        <f>IF(Table3[[#This Row],[IgG Patients]]=0,"IgG (-)ve","IgG (+)ve")</f>
        <v>IgG (+)ve</v>
      </c>
      <c r="J560" s="10">
        <v>1</v>
      </c>
      <c r="K560" s="7" t="str">
        <f>IF(Table3[[#This Row],[IgM Patients]]=0,"IgM (-)ve","IgG (+)ve")</f>
        <v>IgG (+)ve</v>
      </c>
      <c r="L560" s="7" t="s">
        <v>20</v>
      </c>
      <c r="M560" s="7" t="s">
        <v>12</v>
      </c>
      <c r="N560" s="7" t="s">
        <v>13</v>
      </c>
      <c r="O560" s="7" t="s">
        <v>14</v>
      </c>
      <c r="P560" s="7">
        <v>1</v>
      </c>
      <c r="Q560" s="7" t="str">
        <f t="shared" si="17"/>
        <v>Positive</v>
      </c>
    </row>
    <row r="561" spans="1:17" x14ac:dyDescent="0.35">
      <c r="A561" s="5">
        <v>271</v>
      </c>
      <c r="B561" s="7" t="s">
        <v>15</v>
      </c>
      <c r="C561" s="7">
        <v>38</v>
      </c>
      <c r="D561" s="7" t="str">
        <f t="shared" si="16"/>
        <v>Middle Age (36–50)</v>
      </c>
      <c r="E561" s="10">
        <f>IF(Table3[[#This Row],[Age Group]]="Children (8–17)",1,IF(Table3[[#This Row],[Age Group]]="Youth (18–25)",2,IF(Table3[[#This Row],[Age Group]]="Adults (26–35)",3,IF(Table3[[#This Row],[Age Group]]="Middle Age (36–50)",4,5))))</f>
        <v>4</v>
      </c>
      <c r="F561" s="10">
        <v>0</v>
      </c>
      <c r="G561" s="7" t="str">
        <f>IF(Table3[[#This Row],[NS1 Patients]]=0,"Ns1 (-)ve", "Ns1(+)ve")</f>
        <v>Ns1 (-)ve</v>
      </c>
      <c r="H561" s="10">
        <v>0</v>
      </c>
      <c r="I561" s="7" t="str">
        <f>IF(Table3[[#This Row],[IgG Patients]]=0,"IgG (-)ve","IgG (+)ve")</f>
        <v>IgG (-)ve</v>
      </c>
      <c r="J561" s="10">
        <v>0</v>
      </c>
      <c r="K561" s="7" t="str">
        <f>IF(Table3[[#This Row],[IgM Patients]]=0,"IgM (-)ve","IgG (+)ve")</f>
        <v>IgM (-)ve</v>
      </c>
      <c r="L561" s="7" t="s">
        <v>36</v>
      </c>
      <c r="M561" s="7" t="s">
        <v>12</v>
      </c>
      <c r="N561" s="7" t="s">
        <v>24</v>
      </c>
      <c r="O561" s="7" t="s">
        <v>14</v>
      </c>
      <c r="P561" s="7">
        <v>0</v>
      </c>
      <c r="Q561" s="7" t="str">
        <f t="shared" si="17"/>
        <v>Negative</v>
      </c>
    </row>
    <row r="562" spans="1:17" x14ac:dyDescent="0.35">
      <c r="A562" s="5">
        <v>273</v>
      </c>
      <c r="B562" s="7" t="s">
        <v>15</v>
      </c>
      <c r="C562" s="7">
        <v>36</v>
      </c>
      <c r="D562" s="7" t="str">
        <f t="shared" si="16"/>
        <v>Middle Age (36–50)</v>
      </c>
      <c r="E562" s="10">
        <f>IF(Table3[[#This Row],[Age Group]]="Children (8–17)",1,IF(Table3[[#This Row],[Age Group]]="Youth (18–25)",2,IF(Table3[[#This Row],[Age Group]]="Adults (26–35)",3,IF(Table3[[#This Row],[Age Group]]="Middle Age (36–50)",4,5))))</f>
        <v>4</v>
      </c>
      <c r="F562" s="10">
        <v>1</v>
      </c>
      <c r="G562" s="7" t="str">
        <f>IF(Table3[[#This Row],[NS1 Patients]]=0,"Ns1 (-)ve", "Ns1(+)ve")</f>
        <v>Ns1(+)ve</v>
      </c>
      <c r="H562" s="10">
        <v>1</v>
      </c>
      <c r="I562" s="7" t="str">
        <f>IF(Table3[[#This Row],[IgG Patients]]=0,"IgG (-)ve","IgG (+)ve")</f>
        <v>IgG (+)ve</v>
      </c>
      <c r="J562" s="10">
        <v>0</v>
      </c>
      <c r="K562" s="7" t="str">
        <f>IF(Table3[[#This Row],[IgM Patients]]=0,"IgM (-)ve","IgG (+)ve")</f>
        <v>IgM (-)ve</v>
      </c>
      <c r="L562" s="7" t="s">
        <v>49</v>
      </c>
      <c r="M562" s="7" t="s">
        <v>12</v>
      </c>
      <c r="N562" s="7" t="s">
        <v>13</v>
      </c>
      <c r="O562" s="7" t="s">
        <v>14</v>
      </c>
      <c r="P562" s="7">
        <v>1</v>
      </c>
      <c r="Q562" s="7" t="str">
        <f t="shared" si="17"/>
        <v>Positive</v>
      </c>
    </row>
    <row r="563" spans="1:17" x14ac:dyDescent="0.35">
      <c r="A563" s="5">
        <v>275</v>
      </c>
      <c r="B563" s="7" t="s">
        <v>10</v>
      </c>
      <c r="C563" s="7">
        <v>38</v>
      </c>
      <c r="D563" s="7" t="str">
        <f t="shared" si="16"/>
        <v>Middle Age (36–50)</v>
      </c>
      <c r="E563" s="10">
        <f>IF(Table3[[#This Row],[Age Group]]="Children (8–17)",1,IF(Table3[[#This Row],[Age Group]]="Youth (18–25)",2,IF(Table3[[#This Row],[Age Group]]="Adults (26–35)",3,IF(Table3[[#This Row],[Age Group]]="Middle Age (36–50)",4,5))))</f>
        <v>4</v>
      </c>
      <c r="F563" s="10">
        <v>1</v>
      </c>
      <c r="G563" s="7" t="str">
        <f>IF(Table3[[#This Row],[NS1 Patients]]=0,"Ns1 (-)ve", "Ns1(+)ve")</f>
        <v>Ns1(+)ve</v>
      </c>
      <c r="H563" s="10">
        <v>1</v>
      </c>
      <c r="I563" s="7" t="str">
        <f>IF(Table3[[#This Row],[IgG Patients]]=0,"IgG (-)ve","IgG (+)ve")</f>
        <v>IgG (+)ve</v>
      </c>
      <c r="J563" s="10">
        <v>0</v>
      </c>
      <c r="K563" s="7" t="str">
        <f>IF(Table3[[#This Row],[IgM Patients]]=0,"IgM (-)ve","IgG (+)ve")</f>
        <v>IgM (-)ve</v>
      </c>
      <c r="L563" s="7" t="s">
        <v>35</v>
      </c>
      <c r="M563" s="7" t="s">
        <v>12</v>
      </c>
      <c r="N563" s="7" t="s">
        <v>19</v>
      </c>
      <c r="O563" s="7" t="s">
        <v>14</v>
      </c>
      <c r="P563" s="7">
        <v>1</v>
      </c>
      <c r="Q563" s="7" t="str">
        <f t="shared" si="17"/>
        <v>Positive</v>
      </c>
    </row>
    <row r="564" spans="1:17" x14ac:dyDescent="0.35">
      <c r="A564" s="5">
        <v>276</v>
      </c>
      <c r="B564" s="6" t="s">
        <v>10</v>
      </c>
      <c r="C564" s="6">
        <v>42</v>
      </c>
      <c r="D564" s="6" t="str">
        <f t="shared" si="16"/>
        <v>Middle Age (36–50)</v>
      </c>
      <c r="E564" s="9">
        <f>IF(Table3[[#This Row],[Age Group]]="Children (8–17)",1,IF(Table3[[#This Row],[Age Group]]="Youth (18–25)",2,IF(Table3[[#This Row],[Age Group]]="Adults (26–35)",3,IF(Table3[[#This Row],[Age Group]]="Middle Age (36–50)",4,5))))</f>
        <v>4</v>
      </c>
      <c r="F564" s="9">
        <v>1</v>
      </c>
      <c r="G564" s="6" t="str">
        <f>IF(Table3[[#This Row],[NS1 Patients]]=0,"Ns1 (-)ve", "Ns1(+)ve")</f>
        <v>Ns1(+)ve</v>
      </c>
      <c r="H564" s="9">
        <v>1</v>
      </c>
      <c r="I564" s="6" t="str">
        <f>IF(Table3[[#This Row],[IgG Patients]]=0,"IgG (-)ve","IgG (+)ve")</f>
        <v>IgG (+)ve</v>
      </c>
      <c r="J564" s="9">
        <v>0</v>
      </c>
      <c r="K564" s="6" t="str">
        <f>IF(Table3[[#This Row],[IgM Patients]]=0,"IgM (-)ve","IgG (+)ve")</f>
        <v>IgM (-)ve</v>
      </c>
      <c r="L564" s="6" t="s">
        <v>77</v>
      </c>
      <c r="M564" s="6" t="s">
        <v>17</v>
      </c>
      <c r="N564" s="6" t="s">
        <v>13</v>
      </c>
      <c r="O564" s="6" t="s">
        <v>14</v>
      </c>
      <c r="P564" s="6">
        <v>1</v>
      </c>
      <c r="Q564" s="6" t="str">
        <f t="shared" si="17"/>
        <v>Positive</v>
      </c>
    </row>
    <row r="565" spans="1:17" x14ac:dyDescent="0.35">
      <c r="A565" s="5">
        <v>278</v>
      </c>
      <c r="B565" s="6" t="s">
        <v>15</v>
      </c>
      <c r="C565" s="6">
        <v>44</v>
      </c>
      <c r="D565" s="6" t="str">
        <f t="shared" si="16"/>
        <v>Middle Age (36–50)</v>
      </c>
      <c r="E565" s="9">
        <f>IF(Table3[[#This Row],[Age Group]]="Children (8–17)",1,IF(Table3[[#This Row],[Age Group]]="Youth (18–25)",2,IF(Table3[[#This Row],[Age Group]]="Adults (26–35)",3,IF(Table3[[#This Row],[Age Group]]="Middle Age (36–50)",4,5))))</f>
        <v>4</v>
      </c>
      <c r="F565" s="9">
        <v>0</v>
      </c>
      <c r="G565" s="6" t="str">
        <f>IF(Table3[[#This Row],[NS1 Patients]]=0,"Ns1 (-)ve", "Ns1(+)ve")</f>
        <v>Ns1 (-)ve</v>
      </c>
      <c r="H565" s="9">
        <v>0</v>
      </c>
      <c r="I565" s="6" t="str">
        <f>IF(Table3[[#This Row],[IgG Patients]]=0,"IgG (-)ve","IgG (+)ve")</f>
        <v>IgG (-)ve</v>
      </c>
      <c r="J565" s="9">
        <v>0</v>
      </c>
      <c r="K565" s="6" t="str">
        <f>IF(Table3[[#This Row],[IgM Patients]]=0,"IgM (-)ve","IgG (+)ve")</f>
        <v>IgM (-)ve</v>
      </c>
      <c r="L565" s="6" t="s">
        <v>42</v>
      </c>
      <c r="M565" s="6" t="s">
        <v>17</v>
      </c>
      <c r="N565" s="6" t="s">
        <v>24</v>
      </c>
      <c r="O565" s="6" t="s">
        <v>14</v>
      </c>
      <c r="P565" s="6">
        <v>0</v>
      </c>
      <c r="Q565" s="6" t="str">
        <f t="shared" si="17"/>
        <v>Negative</v>
      </c>
    </row>
    <row r="566" spans="1:17" x14ac:dyDescent="0.35">
      <c r="A566" s="5">
        <v>283</v>
      </c>
      <c r="B566" s="7" t="s">
        <v>10</v>
      </c>
      <c r="C566" s="7">
        <v>45</v>
      </c>
      <c r="D566" s="7" t="str">
        <f t="shared" si="16"/>
        <v>Middle Age (36–50)</v>
      </c>
      <c r="E566" s="10">
        <f>IF(Table3[[#This Row],[Age Group]]="Children (8–17)",1,IF(Table3[[#This Row],[Age Group]]="Youth (18–25)",2,IF(Table3[[#This Row],[Age Group]]="Adults (26–35)",3,IF(Table3[[#This Row],[Age Group]]="Middle Age (36–50)",4,5))))</f>
        <v>4</v>
      </c>
      <c r="F566" s="10">
        <v>1</v>
      </c>
      <c r="G566" s="7" t="str">
        <f>IF(Table3[[#This Row],[NS1 Patients]]=0,"Ns1 (-)ve", "Ns1(+)ve")</f>
        <v>Ns1(+)ve</v>
      </c>
      <c r="H566" s="10">
        <v>1</v>
      </c>
      <c r="I566" s="7" t="str">
        <f>IF(Table3[[#This Row],[IgG Patients]]=0,"IgG (-)ve","IgG (+)ve")</f>
        <v>IgG (+)ve</v>
      </c>
      <c r="J566" s="10">
        <v>1</v>
      </c>
      <c r="K566" s="7" t="str">
        <f>IF(Table3[[#This Row],[IgM Patients]]=0,"IgM (-)ve","IgG (+)ve")</f>
        <v>IgG (+)ve</v>
      </c>
      <c r="L566" s="7" t="s">
        <v>28</v>
      </c>
      <c r="M566" s="7" t="s">
        <v>12</v>
      </c>
      <c r="N566" s="7" t="s">
        <v>19</v>
      </c>
      <c r="O566" s="7" t="s">
        <v>14</v>
      </c>
      <c r="P566" s="7">
        <v>1</v>
      </c>
      <c r="Q566" s="7" t="str">
        <f t="shared" si="17"/>
        <v>Positive</v>
      </c>
    </row>
    <row r="567" spans="1:17" x14ac:dyDescent="0.35">
      <c r="A567" s="5">
        <v>284</v>
      </c>
      <c r="B567" s="6" t="s">
        <v>10</v>
      </c>
      <c r="C567" s="6">
        <v>40</v>
      </c>
      <c r="D567" s="6" t="str">
        <f t="shared" si="16"/>
        <v>Middle Age (36–50)</v>
      </c>
      <c r="E567" s="9">
        <f>IF(Table3[[#This Row],[Age Group]]="Children (8–17)",1,IF(Table3[[#This Row],[Age Group]]="Youth (18–25)",2,IF(Table3[[#This Row],[Age Group]]="Adults (26–35)",3,IF(Table3[[#This Row],[Age Group]]="Middle Age (36–50)",4,5))))</f>
        <v>4</v>
      </c>
      <c r="F567" s="9">
        <v>1</v>
      </c>
      <c r="G567" s="6" t="str">
        <f>IF(Table3[[#This Row],[NS1 Patients]]=0,"Ns1 (-)ve", "Ns1(+)ve")</f>
        <v>Ns1(+)ve</v>
      </c>
      <c r="H567" s="9">
        <v>1</v>
      </c>
      <c r="I567" s="6" t="str">
        <f>IF(Table3[[#This Row],[IgG Patients]]=0,"IgG (-)ve","IgG (+)ve")</f>
        <v>IgG (+)ve</v>
      </c>
      <c r="J567" s="9">
        <v>0</v>
      </c>
      <c r="K567" s="6" t="str">
        <f>IF(Table3[[#This Row],[IgM Patients]]=0,"IgM (-)ve","IgG (+)ve")</f>
        <v>IgM (-)ve</v>
      </c>
      <c r="L567" s="6" t="s">
        <v>51</v>
      </c>
      <c r="M567" s="6" t="s">
        <v>17</v>
      </c>
      <c r="N567" s="6" t="s">
        <v>19</v>
      </c>
      <c r="O567" s="6" t="s">
        <v>14</v>
      </c>
      <c r="P567" s="6">
        <v>1</v>
      </c>
      <c r="Q567" s="6" t="str">
        <f t="shared" si="17"/>
        <v>Positive</v>
      </c>
    </row>
    <row r="568" spans="1:17" x14ac:dyDescent="0.35">
      <c r="A568" s="5">
        <v>286</v>
      </c>
      <c r="B568" s="6" t="s">
        <v>15</v>
      </c>
      <c r="C568" s="6">
        <v>41</v>
      </c>
      <c r="D568" s="6" t="str">
        <f t="shared" si="16"/>
        <v>Middle Age (36–50)</v>
      </c>
      <c r="E568" s="9">
        <f>IF(Table3[[#This Row],[Age Group]]="Children (8–17)",1,IF(Table3[[#This Row],[Age Group]]="Youth (18–25)",2,IF(Table3[[#This Row],[Age Group]]="Adults (26–35)",3,IF(Table3[[#This Row],[Age Group]]="Middle Age (36–50)",4,5))))</f>
        <v>4</v>
      </c>
      <c r="F568" s="9">
        <v>0</v>
      </c>
      <c r="G568" s="6" t="str">
        <f>IF(Table3[[#This Row],[NS1 Patients]]=0,"Ns1 (-)ve", "Ns1(+)ve")</f>
        <v>Ns1 (-)ve</v>
      </c>
      <c r="H568" s="9">
        <v>0</v>
      </c>
      <c r="I568" s="6" t="str">
        <f>IF(Table3[[#This Row],[IgG Patients]]=0,"IgG (-)ve","IgG (+)ve")</f>
        <v>IgG (-)ve</v>
      </c>
      <c r="J568" s="9">
        <v>0</v>
      </c>
      <c r="K568" s="6" t="str">
        <f>IF(Table3[[#This Row],[IgM Patients]]=0,"IgM (-)ve","IgG (+)ve")</f>
        <v>IgM (-)ve</v>
      </c>
      <c r="L568" s="6" t="s">
        <v>34</v>
      </c>
      <c r="M568" s="6" t="s">
        <v>17</v>
      </c>
      <c r="N568" s="6" t="s">
        <v>13</v>
      </c>
      <c r="O568" s="6" t="s">
        <v>14</v>
      </c>
      <c r="P568" s="6">
        <v>0</v>
      </c>
      <c r="Q568" s="6" t="str">
        <f t="shared" si="17"/>
        <v>Negative</v>
      </c>
    </row>
    <row r="569" spans="1:17" x14ac:dyDescent="0.35">
      <c r="A569" s="5">
        <v>289</v>
      </c>
      <c r="B569" s="7" t="s">
        <v>15</v>
      </c>
      <c r="C569" s="7">
        <v>48</v>
      </c>
      <c r="D569" s="7" t="str">
        <f t="shared" si="16"/>
        <v>Middle Age (36–50)</v>
      </c>
      <c r="E569" s="10">
        <f>IF(Table3[[#This Row],[Age Group]]="Children (8–17)",1,IF(Table3[[#This Row],[Age Group]]="Youth (18–25)",2,IF(Table3[[#This Row],[Age Group]]="Adults (26–35)",3,IF(Table3[[#This Row],[Age Group]]="Middle Age (36–50)",4,5))))</f>
        <v>4</v>
      </c>
      <c r="F569" s="10">
        <v>1</v>
      </c>
      <c r="G569" s="7" t="str">
        <f>IF(Table3[[#This Row],[NS1 Patients]]=0,"Ns1 (-)ve", "Ns1(+)ve")</f>
        <v>Ns1(+)ve</v>
      </c>
      <c r="H569" s="10">
        <v>1</v>
      </c>
      <c r="I569" s="7" t="str">
        <f>IF(Table3[[#This Row],[IgG Patients]]=0,"IgG (-)ve","IgG (+)ve")</f>
        <v>IgG (+)ve</v>
      </c>
      <c r="J569" s="10">
        <v>1</v>
      </c>
      <c r="K569" s="7" t="str">
        <f>IF(Table3[[#This Row],[IgM Patients]]=0,"IgM (-)ve","IgG (+)ve")</f>
        <v>IgG (+)ve</v>
      </c>
      <c r="L569" s="7" t="s">
        <v>37</v>
      </c>
      <c r="M569" s="7" t="s">
        <v>12</v>
      </c>
      <c r="N569" s="7" t="s">
        <v>13</v>
      </c>
      <c r="O569" s="7" t="s">
        <v>14</v>
      </c>
      <c r="P569" s="7">
        <v>1</v>
      </c>
      <c r="Q569" s="7" t="str">
        <f t="shared" si="17"/>
        <v>Positive</v>
      </c>
    </row>
    <row r="570" spans="1:17" x14ac:dyDescent="0.35">
      <c r="A570" s="5">
        <v>296</v>
      </c>
      <c r="B570" s="6" t="s">
        <v>15</v>
      </c>
      <c r="C570" s="6">
        <v>47</v>
      </c>
      <c r="D570" s="6" t="str">
        <f t="shared" si="16"/>
        <v>Middle Age (36–50)</v>
      </c>
      <c r="E570" s="9">
        <f>IF(Table3[[#This Row],[Age Group]]="Children (8–17)",1,IF(Table3[[#This Row],[Age Group]]="Youth (18–25)",2,IF(Table3[[#This Row],[Age Group]]="Adults (26–35)",3,IF(Table3[[#This Row],[Age Group]]="Middle Age (36–50)",4,5))))</f>
        <v>4</v>
      </c>
      <c r="F570" s="9">
        <v>0</v>
      </c>
      <c r="G570" s="6" t="str">
        <f>IF(Table3[[#This Row],[NS1 Patients]]=0,"Ns1 (-)ve", "Ns1(+)ve")</f>
        <v>Ns1 (-)ve</v>
      </c>
      <c r="H570" s="9">
        <v>0</v>
      </c>
      <c r="I570" s="6" t="str">
        <f>IF(Table3[[#This Row],[IgG Patients]]=0,"IgG (-)ve","IgG (+)ve")</f>
        <v>IgG (-)ve</v>
      </c>
      <c r="J570" s="9">
        <v>0</v>
      </c>
      <c r="K570" s="6" t="str">
        <f>IF(Table3[[#This Row],[IgM Patients]]=0,"IgM (-)ve","IgG (+)ve")</f>
        <v>IgM (-)ve</v>
      </c>
      <c r="L570" s="6" t="s">
        <v>30</v>
      </c>
      <c r="M570" s="6" t="s">
        <v>17</v>
      </c>
      <c r="N570" s="6" t="s">
        <v>24</v>
      </c>
      <c r="O570" s="6" t="s">
        <v>14</v>
      </c>
      <c r="P570" s="6">
        <v>0</v>
      </c>
      <c r="Q570" s="6" t="str">
        <f t="shared" si="17"/>
        <v>Negative</v>
      </c>
    </row>
    <row r="571" spans="1:17" x14ac:dyDescent="0.35">
      <c r="A571" s="5">
        <v>297</v>
      </c>
      <c r="B571" s="7" t="s">
        <v>15</v>
      </c>
      <c r="C571" s="7">
        <v>50</v>
      </c>
      <c r="D571" s="7" t="str">
        <f t="shared" si="16"/>
        <v>Middle Age (36–50)</v>
      </c>
      <c r="E571" s="10">
        <f>IF(Table3[[#This Row],[Age Group]]="Children (8–17)",1,IF(Table3[[#This Row],[Age Group]]="Youth (18–25)",2,IF(Table3[[#This Row],[Age Group]]="Adults (26–35)",3,IF(Table3[[#This Row],[Age Group]]="Middle Age (36–50)",4,5))))</f>
        <v>4</v>
      </c>
      <c r="F571" s="10">
        <v>0</v>
      </c>
      <c r="G571" s="7" t="str">
        <f>IF(Table3[[#This Row],[NS1 Patients]]=0,"Ns1 (-)ve", "Ns1(+)ve")</f>
        <v>Ns1 (-)ve</v>
      </c>
      <c r="H571" s="10">
        <v>0</v>
      </c>
      <c r="I571" s="7" t="str">
        <f>IF(Table3[[#This Row],[IgG Patients]]=0,"IgG (-)ve","IgG (+)ve")</f>
        <v>IgG (-)ve</v>
      </c>
      <c r="J571" s="10">
        <v>1</v>
      </c>
      <c r="K571" s="7" t="str">
        <f>IF(Table3[[#This Row],[IgM Patients]]=0,"IgM (-)ve","IgG (+)ve")</f>
        <v>IgG (+)ve</v>
      </c>
      <c r="L571" s="7" t="s">
        <v>51</v>
      </c>
      <c r="M571" s="7" t="s">
        <v>12</v>
      </c>
      <c r="N571" s="7" t="s">
        <v>24</v>
      </c>
      <c r="O571" s="7" t="s">
        <v>14</v>
      </c>
      <c r="P571" s="7">
        <v>0</v>
      </c>
      <c r="Q571" s="7" t="str">
        <f t="shared" si="17"/>
        <v>Negative</v>
      </c>
    </row>
    <row r="572" spans="1:17" x14ac:dyDescent="0.35">
      <c r="A572" s="5">
        <v>300</v>
      </c>
      <c r="B572" s="6" t="s">
        <v>10</v>
      </c>
      <c r="C572" s="6">
        <v>46</v>
      </c>
      <c r="D572" s="6" t="str">
        <f t="shared" si="16"/>
        <v>Middle Age (36–50)</v>
      </c>
      <c r="E572" s="9">
        <f>IF(Table3[[#This Row],[Age Group]]="Children (8–17)",1,IF(Table3[[#This Row],[Age Group]]="Youth (18–25)",2,IF(Table3[[#This Row],[Age Group]]="Adults (26–35)",3,IF(Table3[[#This Row],[Age Group]]="Middle Age (36–50)",4,5))))</f>
        <v>4</v>
      </c>
      <c r="F572" s="9">
        <v>1</v>
      </c>
      <c r="G572" s="6" t="str">
        <f>IF(Table3[[#This Row],[NS1 Patients]]=0,"Ns1 (-)ve", "Ns1(+)ve")</f>
        <v>Ns1(+)ve</v>
      </c>
      <c r="H572" s="9">
        <v>1</v>
      </c>
      <c r="I572" s="6" t="str">
        <f>IF(Table3[[#This Row],[IgG Patients]]=0,"IgG (-)ve","IgG (+)ve")</f>
        <v>IgG (+)ve</v>
      </c>
      <c r="J572" s="9">
        <v>0</v>
      </c>
      <c r="K572" s="6" t="str">
        <f>IF(Table3[[#This Row],[IgM Patients]]=0,"IgM (-)ve","IgG (+)ve")</f>
        <v>IgM (-)ve</v>
      </c>
      <c r="L572" s="6" t="s">
        <v>32</v>
      </c>
      <c r="M572" s="6" t="s">
        <v>17</v>
      </c>
      <c r="N572" s="6" t="s">
        <v>13</v>
      </c>
      <c r="O572" s="6" t="s">
        <v>14</v>
      </c>
      <c r="P572" s="6">
        <v>1</v>
      </c>
      <c r="Q572" s="6" t="str">
        <f t="shared" si="17"/>
        <v>Positive</v>
      </c>
    </row>
    <row r="573" spans="1:17" x14ac:dyDescent="0.35">
      <c r="A573" s="5">
        <v>302</v>
      </c>
      <c r="B573" s="6" t="s">
        <v>15</v>
      </c>
      <c r="C573" s="6">
        <v>44</v>
      </c>
      <c r="D573" s="6" t="str">
        <f t="shared" si="16"/>
        <v>Middle Age (36–50)</v>
      </c>
      <c r="E573" s="9">
        <f>IF(Table3[[#This Row],[Age Group]]="Children (8–17)",1,IF(Table3[[#This Row],[Age Group]]="Youth (18–25)",2,IF(Table3[[#This Row],[Age Group]]="Adults (26–35)",3,IF(Table3[[#This Row],[Age Group]]="Middle Age (36–50)",4,5))))</f>
        <v>4</v>
      </c>
      <c r="F573" s="9">
        <v>0</v>
      </c>
      <c r="G573" s="6" t="str">
        <f>IF(Table3[[#This Row],[NS1 Patients]]=0,"Ns1 (-)ve", "Ns1(+)ve")</f>
        <v>Ns1 (-)ve</v>
      </c>
      <c r="H573" s="9">
        <v>0</v>
      </c>
      <c r="I573" s="6" t="str">
        <f>IF(Table3[[#This Row],[IgG Patients]]=0,"IgG (-)ve","IgG (+)ve")</f>
        <v>IgG (-)ve</v>
      </c>
      <c r="J573" s="9">
        <v>1</v>
      </c>
      <c r="K573" s="6" t="str">
        <f>IF(Table3[[#This Row],[IgM Patients]]=0,"IgM (-)ve","IgG (+)ve")</f>
        <v>IgG (+)ve</v>
      </c>
      <c r="L573" s="6" t="s">
        <v>42</v>
      </c>
      <c r="M573" s="6" t="s">
        <v>17</v>
      </c>
      <c r="N573" s="6" t="s">
        <v>24</v>
      </c>
      <c r="O573" s="6" t="s">
        <v>14</v>
      </c>
      <c r="P573" s="6">
        <v>0</v>
      </c>
      <c r="Q573" s="6" t="str">
        <f t="shared" si="17"/>
        <v>Negative</v>
      </c>
    </row>
    <row r="574" spans="1:17" x14ac:dyDescent="0.35">
      <c r="A574" s="5">
        <v>305</v>
      </c>
      <c r="B574" s="7" t="s">
        <v>15</v>
      </c>
      <c r="C574" s="7">
        <v>41</v>
      </c>
      <c r="D574" s="7" t="str">
        <f t="shared" si="16"/>
        <v>Middle Age (36–50)</v>
      </c>
      <c r="E574" s="10">
        <f>IF(Table3[[#This Row],[Age Group]]="Children (8–17)",1,IF(Table3[[#This Row],[Age Group]]="Youth (18–25)",2,IF(Table3[[#This Row],[Age Group]]="Adults (26–35)",3,IF(Table3[[#This Row],[Age Group]]="Middle Age (36–50)",4,5))))</f>
        <v>4</v>
      </c>
      <c r="F574" s="10">
        <v>0</v>
      </c>
      <c r="G574" s="7" t="str">
        <f>IF(Table3[[#This Row],[NS1 Patients]]=0,"Ns1 (-)ve", "Ns1(+)ve")</f>
        <v>Ns1 (-)ve</v>
      </c>
      <c r="H574" s="10">
        <v>0</v>
      </c>
      <c r="I574" s="7" t="str">
        <f>IF(Table3[[#This Row],[IgG Patients]]=0,"IgG (-)ve","IgG (+)ve")</f>
        <v>IgG (-)ve</v>
      </c>
      <c r="J574" s="10">
        <v>0</v>
      </c>
      <c r="K574" s="7" t="str">
        <f>IF(Table3[[#This Row],[IgM Patients]]=0,"IgM (-)ve","IgG (+)ve")</f>
        <v>IgM (-)ve</v>
      </c>
      <c r="L574" s="7" t="s">
        <v>27</v>
      </c>
      <c r="M574" s="7" t="s">
        <v>12</v>
      </c>
      <c r="N574" s="7" t="s">
        <v>19</v>
      </c>
      <c r="O574" s="7" t="s">
        <v>14</v>
      </c>
      <c r="P574" s="7">
        <v>0</v>
      </c>
      <c r="Q574" s="7" t="str">
        <f t="shared" si="17"/>
        <v>Negative</v>
      </c>
    </row>
    <row r="575" spans="1:17" x14ac:dyDescent="0.35">
      <c r="A575" s="5">
        <v>307</v>
      </c>
      <c r="B575" s="7" t="s">
        <v>15</v>
      </c>
      <c r="C575" s="7">
        <v>42</v>
      </c>
      <c r="D575" s="7" t="str">
        <f t="shared" si="16"/>
        <v>Middle Age (36–50)</v>
      </c>
      <c r="E575" s="10">
        <f>IF(Table3[[#This Row],[Age Group]]="Children (8–17)",1,IF(Table3[[#This Row],[Age Group]]="Youth (18–25)",2,IF(Table3[[#This Row],[Age Group]]="Adults (26–35)",3,IF(Table3[[#This Row],[Age Group]]="Middle Age (36–50)",4,5))))</f>
        <v>4</v>
      </c>
      <c r="F575" s="10">
        <v>1</v>
      </c>
      <c r="G575" s="7" t="str">
        <f>IF(Table3[[#This Row],[NS1 Patients]]=0,"Ns1 (-)ve", "Ns1(+)ve")</f>
        <v>Ns1(+)ve</v>
      </c>
      <c r="H575" s="10">
        <v>1</v>
      </c>
      <c r="I575" s="7" t="str">
        <f>IF(Table3[[#This Row],[IgG Patients]]=0,"IgG (-)ve","IgG (+)ve")</f>
        <v>IgG (+)ve</v>
      </c>
      <c r="J575" s="10">
        <v>0</v>
      </c>
      <c r="K575" s="7" t="str">
        <f>IF(Table3[[#This Row],[IgM Patients]]=0,"IgM (-)ve","IgG (+)ve")</f>
        <v>IgM (-)ve</v>
      </c>
      <c r="L575" s="7" t="s">
        <v>46</v>
      </c>
      <c r="M575" s="7" t="s">
        <v>12</v>
      </c>
      <c r="N575" s="7" t="s">
        <v>19</v>
      </c>
      <c r="O575" s="7" t="s">
        <v>14</v>
      </c>
      <c r="P575" s="7">
        <v>1</v>
      </c>
      <c r="Q575" s="7" t="str">
        <f t="shared" si="17"/>
        <v>Positive</v>
      </c>
    </row>
    <row r="576" spans="1:17" x14ac:dyDescent="0.35">
      <c r="A576" s="5">
        <v>308</v>
      </c>
      <c r="B576" s="6" t="s">
        <v>10</v>
      </c>
      <c r="C576" s="6">
        <v>38</v>
      </c>
      <c r="D576" s="6" t="str">
        <f t="shared" si="16"/>
        <v>Middle Age (36–50)</v>
      </c>
      <c r="E576" s="9">
        <f>IF(Table3[[#This Row],[Age Group]]="Children (8–17)",1,IF(Table3[[#This Row],[Age Group]]="Youth (18–25)",2,IF(Table3[[#This Row],[Age Group]]="Adults (26–35)",3,IF(Table3[[#This Row],[Age Group]]="Middle Age (36–50)",4,5))))</f>
        <v>4</v>
      </c>
      <c r="F576" s="9">
        <v>1</v>
      </c>
      <c r="G576" s="6" t="str">
        <f>IF(Table3[[#This Row],[NS1 Patients]]=0,"Ns1 (-)ve", "Ns1(+)ve")</f>
        <v>Ns1(+)ve</v>
      </c>
      <c r="H576" s="9">
        <v>1</v>
      </c>
      <c r="I576" s="6" t="str">
        <f>IF(Table3[[#This Row],[IgG Patients]]=0,"IgG (-)ve","IgG (+)ve")</f>
        <v>IgG (+)ve</v>
      </c>
      <c r="J576" s="9">
        <v>0</v>
      </c>
      <c r="K576" s="6" t="str">
        <f>IF(Table3[[#This Row],[IgM Patients]]=0,"IgM (-)ve","IgG (+)ve")</f>
        <v>IgM (-)ve</v>
      </c>
      <c r="L576" s="6" t="s">
        <v>22</v>
      </c>
      <c r="M576" s="6" t="s">
        <v>17</v>
      </c>
      <c r="N576" s="6" t="s">
        <v>13</v>
      </c>
      <c r="O576" s="6" t="s">
        <v>14</v>
      </c>
      <c r="P576" s="6">
        <v>1</v>
      </c>
      <c r="Q576" s="6" t="str">
        <f t="shared" si="17"/>
        <v>Positive</v>
      </c>
    </row>
    <row r="577" spans="1:17" x14ac:dyDescent="0.35">
      <c r="A577" s="5">
        <v>309</v>
      </c>
      <c r="B577" s="7" t="s">
        <v>15</v>
      </c>
      <c r="C577" s="7">
        <v>46</v>
      </c>
      <c r="D577" s="7" t="str">
        <f t="shared" si="16"/>
        <v>Middle Age (36–50)</v>
      </c>
      <c r="E577" s="10">
        <f>IF(Table3[[#This Row],[Age Group]]="Children (8–17)",1,IF(Table3[[#This Row],[Age Group]]="Youth (18–25)",2,IF(Table3[[#This Row],[Age Group]]="Adults (26–35)",3,IF(Table3[[#This Row],[Age Group]]="Middle Age (36–50)",4,5))))</f>
        <v>4</v>
      </c>
      <c r="F577" s="10">
        <v>0</v>
      </c>
      <c r="G577" s="7" t="str">
        <f>IF(Table3[[#This Row],[NS1 Patients]]=0,"Ns1 (-)ve", "Ns1(+)ve")</f>
        <v>Ns1 (-)ve</v>
      </c>
      <c r="H577" s="10">
        <v>0</v>
      </c>
      <c r="I577" s="7" t="str">
        <f>IF(Table3[[#This Row],[IgG Patients]]=0,"IgG (-)ve","IgG (+)ve")</f>
        <v>IgG (-)ve</v>
      </c>
      <c r="J577" s="10">
        <v>0</v>
      </c>
      <c r="K577" s="7" t="str">
        <f>IF(Table3[[#This Row],[IgM Patients]]=0,"IgM (-)ve","IgG (+)ve")</f>
        <v>IgM (-)ve</v>
      </c>
      <c r="L577" s="7" t="s">
        <v>47</v>
      </c>
      <c r="M577" s="7" t="s">
        <v>12</v>
      </c>
      <c r="N577" s="7" t="s">
        <v>24</v>
      </c>
      <c r="O577" s="7" t="s">
        <v>14</v>
      </c>
      <c r="P577" s="7">
        <v>0</v>
      </c>
      <c r="Q577" s="7" t="str">
        <f t="shared" si="17"/>
        <v>Negative</v>
      </c>
    </row>
    <row r="578" spans="1:17" x14ac:dyDescent="0.35">
      <c r="A578" s="5">
        <v>310</v>
      </c>
      <c r="B578" s="6" t="s">
        <v>15</v>
      </c>
      <c r="C578" s="6">
        <v>44</v>
      </c>
      <c r="D578" s="6" t="str">
        <f t="shared" ref="D578:D641" si="18">IF(C578&lt;=17,"Children (8–17)",
IF(C578&lt;=25,"Youth (18–25)",
IF(C578&lt;=35,"Adults (26–35)",
IF(C578&lt;=50,"Middle Age (36–50)",
"Seniors (51–65)"))))</f>
        <v>Middle Age (36–50)</v>
      </c>
      <c r="E578" s="9">
        <f>IF(Table3[[#This Row],[Age Group]]="Children (8–17)",1,IF(Table3[[#This Row],[Age Group]]="Youth (18–25)",2,IF(Table3[[#This Row],[Age Group]]="Adults (26–35)",3,IF(Table3[[#This Row],[Age Group]]="Middle Age (36–50)",4,5))))</f>
        <v>4</v>
      </c>
      <c r="F578" s="9">
        <v>0</v>
      </c>
      <c r="G578" s="6" t="str">
        <f>IF(Table3[[#This Row],[NS1 Patients]]=0,"Ns1 (-)ve", "Ns1(+)ve")</f>
        <v>Ns1 (-)ve</v>
      </c>
      <c r="H578" s="9">
        <v>0</v>
      </c>
      <c r="I578" s="6" t="str">
        <f>IF(Table3[[#This Row],[IgG Patients]]=0,"IgG (-)ve","IgG (+)ve")</f>
        <v>IgG (-)ve</v>
      </c>
      <c r="J578" s="9">
        <v>0</v>
      </c>
      <c r="K578" s="6" t="str">
        <f>IF(Table3[[#This Row],[IgM Patients]]=0,"IgM (-)ve","IgG (+)ve")</f>
        <v>IgM (-)ve</v>
      </c>
      <c r="L578" s="6" t="s">
        <v>44</v>
      </c>
      <c r="M578" s="6" t="s">
        <v>17</v>
      </c>
      <c r="N578" s="6" t="s">
        <v>19</v>
      </c>
      <c r="O578" s="6" t="s">
        <v>14</v>
      </c>
      <c r="P578" s="6">
        <v>0</v>
      </c>
      <c r="Q578" s="6" t="str">
        <f t="shared" ref="Q578:Q641" si="19">IF(P578=0, "Negative","Positive")</f>
        <v>Negative</v>
      </c>
    </row>
    <row r="579" spans="1:17" x14ac:dyDescent="0.35">
      <c r="A579" s="5">
        <v>311</v>
      </c>
      <c r="B579" s="7" t="s">
        <v>10</v>
      </c>
      <c r="C579" s="7">
        <v>48</v>
      </c>
      <c r="D579" s="7" t="str">
        <f t="shared" si="18"/>
        <v>Middle Age (36–50)</v>
      </c>
      <c r="E579" s="10">
        <f>IF(Table3[[#This Row],[Age Group]]="Children (8–17)",1,IF(Table3[[#This Row],[Age Group]]="Youth (18–25)",2,IF(Table3[[#This Row],[Age Group]]="Adults (26–35)",3,IF(Table3[[#This Row],[Age Group]]="Middle Age (36–50)",4,5))))</f>
        <v>4</v>
      </c>
      <c r="F579" s="10">
        <v>1</v>
      </c>
      <c r="G579" s="7" t="str">
        <f>IF(Table3[[#This Row],[NS1 Patients]]=0,"Ns1 (-)ve", "Ns1(+)ve")</f>
        <v>Ns1(+)ve</v>
      </c>
      <c r="H579" s="10">
        <v>1</v>
      </c>
      <c r="I579" s="7" t="str">
        <f>IF(Table3[[#This Row],[IgG Patients]]=0,"IgG (-)ve","IgG (+)ve")</f>
        <v>IgG (+)ve</v>
      </c>
      <c r="J579" s="10">
        <v>0</v>
      </c>
      <c r="K579" s="7" t="str">
        <f>IF(Table3[[#This Row],[IgM Patients]]=0,"IgM (-)ve","IgG (+)ve")</f>
        <v>IgM (-)ve</v>
      </c>
      <c r="L579" s="7" t="s">
        <v>28</v>
      </c>
      <c r="M579" s="7" t="s">
        <v>12</v>
      </c>
      <c r="N579" s="7" t="s">
        <v>19</v>
      </c>
      <c r="O579" s="7" t="s">
        <v>14</v>
      </c>
      <c r="P579" s="7">
        <v>1</v>
      </c>
      <c r="Q579" s="7" t="str">
        <f t="shared" si="19"/>
        <v>Positive</v>
      </c>
    </row>
    <row r="580" spans="1:17" x14ac:dyDescent="0.35">
      <c r="A580" s="5">
        <v>312</v>
      </c>
      <c r="B580" s="6" t="s">
        <v>15</v>
      </c>
      <c r="C580" s="6">
        <v>42</v>
      </c>
      <c r="D580" s="6" t="str">
        <f t="shared" si="18"/>
        <v>Middle Age (36–50)</v>
      </c>
      <c r="E580" s="9">
        <f>IF(Table3[[#This Row],[Age Group]]="Children (8–17)",1,IF(Table3[[#This Row],[Age Group]]="Youth (18–25)",2,IF(Table3[[#This Row],[Age Group]]="Adults (26–35)",3,IF(Table3[[#This Row],[Age Group]]="Middle Age (36–50)",4,5))))</f>
        <v>4</v>
      </c>
      <c r="F580" s="9">
        <v>0</v>
      </c>
      <c r="G580" s="6" t="str">
        <f>IF(Table3[[#This Row],[NS1 Patients]]=0,"Ns1 (-)ve", "Ns1(+)ve")</f>
        <v>Ns1 (-)ve</v>
      </c>
      <c r="H580" s="9">
        <v>0</v>
      </c>
      <c r="I580" s="6" t="str">
        <f>IF(Table3[[#This Row],[IgG Patients]]=0,"IgG (-)ve","IgG (+)ve")</f>
        <v>IgG (-)ve</v>
      </c>
      <c r="J580" s="9">
        <v>1</v>
      </c>
      <c r="K580" s="6" t="str">
        <f>IF(Table3[[#This Row],[IgM Patients]]=0,"IgM (-)ve","IgG (+)ve")</f>
        <v>IgG (+)ve</v>
      </c>
      <c r="L580" s="6" t="s">
        <v>33</v>
      </c>
      <c r="M580" s="6" t="s">
        <v>17</v>
      </c>
      <c r="N580" s="6" t="s">
        <v>13</v>
      </c>
      <c r="O580" s="6" t="s">
        <v>14</v>
      </c>
      <c r="P580" s="6">
        <v>0</v>
      </c>
      <c r="Q580" s="6" t="str">
        <f t="shared" si="19"/>
        <v>Negative</v>
      </c>
    </row>
    <row r="581" spans="1:17" x14ac:dyDescent="0.35">
      <c r="A581" s="5">
        <v>313</v>
      </c>
      <c r="B581" s="7" t="s">
        <v>15</v>
      </c>
      <c r="C581" s="7">
        <v>41</v>
      </c>
      <c r="D581" s="7" t="str">
        <f t="shared" si="18"/>
        <v>Middle Age (36–50)</v>
      </c>
      <c r="E581" s="10">
        <f>IF(Table3[[#This Row],[Age Group]]="Children (8–17)",1,IF(Table3[[#This Row],[Age Group]]="Youth (18–25)",2,IF(Table3[[#This Row],[Age Group]]="Adults (26–35)",3,IF(Table3[[#This Row],[Age Group]]="Middle Age (36–50)",4,5))))</f>
        <v>4</v>
      </c>
      <c r="F581" s="10">
        <v>1</v>
      </c>
      <c r="G581" s="7" t="str">
        <f>IF(Table3[[#This Row],[NS1 Patients]]=0,"Ns1 (-)ve", "Ns1(+)ve")</f>
        <v>Ns1(+)ve</v>
      </c>
      <c r="H581" s="10">
        <v>1</v>
      </c>
      <c r="I581" s="7" t="str">
        <f>IF(Table3[[#This Row],[IgG Patients]]=0,"IgG (-)ve","IgG (+)ve")</f>
        <v>IgG (+)ve</v>
      </c>
      <c r="J581" s="10">
        <v>0</v>
      </c>
      <c r="K581" s="7" t="str">
        <f>IF(Table3[[#This Row],[IgM Patients]]=0,"IgM (-)ve","IgG (+)ve")</f>
        <v>IgM (-)ve</v>
      </c>
      <c r="L581" s="7" t="s">
        <v>11</v>
      </c>
      <c r="M581" s="7" t="s">
        <v>12</v>
      </c>
      <c r="N581" s="7" t="s">
        <v>24</v>
      </c>
      <c r="O581" s="7" t="s">
        <v>14</v>
      </c>
      <c r="P581" s="7">
        <v>1</v>
      </c>
      <c r="Q581" s="7" t="str">
        <f t="shared" si="19"/>
        <v>Positive</v>
      </c>
    </row>
    <row r="582" spans="1:17" x14ac:dyDescent="0.35">
      <c r="A582" s="5">
        <v>323</v>
      </c>
      <c r="B582" s="7" t="s">
        <v>15</v>
      </c>
      <c r="C582" s="7">
        <v>38</v>
      </c>
      <c r="D582" s="7" t="str">
        <f t="shared" si="18"/>
        <v>Middle Age (36–50)</v>
      </c>
      <c r="E582" s="10">
        <f>IF(Table3[[#This Row],[Age Group]]="Children (8–17)",1,IF(Table3[[#This Row],[Age Group]]="Youth (18–25)",2,IF(Table3[[#This Row],[Age Group]]="Adults (26–35)",3,IF(Table3[[#This Row],[Age Group]]="Middle Age (36–50)",4,5))))</f>
        <v>4</v>
      </c>
      <c r="F582" s="10">
        <v>0</v>
      </c>
      <c r="G582" s="7" t="str">
        <f>IF(Table3[[#This Row],[NS1 Patients]]=0,"Ns1 (-)ve", "Ns1(+)ve")</f>
        <v>Ns1 (-)ve</v>
      </c>
      <c r="H582" s="10">
        <v>0</v>
      </c>
      <c r="I582" s="7" t="str">
        <f>IF(Table3[[#This Row],[IgG Patients]]=0,"IgG (-)ve","IgG (+)ve")</f>
        <v>IgG (-)ve</v>
      </c>
      <c r="J582" s="10">
        <v>1</v>
      </c>
      <c r="K582" s="7" t="str">
        <f>IF(Table3[[#This Row],[IgM Patients]]=0,"IgM (-)ve","IgG (+)ve")</f>
        <v>IgG (+)ve</v>
      </c>
      <c r="L582" s="7" t="s">
        <v>52</v>
      </c>
      <c r="M582" s="7" t="s">
        <v>12</v>
      </c>
      <c r="N582" s="7" t="s">
        <v>19</v>
      </c>
      <c r="O582" s="7" t="s">
        <v>14</v>
      </c>
      <c r="P582" s="7">
        <v>0</v>
      </c>
      <c r="Q582" s="7" t="str">
        <f t="shared" si="19"/>
        <v>Negative</v>
      </c>
    </row>
    <row r="583" spans="1:17" x14ac:dyDescent="0.35">
      <c r="A583" s="5">
        <v>324</v>
      </c>
      <c r="B583" s="6" t="s">
        <v>10</v>
      </c>
      <c r="C583" s="6">
        <v>39</v>
      </c>
      <c r="D583" s="6" t="str">
        <f t="shared" si="18"/>
        <v>Middle Age (36–50)</v>
      </c>
      <c r="E583" s="9">
        <f>IF(Table3[[#This Row],[Age Group]]="Children (8–17)",1,IF(Table3[[#This Row],[Age Group]]="Youth (18–25)",2,IF(Table3[[#This Row],[Age Group]]="Adults (26–35)",3,IF(Table3[[#This Row],[Age Group]]="Middle Age (36–50)",4,5))))</f>
        <v>4</v>
      </c>
      <c r="F583" s="9">
        <v>0</v>
      </c>
      <c r="G583" s="6" t="str">
        <f>IF(Table3[[#This Row],[NS1 Patients]]=0,"Ns1 (-)ve", "Ns1(+)ve")</f>
        <v>Ns1 (-)ve</v>
      </c>
      <c r="H583" s="9">
        <v>0</v>
      </c>
      <c r="I583" s="6" t="str">
        <f>IF(Table3[[#This Row],[IgG Patients]]=0,"IgG (-)ve","IgG (+)ve")</f>
        <v>IgG (-)ve</v>
      </c>
      <c r="J583" s="9">
        <v>1</v>
      </c>
      <c r="K583" s="6" t="str">
        <f>IF(Table3[[#This Row],[IgM Patients]]=0,"IgM (-)ve","IgG (+)ve")</f>
        <v>IgG (+)ve</v>
      </c>
      <c r="L583" s="6" t="s">
        <v>30</v>
      </c>
      <c r="M583" s="6" t="s">
        <v>17</v>
      </c>
      <c r="N583" s="6" t="s">
        <v>24</v>
      </c>
      <c r="O583" s="6" t="s">
        <v>14</v>
      </c>
      <c r="P583" s="6">
        <v>0</v>
      </c>
      <c r="Q583" s="6" t="str">
        <f t="shared" si="19"/>
        <v>Negative</v>
      </c>
    </row>
    <row r="584" spans="1:17" x14ac:dyDescent="0.35">
      <c r="A584" s="5">
        <v>326</v>
      </c>
      <c r="B584" s="6" t="s">
        <v>15</v>
      </c>
      <c r="C584" s="6">
        <v>39</v>
      </c>
      <c r="D584" s="6" t="str">
        <f t="shared" si="18"/>
        <v>Middle Age (36–50)</v>
      </c>
      <c r="E584" s="9">
        <f>IF(Table3[[#This Row],[Age Group]]="Children (8–17)",1,IF(Table3[[#This Row],[Age Group]]="Youth (18–25)",2,IF(Table3[[#This Row],[Age Group]]="Adults (26–35)",3,IF(Table3[[#This Row],[Age Group]]="Middle Age (36–50)",4,5))))</f>
        <v>4</v>
      </c>
      <c r="F584" s="9">
        <v>1</v>
      </c>
      <c r="G584" s="6" t="str">
        <f>IF(Table3[[#This Row],[NS1 Patients]]=0,"Ns1 (-)ve", "Ns1(+)ve")</f>
        <v>Ns1(+)ve</v>
      </c>
      <c r="H584" s="9">
        <v>1</v>
      </c>
      <c r="I584" s="6" t="str">
        <f>IF(Table3[[#This Row],[IgG Patients]]=0,"IgG (-)ve","IgG (+)ve")</f>
        <v>IgG (+)ve</v>
      </c>
      <c r="J584" s="9">
        <v>1</v>
      </c>
      <c r="K584" s="6" t="str">
        <f>IF(Table3[[#This Row],[IgM Patients]]=0,"IgM (-)ve","IgG (+)ve")</f>
        <v>IgG (+)ve</v>
      </c>
      <c r="L584" s="6" t="s">
        <v>20</v>
      </c>
      <c r="M584" s="6" t="s">
        <v>17</v>
      </c>
      <c r="N584" s="6" t="s">
        <v>13</v>
      </c>
      <c r="O584" s="6" t="s">
        <v>14</v>
      </c>
      <c r="P584" s="6">
        <v>1</v>
      </c>
      <c r="Q584" s="6" t="str">
        <f t="shared" si="19"/>
        <v>Positive</v>
      </c>
    </row>
    <row r="585" spans="1:17" x14ac:dyDescent="0.35">
      <c r="A585" s="5">
        <v>328</v>
      </c>
      <c r="B585" s="6" t="s">
        <v>15</v>
      </c>
      <c r="C585" s="6">
        <v>49</v>
      </c>
      <c r="D585" s="6" t="str">
        <f t="shared" si="18"/>
        <v>Middle Age (36–50)</v>
      </c>
      <c r="E585" s="9">
        <f>IF(Table3[[#This Row],[Age Group]]="Children (8–17)",1,IF(Table3[[#This Row],[Age Group]]="Youth (18–25)",2,IF(Table3[[#This Row],[Age Group]]="Adults (26–35)",3,IF(Table3[[#This Row],[Age Group]]="Middle Age (36–50)",4,5))))</f>
        <v>4</v>
      </c>
      <c r="F585" s="9">
        <v>1</v>
      </c>
      <c r="G585" s="6" t="str">
        <f>IF(Table3[[#This Row],[NS1 Patients]]=0,"Ns1 (-)ve", "Ns1(+)ve")</f>
        <v>Ns1(+)ve</v>
      </c>
      <c r="H585" s="9">
        <v>1</v>
      </c>
      <c r="I585" s="6" t="str">
        <f>IF(Table3[[#This Row],[IgG Patients]]=0,"IgG (-)ve","IgG (+)ve")</f>
        <v>IgG (+)ve</v>
      </c>
      <c r="J585" s="9">
        <v>0</v>
      </c>
      <c r="K585" s="6" t="str">
        <f>IF(Table3[[#This Row],[IgM Patients]]=0,"IgM (-)ve","IgG (+)ve")</f>
        <v>IgM (-)ve</v>
      </c>
      <c r="L585" s="6" t="s">
        <v>20</v>
      </c>
      <c r="M585" s="6" t="s">
        <v>17</v>
      </c>
      <c r="N585" s="6" t="s">
        <v>13</v>
      </c>
      <c r="O585" s="6" t="s">
        <v>14</v>
      </c>
      <c r="P585" s="6">
        <v>1</v>
      </c>
      <c r="Q585" s="6" t="str">
        <f t="shared" si="19"/>
        <v>Positive</v>
      </c>
    </row>
    <row r="586" spans="1:17" x14ac:dyDescent="0.35">
      <c r="A586" s="5">
        <v>334</v>
      </c>
      <c r="B586" s="6" t="s">
        <v>15</v>
      </c>
      <c r="C586" s="6">
        <v>41</v>
      </c>
      <c r="D586" s="6" t="str">
        <f t="shared" si="18"/>
        <v>Middle Age (36–50)</v>
      </c>
      <c r="E586" s="9">
        <f>IF(Table3[[#This Row],[Age Group]]="Children (8–17)",1,IF(Table3[[#This Row],[Age Group]]="Youth (18–25)",2,IF(Table3[[#This Row],[Age Group]]="Adults (26–35)",3,IF(Table3[[#This Row],[Age Group]]="Middle Age (36–50)",4,5))))</f>
        <v>4</v>
      </c>
      <c r="F586" s="9">
        <v>1</v>
      </c>
      <c r="G586" s="6" t="str">
        <f>IF(Table3[[#This Row],[NS1 Patients]]=0,"Ns1 (-)ve", "Ns1(+)ve")</f>
        <v>Ns1(+)ve</v>
      </c>
      <c r="H586" s="9">
        <v>1</v>
      </c>
      <c r="I586" s="6" t="str">
        <f>IF(Table3[[#This Row],[IgG Patients]]=0,"IgG (-)ve","IgG (+)ve")</f>
        <v>IgG (+)ve</v>
      </c>
      <c r="J586" s="9">
        <v>1</v>
      </c>
      <c r="K586" s="6" t="str">
        <f>IF(Table3[[#This Row],[IgM Patients]]=0,"IgM (-)ve","IgG (+)ve")</f>
        <v>IgG (+)ve</v>
      </c>
      <c r="L586" s="6" t="s">
        <v>49</v>
      </c>
      <c r="M586" s="6" t="s">
        <v>17</v>
      </c>
      <c r="N586" s="6" t="s">
        <v>13</v>
      </c>
      <c r="O586" s="6" t="s">
        <v>14</v>
      </c>
      <c r="P586" s="6">
        <v>1</v>
      </c>
      <c r="Q586" s="6" t="str">
        <f t="shared" si="19"/>
        <v>Positive</v>
      </c>
    </row>
    <row r="587" spans="1:17" x14ac:dyDescent="0.35">
      <c r="A587" s="5">
        <v>343</v>
      </c>
      <c r="B587" s="7" t="s">
        <v>10</v>
      </c>
      <c r="C587" s="7">
        <v>44</v>
      </c>
      <c r="D587" s="7" t="str">
        <f t="shared" si="18"/>
        <v>Middle Age (36–50)</v>
      </c>
      <c r="E587" s="10">
        <f>IF(Table3[[#This Row],[Age Group]]="Children (8–17)",1,IF(Table3[[#This Row],[Age Group]]="Youth (18–25)",2,IF(Table3[[#This Row],[Age Group]]="Adults (26–35)",3,IF(Table3[[#This Row],[Age Group]]="Middle Age (36–50)",4,5))))</f>
        <v>4</v>
      </c>
      <c r="F587" s="10">
        <v>1</v>
      </c>
      <c r="G587" s="7" t="str">
        <f>IF(Table3[[#This Row],[NS1 Patients]]=0,"Ns1 (-)ve", "Ns1(+)ve")</f>
        <v>Ns1(+)ve</v>
      </c>
      <c r="H587" s="10">
        <v>1</v>
      </c>
      <c r="I587" s="7" t="str">
        <f>IF(Table3[[#This Row],[IgG Patients]]=0,"IgG (-)ve","IgG (+)ve")</f>
        <v>IgG (+)ve</v>
      </c>
      <c r="J587" s="10">
        <v>0</v>
      </c>
      <c r="K587" s="7" t="str">
        <f>IF(Table3[[#This Row],[IgM Patients]]=0,"IgM (-)ve","IgG (+)ve")</f>
        <v>IgM (-)ve</v>
      </c>
      <c r="L587" s="7" t="s">
        <v>47</v>
      </c>
      <c r="M587" s="7" t="s">
        <v>12</v>
      </c>
      <c r="N587" s="7" t="s">
        <v>13</v>
      </c>
      <c r="O587" s="7" t="s">
        <v>14</v>
      </c>
      <c r="P587" s="7">
        <v>1</v>
      </c>
      <c r="Q587" s="7" t="str">
        <f t="shared" si="19"/>
        <v>Positive</v>
      </c>
    </row>
    <row r="588" spans="1:17" x14ac:dyDescent="0.35">
      <c r="A588" s="5">
        <v>345</v>
      </c>
      <c r="B588" s="7" t="s">
        <v>10</v>
      </c>
      <c r="C588" s="7">
        <v>40</v>
      </c>
      <c r="D588" s="7" t="str">
        <f t="shared" si="18"/>
        <v>Middle Age (36–50)</v>
      </c>
      <c r="E588" s="10">
        <f>IF(Table3[[#This Row],[Age Group]]="Children (8–17)",1,IF(Table3[[#This Row],[Age Group]]="Youth (18–25)",2,IF(Table3[[#This Row],[Age Group]]="Adults (26–35)",3,IF(Table3[[#This Row],[Age Group]]="Middle Age (36–50)",4,5))))</f>
        <v>4</v>
      </c>
      <c r="F588" s="10">
        <v>0</v>
      </c>
      <c r="G588" s="7" t="str">
        <f>IF(Table3[[#This Row],[NS1 Patients]]=0,"Ns1 (-)ve", "Ns1(+)ve")</f>
        <v>Ns1 (-)ve</v>
      </c>
      <c r="H588" s="10">
        <v>0</v>
      </c>
      <c r="I588" s="7" t="str">
        <f>IF(Table3[[#This Row],[IgG Patients]]=0,"IgG (-)ve","IgG (+)ve")</f>
        <v>IgG (-)ve</v>
      </c>
      <c r="J588" s="10">
        <v>0</v>
      </c>
      <c r="K588" s="7" t="str">
        <f>IF(Table3[[#This Row],[IgM Patients]]=0,"IgM (-)ve","IgG (+)ve")</f>
        <v>IgM (-)ve</v>
      </c>
      <c r="L588" s="7" t="s">
        <v>51</v>
      </c>
      <c r="M588" s="7" t="s">
        <v>12</v>
      </c>
      <c r="N588" s="7" t="s">
        <v>13</v>
      </c>
      <c r="O588" s="7" t="s">
        <v>14</v>
      </c>
      <c r="P588" s="7">
        <v>0</v>
      </c>
      <c r="Q588" s="7" t="str">
        <f t="shared" si="19"/>
        <v>Negative</v>
      </c>
    </row>
    <row r="589" spans="1:17" x14ac:dyDescent="0.35">
      <c r="A589" s="5">
        <v>348</v>
      </c>
      <c r="B589" s="6" t="s">
        <v>10</v>
      </c>
      <c r="C589" s="6">
        <v>40</v>
      </c>
      <c r="D589" s="6" t="str">
        <f t="shared" si="18"/>
        <v>Middle Age (36–50)</v>
      </c>
      <c r="E589" s="9">
        <f>IF(Table3[[#This Row],[Age Group]]="Children (8–17)",1,IF(Table3[[#This Row],[Age Group]]="Youth (18–25)",2,IF(Table3[[#This Row],[Age Group]]="Adults (26–35)",3,IF(Table3[[#This Row],[Age Group]]="Middle Age (36–50)",4,5))))</f>
        <v>4</v>
      </c>
      <c r="F589" s="9">
        <v>1</v>
      </c>
      <c r="G589" s="6" t="str">
        <f>IF(Table3[[#This Row],[NS1 Patients]]=0,"Ns1 (-)ve", "Ns1(+)ve")</f>
        <v>Ns1(+)ve</v>
      </c>
      <c r="H589" s="9">
        <v>1</v>
      </c>
      <c r="I589" s="6" t="str">
        <f>IF(Table3[[#This Row],[IgG Patients]]=0,"IgG (-)ve","IgG (+)ve")</f>
        <v>IgG (+)ve</v>
      </c>
      <c r="J589" s="9">
        <v>1</v>
      </c>
      <c r="K589" s="6" t="str">
        <f>IF(Table3[[#This Row],[IgM Patients]]=0,"IgM (-)ve","IgG (+)ve")</f>
        <v>IgG (+)ve</v>
      </c>
      <c r="L589" s="6" t="s">
        <v>21</v>
      </c>
      <c r="M589" s="6" t="s">
        <v>17</v>
      </c>
      <c r="N589" s="6" t="s">
        <v>13</v>
      </c>
      <c r="O589" s="6" t="s">
        <v>14</v>
      </c>
      <c r="P589" s="6">
        <v>1</v>
      </c>
      <c r="Q589" s="6" t="str">
        <f t="shared" si="19"/>
        <v>Positive</v>
      </c>
    </row>
    <row r="590" spans="1:17" x14ac:dyDescent="0.35">
      <c r="A590" s="5">
        <v>350</v>
      </c>
      <c r="B590" s="6" t="s">
        <v>15</v>
      </c>
      <c r="C590" s="6">
        <v>47</v>
      </c>
      <c r="D590" s="6" t="str">
        <f t="shared" si="18"/>
        <v>Middle Age (36–50)</v>
      </c>
      <c r="E590" s="9">
        <f>IF(Table3[[#This Row],[Age Group]]="Children (8–17)",1,IF(Table3[[#This Row],[Age Group]]="Youth (18–25)",2,IF(Table3[[#This Row],[Age Group]]="Adults (26–35)",3,IF(Table3[[#This Row],[Age Group]]="Middle Age (36–50)",4,5))))</f>
        <v>4</v>
      </c>
      <c r="F590" s="9">
        <v>1</v>
      </c>
      <c r="G590" s="6" t="str">
        <f>IF(Table3[[#This Row],[NS1 Patients]]=0,"Ns1 (-)ve", "Ns1(+)ve")</f>
        <v>Ns1(+)ve</v>
      </c>
      <c r="H590" s="9">
        <v>1</v>
      </c>
      <c r="I590" s="6" t="str">
        <f>IF(Table3[[#This Row],[IgG Patients]]=0,"IgG (-)ve","IgG (+)ve")</f>
        <v>IgG (+)ve</v>
      </c>
      <c r="J590" s="9">
        <v>1</v>
      </c>
      <c r="K590" s="6" t="str">
        <f>IF(Table3[[#This Row],[IgM Patients]]=0,"IgM (-)ve","IgG (+)ve")</f>
        <v>IgG (+)ve</v>
      </c>
      <c r="L590" s="6" t="s">
        <v>37</v>
      </c>
      <c r="M590" s="6" t="s">
        <v>17</v>
      </c>
      <c r="N590" s="6" t="s">
        <v>13</v>
      </c>
      <c r="O590" s="6" t="s">
        <v>14</v>
      </c>
      <c r="P590" s="6">
        <v>1</v>
      </c>
      <c r="Q590" s="6" t="str">
        <f t="shared" si="19"/>
        <v>Positive</v>
      </c>
    </row>
    <row r="591" spans="1:17" x14ac:dyDescent="0.35">
      <c r="A591" s="5">
        <v>355</v>
      </c>
      <c r="B591" s="7" t="s">
        <v>15</v>
      </c>
      <c r="C591" s="7">
        <v>47</v>
      </c>
      <c r="D591" s="7" t="str">
        <f t="shared" si="18"/>
        <v>Middle Age (36–50)</v>
      </c>
      <c r="E591" s="10">
        <f>IF(Table3[[#This Row],[Age Group]]="Children (8–17)",1,IF(Table3[[#This Row],[Age Group]]="Youth (18–25)",2,IF(Table3[[#This Row],[Age Group]]="Adults (26–35)",3,IF(Table3[[#This Row],[Age Group]]="Middle Age (36–50)",4,5))))</f>
        <v>4</v>
      </c>
      <c r="F591" s="10">
        <v>1</v>
      </c>
      <c r="G591" s="7" t="str">
        <f>IF(Table3[[#This Row],[NS1 Patients]]=0,"Ns1 (-)ve", "Ns1(+)ve")</f>
        <v>Ns1(+)ve</v>
      </c>
      <c r="H591" s="10">
        <v>1</v>
      </c>
      <c r="I591" s="7" t="str">
        <f>IF(Table3[[#This Row],[IgG Patients]]=0,"IgG (-)ve","IgG (+)ve")</f>
        <v>IgG (+)ve</v>
      </c>
      <c r="J591" s="10">
        <v>1</v>
      </c>
      <c r="K591" s="7" t="str">
        <f>IF(Table3[[#This Row],[IgM Patients]]=0,"IgM (-)ve","IgG (+)ve")</f>
        <v>IgG (+)ve</v>
      </c>
      <c r="L591" s="7" t="s">
        <v>26</v>
      </c>
      <c r="M591" s="7" t="s">
        <v>12</v>
      </c>
      <c r="N591" s="7" t="s">
        <v>24</v>
      </c>
      <c r="O591" s="7" t="s">
        <v>14</v>
      </c>
      <c r="P591" s="7">
        <v>1</v>
      </c>
      <c r="Q591" s="7" t="str">
        <f t="shared" si="19"/>
        <v>Positive</v>
      </c>
    </row>
    <row r="592" spans="1:17" x14ac:dyDescent="0.35">
      <c r="A592" s="5">
        <v>356</v>
      </c>
      <c r="B592" s="6" t="s">
        <v>15</v>
      </c>
      <c r="C592" s="6">
        <v>44</v>
      </c>
      <c r="D592" s="6" t="str">
        <f t="shared" si="18"/>
        <v>Middle Age (36–50)</v>
      </c>
      <c r="E592" s="9">
        <f>IF(Table3[[#This Row],[Age Group]]="Children (8–17)",1,IF(Table3[[#This Row],[Age Group]]="Youth (18–25)",2,IF(Table3[[#This Row],[Age Group]]="Adults (26–35)",3,IF(Table3[[#This Row],[Age Group]]="Middle Age (36–50)",4,5))))</f>
        <v>4</v>
      </c>
      <c r="F592" s="9">
        <v>1</v>
      </c>
      <c r="G592" s="6" t="str">
        <f>IF(Table3[[#This Row],[NS1 Patients]]=0,"Ns1 (-)ve", "Ns1(+)ve")</f>
        <v>Ns1(+)ve</v>
      </c>
      <c r="H592" s="9">
        <v>1</v>
      </c>
      <c r="I592" s="6" t="str">
        <f>IF(Table3[[#This Row],[IgG Patients]]=0,"IgG (-)ve","IgG (+)ve")</f>
        <v>IgG (+)ve</v>
      </c>
      <c r="J592" s="9">
        <v>0</v>
      </c>
      <c r="K592" s="6" t="str">
        <f>IF(Table3[[#This Row],[IgM Patients]]=0,"IgM (-)ve","IgG (+)ve")</f>
        <v>IgM (-)ve</v>
      </c>
      <c r="L592" s="6" t="s">
        <v>33</v>
      </c>
      <c r="M592" s="6" t="s">
        <v>17</v>
      </c>
      <c r="N592" s="6" t="s">
        <v>13</v>
      </c>
      <c r="O592" s="6" t="s">
        <v>14</v>
      </c>
      <c r="P592" s="6">
        <v>1</v>
      </c>
      <c r="Q592" s="6" t="str">
        <f t="shared" si="19"/>
        <v>Positive</v>
      </c>
    </row>
    <row r="593" spans="1:17" x14ac:dyDescent="0.35">
      <c r="A593" s="5">
        <v>358</v>
      </c>
      <c r="B593" s="6" t="s">
        <v>15</v>
      </c>
      <c r="C593" s="6">
        <v>44</v>
      </c>
      <c r="D593" s="6" t="str">
        <f t="shared" si="18"/>
        <v>Middle Age (36–50)</v>
      </c>
      <c r="E593" s="9">
        <f>IF(Table3[[#This Row],[Age Group]]="Children (8–17)",1,IF(Table3[[#This Row],[Age Group]]="Youth (18–25)",2,IF(Table3[[#This Row],[Age Group]]="Adults (26–35)",3,IF(Table3[[#This Row],[Age Group]]="Middle Age (36–50)",4,5))))</f>
        <v>4</v>
      </c>
      <c r="F593" s="9">
        <v>1</v>
      </c>
      <c r="G593" s="6" t="str">
        <f>IF(Table3[[#This Row],[NS1 Patients]]=0,"Ns1 (-)ve", "Ns1(+)ve")</f>
        <v>Ns1(+)ve</v>
      </c>
      <c r="H593" s="9">
        <v>1</v>
      </c>
      <c r="I593" s="6" t="str">
        <f>IF(Table3[[#This Row],[IgG Patients]]=0,"IgG (-)ve","IgG (+)ve")</f>
        <v>IgG (+)ve</v>
      </c>
      <c r="J593" s="9">
        <v>0</v>
      </c>
      <c r="K593" s="6" t="str">
        <f>IF(Table3[[#This Row],[IgM Patients]]=0,"IgM (-)ve","IgG (+)ve")</f>
        <v>IgM (-)ve</v>
      </c>
      <c r="L593" s="6" t="s">
        <v>44</v>
      </c>
      <c r="M593" s="6" t="s">
        <v>17</v>
      </c>
      <c r="N593" s="6" t="s">
        <v>24</v>
      </c>
      <c r="O593" s="6" t="s">
        <v>14</v>
      </c>
      <c r="P593" s="6">
        <v>1</v>
      </c>
      <c r="Q593" s="6" t="str">
        <f t="shared" si="19"/>
        <v>Positive</v>
      </c>
    </row>
    <row r="594" spans="1:17" x14ac:dyDescent="0.35">
      <c r="A594" s="5">
        <v>362</v>
      </c>
      <c r="B594" s="6" t="s">
        <v>10</v>
      </c>
      <c r="C594" s="6">
        <v>47</v>
      </c>
      <c r="D594" s="6" t="str">
        <f t="shared" si="18"/>
        <v>Middle Age (36–50)</v>
      </c>
      <c r="E594" s="9">
        <f>IF(Table3[[#This Row],[Age Group]]="Children (8–17)",1,IF(Table3[[#This Row],[Age Group]]="Youth (18–25)",2,IF(Table3[[#This Row],[Age Group]]="Adults (26–35)",3,IF(Table3[[#This Row],[Age Group]]="Middle Age (36–50)",4,5))))</f>
        <v>4</v>
      </c>
      <c r="F594" s="9">
        <v>0</v>
      </c>
      <c r="G594" s="6" t="str">
        <f>IF(Table3[[#This Row],[NS1 Patients]]=0,"Ns1 (-)ve", "Ns1(+)ve")</f>
        <v>Ns1 (-)ve</v>
      </c>
      <c r="H594" s="9">
        <v>0</v>
      </c>
      <c r="I594" s="6" t="str">
        <f>IF(Table3[[#This Row],[IgG Patients]]=0,"IgG (-)ve","IgG (+)ve")</f>
        <v>IgG (-)ve</v>
      </c>
      <c r="J594" s="9">
        <v>0</v>
      </c>
      <c r="K594" s="6" t="str">
        <f>IF(Table3[[#This Row],[IgM Patients]]=0,"IgM (-)ve","IgG (+)ve")</f>
        <v>IgM (-)ve</v>
      </c>
      <c r="L594" s="6" t="s">
        <v>37</v>
      </c>
      <c r="M594" s="6" t="s">
        <v>17</v>
      </c>
      <c r="N594" s="6" t="s">
        <v>19</v>
      </c>
      <c r="O594" s="6" t="s">
        <v>14</v>
      </c>
      <c r="P594" s="6">
        <v>0</v>
      </c>
      <c r="Q594" s="6" t="str">
        <f t="shared" si="19"/>
        <v>Negative</v>
      </c>
    </row>
    <row r="595" spans="1:17" x14ac:dyDescent="0.35">
      <c r="A595" s="5">
        <v>366</v>
      </c>
      <c r="B595" s="6" t="s">
        <v>10</v>
      </c>
      <c r="C595" s="6">
        <v>50</v>
      </c>
      <c r="D595" s="6" t="str">
        <f t="shared" si="18"/>
        <v>Middle Age (36–50)</v>
      </c>
      <c r="E595" s="9">
        <f>IF(Table3[[#This Row],[Age Group]]="Children (8–17)",1,IF(Table3[[#This Row],[Age Group]]="Youth (18–25)",2,IF(Table3[[#This Row],[Age Group]]="Adults (26–35)",3,IF(Table3[[#This Row],[Age Group]]="Middle Age (36–50)",4,5))))</f>
        <v>4</v>
      </c>
      <c r="F595" s="9">
        <v>1</v>
      </c>
      <c r="G595" s="6" t="str">
        <f>IF(Table3[[#This Row],[NS1 Patients]]=0,"Ns1 (-)ve", "Ns1(+)ve")</f>
        <v>Ns1(+)ve</v>
      </c>
      <c r="H595" s="9">
        <v>1</v>
      </c>
      <c r="I595" s="6" t="str">
        <f>IF(Table3[[#This Row],[IgG Patients]]=0,"IgG (-)ve","IgG (+)ve")</f>
        <v>IgG (+)ve</v>
      </c>
      <c r="J595" s="9">
        <v>1</v>
      </c>
      <c r="K595" s="6" t="str">
        <f>IF(Table3[[#This Row],[IgM Patients]]=0,"IgM (-)ve","IgG (+)ve")</f>
        <v>IgG (+)ve</v>
      </c>
      <c r="L595" s="6" t="s">
        <v>38</v>
      </c>
      <c r="M595" s="6" t="s">
        <v>17</v>
      </c>
      <c r="N595" s="6" t="s">
        <v>24</v>
      </c>
      <c r="O595" s="6" t="s">
        <v>14</v>
      </c>
      <c r="P595" s="6">
        <v>1</v>
      </c>
      <c r="Q595" s="6" t="str">
        <f t="shared" si="19"/>
        <v>Positive</v>
      </c>
    </row>
    <row r="596" spans="1:17" x14ac:dyDescent="0.35">
      <c r="A596" s="5">
        <v>372</v>
      </c>
      <c r="B596" s="6" t="s">
        <v>15</v>
      </c>
      <c r="C596" s="6">
        <v>48</v>
      </c>
      <c r="D596" s="6" t="str">
        <f t="shared" si="18"/>
        <v>Middle Age (36–50)</v>
      </c>
      <c r="E596" s="9">
        <f>IF(Table3[[#This Row],[Age Group]]="Children (8–17)",1,IF(Table3[[#This Row],[Age Group]]="Youth (18–25)",2,IF(Table3[[#This Row],[Age Group]]="Adults (26–35)",3,IF(Table3[[#This Row],[Age Group]]="Middle Age (36–50)",4,5))))</f>
        <v>4</v>
      </c>
      <c r="F596" s="9">
        <v>1</v>
      </c>
      <c r="G596" s="6" t="str">
        <f>IF(Table3[[#This Row],[NS1 Patients]]=0,"Ns1 (-)ve", "Ns1(+)ve")</f>
        <v>Ns1(+)ve</v>
      </c>
      <c r="H596" s="9">
        <v>1</v>
      </c>
      <c r="I596" s="6" t="str">
        <f>IF(Table3[[#This Row],[IgG Patients]]=0,"IgG (-)ve","IgG (+)ve")</f>
        <v>IgG (+)ve</v>
      </c>
      <c r="J596" s="9">
        <v>1</v>
      </c>
      <c r="K596" s="6" t="str">
        <f>IF(Table3[[#This Row],[IgM Patients]]=0,"IgM (-)ve","IgG (+)ve")</f>
        <v>IgG (+)ve</v>
      </c>
      <c r="L596" s="6" t="s">
        <v>26</v>
      </c>
      <c r="M596" s="6" t="s">
        <v>17</v>
      </c>
      <c r="N596" s="6" t="s">
        <v>24</v>
      </c>
      <c r="O596" s="6" t="s">
        <v>14</v>
      </c>
      <c r="P596" s="6">
        <v>1</v>
      </c>
      <c r="Q596" s="6" t="str">
        <f t="shared" si="19"/>
        <v>Positive</v>
      </c>
    </row>
    <row r="597" spans="1:17" x14ac:dyDescent="0.35">
      <c r="A597" s="5">
        <v>375</v>
      </c>
      <c r="B597" s="7" t="s">
        <v>10</v>
      </c>
      <c r="C597" s="7">
        <v>42</v>
      </c>
      <c r="D597" s="7" t="str">
        <f t="shared" si="18"/>
        <v>Middle Age (36–50)</v>
      </c>
      <c r="E597" s="10">
        <f>IF(Table3[[#This Row],[Age Group]]="Children (8–17)",1,IF(Table3[[#This Row],[Age Group]]="Youth (18–25)",2,IF(Table3[[#This Row],[Age Group]]="Adults (26–35)",3,IF(Table3[[#This Row],[Age Group]]="Middle Age (36–50)",4,5))))</f>
        <v>4</v>
      </c>
      <c r="F597" s="10">
        <v>1</v>
      </c>
      <c r="G597" s="7" t="str">
        <f>IF(Table3[[#This Row],[NS1 Patients]]=0,"Ns1 (-)ve", "Ns1(+)ve")</f>
        <v>Ns1(+)ve</v>
      </c>
      <c r="H597" s="10">
        <v>1</v>
      </c>
      <c r="I597" s="7" t="str">
        <f>IF(Table3[[#This Row],[IgG Patients]]=0,"IgG (-)ve","IgG (+)ve")</f>
        <v>IgG (+)ve</v>
      </c>
      <c r="J597" s="10">
        <v>0</v>
      </c>
      <c r="K597" s="7" t="str">
        <f>IF(Table3[[#This Row],[IgM Patients]]=0,"IgM (-)ve","IgG (+)ve")</f>
        <v>IgM (-)ve</v>
      </c>
      <c r="L597" s="7" t="s">
        <v>27</v>
      </c>
      <c r="M597" s="7" t="s">
        <v>12</v>
      </c>
      <c r="N597" s="7" t="s">
        <v>13</v>
      </c>
      <c r="O597" s="7" t="s">
        <v>14</v>
      </c>
      <c r="P597" s="7">
        <v>1</v>
      </c>
      <c r="Q597" s="7" t="str">
        <f t="shared" si="19"/>
        <v>Positive</v>
      </c>
    </row>
    <row r="598" spans="1:17" x14ac:dyDescent="0.35">
      <c r="A598" s="5">
        <v>386</v>
      </c>
      <c r="B598" s="6" t="s">
        <v>10</v>
      </c>
      <c r="C598" s="6">
        <v>50</v>
      </c>
      <c r="D598" s="6" t="str">
        <f t="shared" si="18"/>
        <v>Middle Age (36–50)</v>
      </c>
      <c r="E598" s="9">
        <f>IF(Table3[[#This Row],[Age Group]]="Children (8–17)",1,IF(Table3[[#This Row],[Age Group]]="Youth (18–25)",2,IF(Table3[[#This Row],[Age Group]]="Adults (26–35)",3,IF(Table3[[#This Row],[Age Group]]="Middle Age (36–50)",4,5))))</f>
        <v>4</v>
      </c>
      <c r="F598" s="9">
        <v>0</v>
      </c>
      <c r="G598" s="6" t="str">
        <f>IF(Table3[[#This Row],[NS1 Patients]]=0,"Ns1 (-)ve", "Ns1(+)ve")</f>
        <v>Ns1 (-)ve</v>
      </c>
      <c r="H598" s="9">
        <v>0</v>
      </c>
      <c r="I598" s="6" t="str">
        <f>IF(Table3[[#This Row],[IgG Patients]]=0,"IgG (-)ve","IgG (+)ve")</f>
        <v>IgG (-)ve</v>
      </c>
      <c r="J598" s="9">
        <v>1</v>
      </c>
      <c r="K598" s="6" t="str">
        <f>IF(Table3[[#This Row],[IgM Patients]]=0,"IgM (-)ve","IgG (+)ve")</f>
        <v>IgG (+)ve</v>
      </c>
      <c r="L598" s="6" t="s">
        <v>43</v>
      </c>
      <c r="M598" s="6" t="s">
        <v>17</v>
      </c>
      <c r="N598" s="6" t="s">
        <v>13</v>
      </c>
      <c r="O598" s="6" t="s">
        <v>14</v>
      </c>
      <c r="P598" s="6">
        <v>0</v>
      </c>
      <c r="Q598" s="6" t="str">
        <f t="shared" si="19"/>
        <v>Negative</v>
      </c>
    </row>
    <row r="599" spans="1:17" x14ac:dyDescent="0.35">
      <c r="A599" s="5">
        <v>392</v>
      </c>
      <c r="B599" s="6" t="s">
        <v>15</v>
      </c>
      <c r="C599" s="6">
        <v>38</v>
      </c>
      <c r="D599" s="6" t="str">
        <f t="shared" si="18"/>
        <v>Middle Age (36–50)</v>
      </c>
      <c r="E599" s="9">
        <f>IF(Table3[[#This Row],[Age Group]]="Children (8–17)",1,IF(Table3[[#This Row],[Age Group]]="Youth (18–25)",2,IF(Table3[[#This Row],[Age Group]]="Adults (26–35)",3,IF(Table3[[#This Row],[Age Group]]="Middle Age (36–50)",4,5))))</f>
        <v>4</v>
      </c>
      <c r="F599" s="9">
        <v>0</v>
      </c>
      <c r="G599" s="6" t="str">
        <f>IF(Table3[[#This Row],[NS1 Patients]]=0,"Ns1 (-)ve", "Ns1(+)ve")</f>
        <v>Ns1 (-)ve</v>
      </c>
      <c r="H599" s="9">
        <v>0</v>
      </c>
      <c r="I599" s="6" t="str">
        <f>IF(Table3[[#This Row],[IgG Patients]]=0,"IgG (-)ve","IgG (+)ve")</f>
        <v>IgG (-)ve</v>
      </c>
      <c r="J599" s="9">
        <v>0</v>
      </c>
      <c r="K599" s="6" t="str">
        <f>IF(Table3[[#This Row],[IgM Patients]]=0,"IgM (-)ve","IgG (+)ve")</f>
        <v>IgM (-)ve</v>
      </c>
      <c r="L599" s="6" t="s">
        <v>45</v>
      </c>
      <c r="M599" s="6" t="s">
        <v>17</v>
      </c>
      <c r="N599" s="6" t="s">
        <v>24</v>
      </c>
      <c r="O599" s="6" t="s">
        <v>14</v>
      </c>
      <c r="P599" s="6">
        <v>0</v>
      </c>
      <c r="Q599" s="6" t="str">
        <f t="shared" si="19"/>
        <v>Negative</v>
      </c>
    </row>
    <row r="600" spans="1:17" x14ac:dyDescent="0.35">
      <c r="A600" s="5">
        <v>397</v>
      </c>
      <c r="B600" s="7" t="s">
        <v>10</v>
      </c>
      <c r="C600" s="7">
        <v>45</v>
      </c>
      <c r="D600" s="7" t="str">
        <f t="shared" si="18"/>
        <v>Middle Age (36–50)</v>
      </c>
      <c r="E600" s="10">
        <f>IF(Table3[[#This Row],[Age Group]]="Children (8–17)",1,IF(Table3[[#This Row],[Age Group]]="Youth (18–25)",2,IF(Table3[[#This Row],[Age Group]]="Adults (26–35)",3,IF(Table3[[#This Row],[Age Group]]="Middle Age (36–50)",4,5))))</f>
        <v>4</v>
      </c>
      <c r="F600" s="10">
        <v>0</v>
      </c>
      <c r="G600" s="7" t="str">
        <f>IF(Table3[[#This Row],[NS1 Patients]]=0,"Ns1 (-)ve", "Ns1(+)ve")</f>
        <v>Ns1 (-)ve</v>
      </c>
      <c r="H600" s="10">
        <v>0</v>
      </c>
      <c r="I600" s="7" t="str">
        <f>IF(Table3[[#This Row],[IgG Patients]]=0,"IgG (-)ve","IgG (+)ve")</f>
        <v>IgG (-)ve</v>
      </c>
      <c r="J600" s="10">
        <v>0</v>
      </c>
      <c r="K600" s="7" t="str">
        <f>IF(Table3[[#This Row],[IgM Patients]]=0,"IgM (-)ve","IgG (+)ve")</f>
        <v>IgM (-)ve</v>
      </c>
      <c r="L600" s="7" t="s">
        <v>49</v>
      </c>
      <c r="M600" s="7" t="s">
        <v>12</v>
      </c>
      <c r="N600" s="7" t="s">
        <v>24</v>
      </c>
      <c r="O600" s="7" t="s">
        <v>14</v>
      </c>
      <c r="P600" s="7">
        <v>0</v>
      </c>
      <c r="Q600" s="7" t="str">
        <f t="shared" si="19"/>
        <v>Negative</v>
      </c>
    </row>
    <row r="601" spans="1:17" x14ac:dyDescent="0.35">
      <c r="A601" s="5">
        <v>399</v>
      </c>
      <c r="B601" s="7" t="s">
        <v>15</v>
      </c>
      <c r="C601" s="7">
        <v>50</v>
      </c>
      <c r="D601" s="7" t="str">
        <f t="shared" si="18"/>
        <v>Middle Age (36–50)</v>
      </c>
      <c r="E601" s="10">
        <f>IF(Table3[[#This Row],[Age Group]]="Children (8–17)",1,IF(Table3[[#This Row],[Age Group]]="Youth (18–25)",2,IF(Table3[[#This Row],[Age Group]]="Adults (26–35)",3,IF(Table3[[#This Row],[Age Group]]="Middle Age (36–50)",4,5))))</f>
        <v>4</v>
      </c>
      <c r="F601" s="10">
        <v>0</v>
      </c>
      <c r="G601" s="7" t="str">
        <f>IF(Table3[[#This Row],[NS1 Patients]]=0,"Ns1 (-)ve", "Ns1(+)ve")</f>
        <v>Ns1 (-)ve</v>
      </c>
      <c r="H601" s="10">
        <v>0</v>
      </c>
      <c r="I601" s="7" t="str">
        <f>IF(Table3[[#This Row],[IgG Patients]]=0,"IgG (-)ve","IgG (+)ve")</f>
        <v>IgG (-)ve</v>
      </c>
      <c r="J601" s="10">
        <v>1</v>
      </c>
      <c r="K601" s="7" t="str">
        <f>IF(Table3[[#This Row],[IgM Patients]]=0,"IgM (-)ve","IgG (+)ve")</f>
        <v>IgG (+)ve</v>
      </c>
      <c r="L601" s="7" t="s">
        <v>18</v>
      </c>
      <c r="M601" s="7" t="s">
        <v>12</v>
      </c>
      <c r="N601" s="7" t="s">
        <v>19</v>
      </c>
      <c r="O601" s="7" t="s">
        <v>14</v>
      </c>
      <c r="P601" s="7">
        <v>0</v>
      </c>
      <c r="Q601" s="7" t="str">
        <f t="shared" si="19"/>
        <v>Negative</v>
      </c>
    </row>
    <row r="602" spans="1:17" x14ac:dyDescent="0.35">
      <c r="A602" s="5">
        <v>400</v>
      </c>
      <c r="B602" s="6" t="s">
        <v>10</v>
      </c>
      <c r="C602" s="6">
        <v>50</v>
      </c>
      <c r="D602" s="6" t="str">
        <f t="shared" si="18"/>
        <v>Middle Age (36–50)</v>
      </c>
      <c r="E602" s="9">
        <f>IF(Table3[[#This Row],[Age Group]]="Children (8–17)",1,IF(Table3[[#This Row],[Age Group]]="Youth (18–25)",2,IF(Table3[[#This Row],[Age Group]]="Adults (26–35)",3,IF(Table3[[#This Row],[Age Group]]="Middle Age (36–50)",4,5))))</f>
        <v>4</v>
      </c>
      <c r="F602" s="9">
        <v>1</v>
      </c>
      <c r="G602" s="6" t="str">
        <f>IF(Table3[[#This Row],[NS1 Patients]]=0,"Ns1 (-)ve", "Ns1(+)ve")</f>
        <v>Ns1(+)ve</v>
      </c>
      <c r="H602" s="9">
        <v>1</v>
      </c>
      <c r="I602" s="6" t="str">
        <f>IF(Table3[[#This Row],[IgG Patients]]=0,"IgG (-)ve","IgG (+)ve")</f>
        <v>IgG (+)ve</v>
      </c>
      <c r="J602" s="9">
        <v>0</v>
      </c>
      <c r="K602" s="6" t="str">
        <f>IF(Table3[[#This Row],[IgM Patients]]=0,"IgM (-)ve","IgG (+)ve")</f>
        <v>IgM (-)ve</v>
      </c>
      <c r="L602" s="6" t="s">
        <v>32</v>
      </c>
      <c r="M602" s="6" t="s">
        <v>17</v>
      </c>
      <c r="N602" s="6" t="s">
        <v>24</v>
      </c>
      <c r="O602" s="6" t="s">
        <v>14</v>
      </c>
      <c r="P602" s="6">
        <v>1</v>
      </c>
      <c r="Q602" s="6" t="str">
        <f t="shared" si="19"/>
        <v>Positive</v>
      </c>
    </row>
    <row r="603" spans="1:17" x14ac:dyDescent="0.35">
      <c r="A603" s="5">
        <v>402</v>
      </c>
      <c r="B603" s="6" t="s">
        <v>10</v>
      </c>
      <c r="C603" s="6">
        <v>40</v>
      </c>
      <c r="D603" s="6" t="str">
        <f t="shared" si="18"/>
        <v>Middle Age (36–50)</v>
      </c>
      <c r="E603" s="9">
        <f>IF(Table3[[#This Row],[Age Group]]="Children (8–17)",1,IF(Table3[[#This Row],[Age Group]]="Youth (18–25)",2,IF(Table3[[#This Row],[Age Group]]="Adults (26–35)",3,IF(Table3[[#This Row],[Age Group]]="Middle Age (36–50)",4,5))))</f>
        <v>4</v>
      </c>
      <c r="F603" s="9">
        <v>0</v>
      </c>
      <c r="G603" s="6" t="str">
        <f>IF(Table3[[#This Row],[NS1 Patients]]=0,"Ns1 (-)ve", "Ns1(+)ve")</f>
        <v>Ns1 (-)ve</v>
      </c>
      <c r="H603" s="9">
        <v>0</v>
      </c>
      <c r="I603" s="6" t="str">
        <f>IF(Table3[[#This Row],[IgG Patients]]=0,"IgG (-)ve","IgG (+)ve")</f>
        <v>IgG (-)ve</v>
      </c>
      <c r="J603" s="9">
        <v>1</v>
      </c>
      <c r="K603" s="6" t="str">
        <f>IF(Table3[[#This Row],[IgM Patients]]=0,"IgM (-)ve","IgG (+)ve")</f>
        <v>IgG (+)ve</v>
      </c>
      <c r="L603" s="6" t="s">
        <v>11</v>
      </c>
      <c r="M603" s="6" t="s">
        <v>17</v>
      </c>
      <c r="N603" s="6" t="s">
        <v>19</v>
      </c>
      <c r="O603" s="6" t="s">
        <v>14</v>
      </c>
      <c r="P603" s="6">
        <v>0</v>
      </c>
      <c r="Q603" s="6" t="str">
        <f t="shared" si="19"/>
        <v>Negative</v>
      </c>
    </row>
    <row r="604" spans="1:17" x14ac:dyDescent="0.35">
      <c r="A604" s="5">
        <v>404</v>
      </c>
      <c r="B604" s="6" t="s">
        <v>10</v>
      </c>
      <c r="C604" s="6">
        <v>40</v>
      </c>
      <c r="D604" s="6" t="str">
        <f t="shared" si="18"/>
        <v>Middle Age (36–50)</v>
      </c>
      <c r="E604" s="9">
        <f>IF(Table3[[#This Row],[Age Group]]="Children (8–17)",1,IF(Table3[[#This Row],[Age Group]]="Youth (18–25)",2,IF(Table3[[#This Row],[Age Group]]="Adults (26–35)",3,IF(Table3[[#This Row],[Age Group]]="Middle Age (36–50)",4,5))))</f>
        <v>4</v>
      </c>
      <c r="F604" s="9">
        <v>1</v>
      </c>
      <c r="G604" s="6" t="str">
        <f>IF(Table3[[#This Row],[NS1 Patients]]=0,"Ns1 (-)ve", "Ns1(+)ve")</f>
        <v>Ns1(+)ve</v>
      </c>
      <c r="H604" s="9">
        <v>1</v>
      </c>
      <c r="I604" s="6" t="str">
        <f>IF(Table3[[#This Row],[IgG Patients]]=0,"IgG (-)ve","IgG (+)ve")</f>
        <v>IgG (+)ve</v>
      </c>
      <c r="J604" s="9">
        <v>1</v>
      </c>
      <c r="K604" s="6" t="str">
        <f>IF(Table3[[#This Row],[IgM Patients]]=0,"IgM (-)ve","IgG (+)ve")</f>
        <v>IgG (+)ve</v>
      </c>
      <c r="L604" s="6" t="s">
        <v>16</v>
      </c>
      <c r="M604" s="6" t="s">
        <v>17</v>
      </c>
      <c r="N604" s="6" t="s">
        <v>19</v>
      </c>
      <c r="O604" s="6" t="s">
        <v>14</v>
      </c>
      <c r="P604" s="6">
        <v>1</v>
      </c>
      <c r="Q604" s="6" t="str">
        <f t="shared" si="19"/>
        <v>Positive</v>
      </c>
    </row>
    <row r="605" spans="1:17" x14ac:dyDescent="0.35">
      <c r="A605" s="5">
        <v>421</v>
      </c>
      <c r="B605" s="7" t="s">
        <v>10</v>
      </c>
      <c r="C605" s="7">
        <v>40</v>
      </c>
      <c r="D605" s="7" t="str">
        <f t="shared" si="18"/>
        <v>Middle Age (36–50)</v>
      </c>
      <c r="E605" s="10">
        <f>IF(Table3[[#This Row],[Age Group]]="Children (8–17)",1,IF(Table3[[#This Row],[Age Group]]="Youth (18–25)",2,IF(Table3[[#This Row],[Age Group]]="Adults (26–35)",3,IF(Table3[[#This Row],[Age Group]]="Middle Age (36–50)",4,5))))</f>
        <v>4</v>
      </c>
      <c r="F605" s="10">
        <v>1</v>
      </c>
      <c r="G605" s="7" t="str">
        <f>IF(Table3[[#This Row],[NS1 Patients]]=0,"Ns1 (-)ve", "Ns1(+)ve")</f>
        <v>Ns1(+)ve</v>
      </c>
      <c r="H605" s="10">
        <v>1</v>
      </c>
      <c r="I605" s="7" t="str">
        <f>IF(Table3[[#This Row],[IgG Patients]]=0,"IgG (-)ve","IgG (+)ve")</f>
        <v>IgG (+)ve</v>
      </c>
      <c r="J605" s="10">
        <v>0</v>
      </c>
      <c r="K605" s="7" t="str">
        <f>IF(Table3[[#This Row],[IgM Patients]]=0,"IgM (-)ve","IgG (+)ve")</f>
        <v>IgM (-)ve</v>
      </c>
      <c r="L605" s="7" t="s">
        <v>47</v>
      </c>
      <c r="M605" s="7" t="s">
        <v>12</v>
      </c>
      <c r="N605" s="7" t="s">
        <v>13</v>
      </c>
      <c r="O605" s="7" t="s">
        <v>14</v>
      </c>
      <c r="P605" s="7">
        <v>1</v>
      </c>
      <c r="Q605" s="7" t="str">
        <f t="shared" si="19"/>
        <v>Positive</v>
      </c>
    </row>
    <row r="606" spans="1:17" x14ac:dyDescent="0.35">
      <c r="A606" s="5">
        <v>422</v>
      </c>
      <c r="B606" s="6" t="s">
        <v>10</v>
      </c>
      <c r="C606" s="6">
        <v>46</v>
      </c>
      <c r="D606" s="6" t="str">
        <f t="shared" si="18"/>
        <v>Middle Age (36–50)</v>
      </c>
      <c r="E606" s="9">
        <f>IF(Table3[[#This Row],[Age Group]]="Children (8–17)",1,IF(Table3[[#This Row],[Age Group]]="Youth (18–25)",2,IF(Table3[[#This Row],[Age Group]]="Adults (26–35)",3,IF(Table3[[#This Row],[Age Group]]="Middle Age (36–50)",4,5))))</f>
        <v>4</v>
      </c>
      <c r="F606" s="9">
        <v>1</v>
      </c>
      <c r="G606" s="6" t="str">
        <f>IF(Table3[[#This Row],[NS1 Patients]]=0,"Ns1 (-)ve", "Ns1(+)ve")</f>
        <v>Ns1(+)ve</v>
      </c>
      <c r="H606" s="9">
        <v>1</v>
      </c>
      <c r="I606" s="6" t="str">
        <f>IF(Table3[[#This Row],[IgG Patients]]=0,"IgG (-)ve","IgG (+)ve")</f>
        <v>IgG (+)ve</v>
      </c>
      <c r="J606" s="9">
        <v>0</v>
      </c>
      <c r="K606" s="6" t="str">
        <f>IF(Table3[[#This Row],[IgM Patients]]=0,"IgM (-)ve","IgG (+)ve")</f>
        <v>IgM (-)ve</v>
      </c>
      <c r="L606" s="6" t="s">
        <v>33</v>
      </c>
      <c r="M606" s="6" t="s">
        <v>17</v>
      </c>
      <c r="N606" s="6" t="s">
        <v>19</v>
      </c>
      <c r="O606" s="6" t="s">
        <v>14</v>
      </c>
      <c r="P606" s="6">
        <v>1</v>
      </c>
      <c r="Q606" s="6" t="str">
        <f t="shared" si="19"/>
        <v>Positive</v>
      </c>
    </row>
    <row r="607" spans="1:17" x14ac:dyDescent="0.35">
      <c r="A607" s="5">
        <v>424</v>
      </c>
      <c r="B607" s="6" t="s">
        <v>15</v>
      </c>
      <c r="C607" s="6">
        <v>38</v>
      </c>
      <c r="D607" s="6" t="str">
        <f t="shared" si="18"/>
        <v>Middle Age (36–50)</v>
      </c>
      <c r="E607" s="9">
        <f>IF(Table3[[#This Row],[Age Group]]="Children (8–17)",1,IF(Table3[[#This Row],[Age Group]]="Youth (18–25)",2,IF(Table3[[#This Row],[Age Group]]="Adults (26–35)",3,IF(Table3[[#This Row],[Age Group]]="Middle Age (36–50)",4,5))))</f>
        <v>4</v>
      </c>
      <c r="F607" s="9">
        <v>0</v>
      </c>
      <c r="G607" s="6" t="str">
        <f>IF(Table3[[#This Row],[NS1 Patients]]=0,"Ns1 (-)ve", "Ns1(+)ve")</f>
        <v>Ns1 (-)ve</v>
      </c>
      <c r="H607" s="9">
        <v>0</v>
      </c>
      <c r="I607" s="6" t="str">
        <f>IF(Table3[[#This Row],[IgG Patients]]=0,"IgG (-)ve","IgG (+)ve")</f>
        <v>IgG (-)ve</v>
      </c>
      <c r="J607" s="9">
        <v>1</v>
      </c>
      <c r="K607" s="6" t="str">
        <f>IF(Table3[[#This Row],[IgM Patients]]=0,"IgM (-)ve","IgG (+)ve")</f>
        <v>IgG (+)ve</v>
      </c>
      <c r="L607" s="6" t="s">
        <v>39</v>
      </c>
      <c r="M607" s="6" t="s">
        <v>17</v>
      </c>
      <c r="N607" s="6" t="s">
        <v>13</v>
      </c>
      <c r="O607" s="6" t="s">
        <v>14</v>
      </c>
      <c r="P607" s="6">
        <v>0</v>
      </c>
      <c r="Q607" s="6" t="str">
        <f t="shared" si="19"/>
        <v>Negative</v>
      </c>
    </row>
    <row r="608" spans="1:17" x14ac:dyDescent="0.35">
      <c r="A608" s="5">
        <v>429</v>
      </c>
      <c r="B608" s="7" t="s">
        <v>10</v>
      </c>
      <c r="C608" s="7">
        <v>43</v>
      </c>
      <c r="D608" s="7" t="str">
        <f t="shared" si="18"/>
        <v>Middle Age (36–50)</v>
      </c>
      <c r="E608" s="10">
        <f>IF(Table3[[#This Row],[Age Group]]="Children (8–17)",1,IF(Table3[[#This Row],[Age Group]]="Youth (18–25)",2,IF(Table3[[#This Row],[Age Group]]="Adults (26–35)",3,IF(Table3[[#This Row],[Age Group]]="Middle Age (36–50)",4,5))))</f>
        <v>4</v>
      </c>
      <c r="F608" s="10">
        <v>1</v>
      </c>
      <c r="G608" s="7" t="str">
        <f>IF(Table3[[#This Row],[NS1 Patients]]=0,"Ns1 (-)ve", "Ns1(+)ve")</f>
        <v>Ns1(+)ve</v>
      </c>
      <c r="H608" s="10">
        <v>1</v>
      </c>
      <c r="I608" s="7" t="str">
        <f>IF(Table3[[#This Row],[IgG Patients]]=0,"IgG (-)ve","IgG (+)ve")</f>
        <v>IgG (+)ve</v>
      </c>
      <c r="J608" s="10">
        <v>0</v>
      </c>
      <c r="K608" s="7" t="str">
        <f>IF(Table3[[#This Row],[IgM Patients]]=0,"IgM (-)ve","IgG (+)ve")</f>
        <v>IgM (-)ve</v>
      </c>
      <c r="L608" s="7" t="s">
        <v>41</v>
      </c>
      <c r="M608" s="7" t="s">
        <v>12</v>
      </c>
      <c r="N608" s="7" t="s">
        <v>24</v>
      </c>
      <c r="O608" s="7" t="s">
        <v>14</v>
      </c>
      <c r="P608" s="7">
        <v>1</v>
      </c>
      <c r="Q608" s="7" t="str">
        <f t="shared" si="19"/>
        <v>Positive</v>
      </c>
    </row>
    <row r="609" spans="1:17" x14ac:dyDescent="0.35">
      <c r="A609" s="5">
        <v>433</v>
      </c>
      <c r="B609" s="7" t="s">
        <v>15</v>
      </c>
      <c r="C609" s="7">
        <v>49</v>
      </c>
      <c r="D609" s="7" t="str">
        <f t="shared" si="18"/>
        <v>Middle Age (36–50)</v>
      </c>
      <c r="E609" s="10">
        <f>IF(Table3[[#This Row],[Age Group]]="Children (8–17)",1,IF(Table3[[#This Row],[Age Group]]="Youth (18–25)",2,IF(Table3[[#This Row],[Age Group]]="Adults (26–35)",3,IF(Table3[[#This Row],[Age Group]]="Middle Age (36–50)",4,5))))</f>
        <v>4</v>
      </c>
      <c r="F609" s="10">
        <v>0</v>
      </c>
      <c r="G609" s="7" t="str">
        <f>IF(Table3[[#This Row],[NS1 Patients]]=0,"Ns1 (-)ve", "Ns1(+)ve")</f>
        <v>Ns1 (-)ve</v>
      </c>
      <c r="H609" s="10">
        <v>0</v>
      </c>
      <c r="I609" s="7" t="str">
        <f>IF(Table3[[#This Row],[IgG Patients]]=0,"IgG (-)ve","IgG (+)ve")</f>
        <v>IgG (-)ve</v>
      </c>
      <c r="J609" s="10">
        <v>0</v>
      </c>
      <c r="K609" s="7" t="str">
        <f>IF(Table3[[#This Row],[IgM Patients]]=0,"IgM (-)ve","IgG (+)ve")</f>
        <v>IgM (-)ve</v>
      </c>
      <c r="L609" s="7" t="s">
        <v>23</v>
      </c>
      <c r="M609" s="7" t="s">
        <v>12</v>
      </c>
      <c r="N609" s="7" t="s">
        <v>13</v>
      </c>
      <c r="O609" s="7" t="s">
        <v>14</v>
      </c>
      <c r="P609" s="7">
        <v>0</v>
      </c>
      <c r="Q609" s="7" t="str">
        <f t="shared" si="19"/>
        <v>Negative</v>
      </c>
    </row>
    <row r="610" spans="1:17" x14ac:dyDescent="0.35">
      <c r="A610" s="5">
        <v>434</v>
      </c>
      <c r="B610" s="6" t="s">
        <v>15</v>
      </c>
      <c r="C610" s="6">
        <v>43</v>
      </c>
      <c r="D610" s="6" t="str">
        <f t="shared" si="18"/>
        <v>Middle Age (36–50)</v>
      </c>
      <c r="E610" s="9">
        <f>IF(Table3[[#This Row],[Age Group]]="Children (8–17)",1,IF(Table3[[#This Row],[Age Group]]="Youth (18–25)",2,IF(Table3[[#This Row],[Age Group]]="Adults (26–35)",3,IF(Table3[[#This Row],[Age Group]]="Middle Age (36–50)",4,5))))</f>
        <v>4</v>
      </c>
      <c r="F610" s="9">
        <v>1</v>
      </c>
      <c r="G610" s="6" t="str">
        <f>IF(Table3[[#This Row],[NS1 Patients]]=0,"Ns1 (-)ve", "Ns1(+)ve")</f>
        <v>Ns1(+)ve</v>
      </c>
      <c r="H610" s="9">
        <v>1</v>
      </c>
      <c r="I610" s="6" t="str">
        <f>IF(Table3[[#This Row],[IgG Patients]]=0,"IgG (-)ve","IgG (+)ve")</f>
        <v>IgG (+)ve</v>
      </c>
      <c r="J610" s="9">
        <v>1</v>
      </c>
      <c r="K610" s="6" t="str">
        <f>IF(Table3[[#This Row],[IgM Patients]]=0,"IgM (-)ve","IgG (+)ve")</f>
        <v>IgG (+)ve</v>
      </c>
      <c r="L610" s="6" t="s">
        <v>29</v>
      </c>
      <c r="M610" s="6" t="s">
        <v>17</v>
      </c>
      <c r="N610" s="6" t="s">
        <v>13</v>
      </c>
      <c r="O610" s="6" t="s">
        <v>14</v>
      </c>
      <c r="P610" s="6">
        <v>1</v>
      </c>
      <c r="Q610" s="6" t="str">
        <f t="shared" si="19"/>
        <v>Positive</v>
      </c>
    </row>
    <row r="611" spans="1:17" x14ac:dyDescent="0.35">
      <c r="A611" s="5">
        <v>435</v>
      </c>
      <c r="B611" s="7" t="s">
        <v>15</v>
      </c>
      <c r="C611" s="7">
        <v>42</v>
      </c>
      <c r="D611" s="7" t="str">
        <f t="shared" si="18"/>
        <v>Middle Age (36–50)</v>
      </c>
      <c r="E611" s="10">
        <f>IF(Table3[[#This Row],[Age Group]]="Children (8–17)",1,IF(Table3[[#This Row],[Age Group]]="Youth (18–25)",2,IF(Table3[[#This Row],[Age Group]]="Adults (26–35)",3,IF(Table3[[#This Row],[Age Group]]="Middle Age (36–50)",4,5))))</f>
        <v>4</v>
      </c>
      <c r="F611" s="10">
        <v>1</v>
      </c>
      <c r="G611" s="7" t="str">
        <f>IF(Table3[[#This Row],[NS1 Patients]]=0,"Ns1 (-)ve", "Ns1(+)ve")</f>
        <v>Ns1(+)ve</v>
      </c>
      <c r="H611" s="10">
        <v>1</v>
      </c>
      <c r="I611" s="7" t="str">
        <f>IF(Table3[[#This Row],[IgG Patients]]=0,"IgG (-)ve","IgG (+)ve")</f>
        <v>IgG (+)ve</v>
      </c>
      <c r="J611" s="10">
        <v>0</v>
      </c>
      <c r="K611" s="7" t="str">
        <f>IF(Table3[[#This Row],[IgM Patients]]=0,"IgM (-)ve","IgG (+)ve")</f>
        <v>IgM (-)ve</v>
      </c>
      <c r="L611" s="7" t="s">
        <v>51</v>
      </c>
      <c r="M611" s="7" t="s">
        <v>12</v>
      </c>
      <c r="N611" s="7" t="s">
        <v>19</v>
      </c>
      <c r="O611" s="7" t="s">
        <v>14</v>
      </c>
      <c r="P611" s="7">
        <v>1</v>
      </c>
      <c r="Q611" s="7" t="str">
        <f t="shared" si="19"/>
        <v>Positive</v>
      </c>
    </row>
    <row r="612" spans="1:17" x14ac:dyDescent="0.35">
      <c r="A612" s="5">
        <v>442</v>
      </c>
      <c r="B612" s="6" t="s">
        <v>15</v>
      </c>
      <c r="C612" s="6">
        <v>47</v>
      </c>
      <c r="D612" s="6" t="str">
        <f t="shared" si="18"/>
        <v>Middle Age (36–50)</v>
      </c>
      <c r="E612" s="9">
        <f>IF(Table3[[#This Row],[Age Group]]="Children (8–17)",1,IF(Table3[[#This Row],[Age Group]]="Youth (18–25)",2,IF(Table3[[#This Row],[Age Group]]="Adults (26–35)",3,IF(Table3[[#This Row],[Age Group]]="Middle Age (36–50)",4,5))))</f>
        <v>4</v>
      </c>
      <c r="F612" s="9">
        <v>1</v>
      </c>
      <c r="G612" s="6" t="str">
        <f>IF(Table3[[#This Row],[NS1 Patients]]=0,"Ns1 (-)ve", "Ns1(+)ve")</f>
        <v>Ns1(+)ve</v>
      </c>
      <c r="H612" s="9">
        <v>1</v>
      </c>
      <c r="I612" s="6" t="str">
        <f>IF(Table3[[#This Row],[IgG Patients]]=0,"IgG (-)ve","IgG (+)ve")</f>
        <v>IgG (+)ve</v>
      </c>
      <c r="J612" s="9">
        <v>1</v>
      </c>
      <c r="K612" s="6" t="str">
        <f>IF(Table3[[#This Row],[IgM Patients]]=0,"IgM (-)ve","IgG (+)ve")</f>
        <v>IgG (+)ve</v>
      </c>
      <c r="L612" s="6" t="s">
        <v>11</v>
      </c>
      <c r="M612" s="6" t="s">
        <v>17</v>
      </c>
      <c r="N612" s="6" t="s">
        <v>24</v>
      </c>
      <c r="O612" s="6" t="s">
        <v>14</v>
      </c>
      <c r="P612" s="6">
        <v>1</v>
      </c>
      <c r="Q612" s="6" t="str">
        <f t="shared" si="19"/>
        <v>Positive</v>
      </c>
    </row>
    <row r="613" spans="1:17" x14ac:dyDescent="0.35">
      <c r="A613" s="5">
        <v>447</v>
      </c>
      <c r="B613" s="7" t="s">
        <v>10</v>
      </c>
      <c r="C613" s="7">
        <v>49</v>
      </c>
      <c r="D613" s="7" t="str">
        <f t="shared" si="18"/>
        <v>Middle Age (36–50)</v>
      </c>
      <c r="E613" s="10">
        <f>IF(Table3[[#This Row],[Age Group]]="Children (8–17)",1,IF(Table3[[#This Row],[Age Group]]="Youth (18–25)",2,IF(Table3[[#This Row],[Age Group]]="Adults (26–35)",3,IF(Table3[[#This Row],[Age Group]]="Middle Age (36–50)",4,5))))</f>
        <v>4</v>
      </c>
      <c r="F613" s="10">
        <v>1</v>
      </c>
      <c r="G613" s="7" t="str">
        <f>IF(Table3[[#This Row],[NS1 Patients]]=0,"Ns1 (-)ve", "Ns1(+)ve")</f>
        <v>Ns1(+)ve</v>
      </c>
      <c r="H613" s="10">
        <v>1</v>
      </c>
      <c r="I613" s="7" t="str">
        <f>IF(Table3[[#This Row],[IgG Patients]]=0,"IgG (-)ve","IgG (+)ve")</f>
        <v>IgG (+)ve</v>
      </c>
      <c r="J613" s="10">
        <v>1</v>
      </c>
      <c r="K613" s="7" t="str">
        <f>IF(Table3[[#This Row],[IgM Patients]]=0,"IgM (-)ve","IgG (+)ve")</f>
        <v>IgG (+)ve</v>
      </c>
      <c r="L613" s="7" t="s">
        <v>47</v>
      </c>
      <c r="M613" s="7" t="s">
        <v>12</v>
      </c>
      <c r="N613" s="7" t="s">
        <v>24</v>
      </c>
      <c r="O613" s="7" t="s">
        <v>14</v>
      </c>
      <c r="P613" s="7">
        <v>1</v>
      </c>
      <c r="Q613" s="7" t="str">
        <f t="shared" si="19"/>
        <v>Positive</v>
      </c>
    </row>
    <row r="614" spans="1:17" x14ac:dyDescent="0.35">
      <c r="A614" s="5">
        <v>452</v>
      </c>
      <c r="B614" s="6" t="s">
        <v>10</v>
      </c>
      <c r="C614" s="6">
        <v>37</v>
      </c>
      <c r="D614" s="6" t="str">
        <f t="shared" si="18"/>
        <v>Middle Age (36–50)</v>
      </c>
      <c r="E614" s="9">
        <f>IF(Table3[[#This Row],[Age Group]]="Children (8–17)",1,IF(Table3[[#This Row],[Age Group]]="Youth (18–25)",2,IF(Table3[[#This Row],[Age Group]]="Adults (26–35)",3,IF(Table3[[#This Row],[Age Group]]="Middle Age (36–50)",4,5))))</f>
        <v>4</v>
      </c>
      <c r="F614" s="9">
        <v>0</v>
      </c>
      <c r="G614" s="6" t="str">
        <f>IF(Table3[[#This Row],[NS1 Patients]]=0,"Ns1 (-)ve", "Ns1(+)ve")</f>
        <v>Ns1 (-)ve</v>
      </c>
      <c r="H614" s="9">
        <v>0</v>
      </c>
      <c r="I614" s="6" t="str">
        <f>IF(Table3[[#This Row],[IgG Patients]]=0,"IgG (-)ve","IgG (+)ve")</f>
        <v>IgG (-)ve</v>
      </c>
      <c r="J614" s="9">
        <v>1</v>
      </c>
      <c r="K614" s="6" t="str">
        <f>IF(Table3[[#This Row],[IgM Patients]]=0,"IgM (-)ve","IgG (+)ve")</f>
        <v>IgG (+)ve</v>
      </c>
      <c r="L614" s="6" t="s">
        <v>26</v>
      </c>
      <c r="M614" s="6" t="s">
        <v>17</v>
      </c>
      <c r="N614" s="6" t="s">
        <v>19</v>
      </c>
      <c r="O614" s="6" t="s">
        <v>14</v>
      </c>
      <c r="P614" s="6">
        <v>0</v>
      </c>
      <c r="Q614" s="6" t="str">
        <f t="shared" si="19"/>
        <v>Negative</v>
      </c>
    </row>
    <row r="615" spans="1:17" x14ac:dyDescent="0.35">
      <c r="A615" s="5">
        <v>453</v>
      </c>
      <c r="B615" s="7" t="s">
        <v>15</v>
      </c>
      <c r="C615" s="7">
        <v>45</v>
      </c>
      <c r="D615" s="7" t="str">
        <f t="shared" si="18"/>
        <v>Middle Age (36–50)</v>
      </c>
      <c r="E615" s="10">
        <f>IF(Table3[[#This Row],[Age Group]]="Children (8–17)",1,IF(Table3[[#This Row],[Age Group]]="Youth (18–25)",2,IF(Table3[[#This Row],[Age Group]]="Adults (26–35)",3,IF(Table3[[#This Row],[Age Group]]="Middle Age (36–50)",4,5))))</f>
        <v>4</v>
      </c>
      <c r="F615" s="10">
        <v>1</v>
      </c>
      <c r="G615" s="7" t="str">
        <f>IF(Table3[[#This Row],[NS1 Patients]]=0,"Ns1 (-)ve", "Ns1(+)ve")</f>
        <v>Ns1(+)ve</v>
      </c>
      <c r="H615" s="10">
        <v>1</v>
      </c>
      <c r="I615" s="7" t="str">
        <f>IF(Table3[[#This Row],[IgG Patients]]=0,"IgG (-)ve","IgG (+)ve")</f>
        <v>IgG (+)ve</v>
      </c>
      <c r="J615" s="10">
        <v>0</v>
      </c>
      <c r="K615" s="7" t="str">
        <f>IF(Table3[[#This Row],[IgM Patients]]=0,"IgM (-)ve","IgG (+)ve")</f>
        <v>IgM (-)ve</v>
      </c>
      <c r="L615" s="7" t="s">
        <v>52</v>
      </c>
      <c r="M615" s="7" t="s">
        <v>12</v>
      </c>
      <c r="N615" s="7" t="s">
        <v>19</v>
      </c>
      <c r="O615" s="7" t="s">
        <v>14</v>
      </c>
      <c r="P615" s="7">
        <v>1</v>
      </c>
      <c r="Q615" s="7" t="str">
        <f t="shared" si="19"/>
        <v>Positive</v>
      </c>
    </row>
    <row r="616" spans="1:17" x14ac:dyDescent="0.35">
      <c r="A616" s="5">
        <v>454</v>
      </c>
      <c r="B616" s="6" t="s">
        <v>15</v>
      </c>
      <c r="C616" s="6">
        <v>47</v>
      </c>
      <c r="D616" s="6" t="str">
        <f t="shared" si="18"/>
        <v>Middle Age (36–50)</v>
      </c>
      <c r="E616" s="9">
        <f>IF(Table3[[#This Row],[Age Group]]="Children (8–17)",1,IF(Table3[[#This Row],[Age Group]]="Youth (18–25)",2,IF(Table3[[#This Row],[Age Group]]="Adults (26–35)",3,IF(Table3[[#This Row],[Age Group]]="Middle Age (36–50)",4,5))))</f>
        <v>4</v>
      </c>
      <c r="F616" s="9">
        <v>1</v>
      </c>
      <c r="G616" s="6" t="str">
        <f>IF(Table3[[#This Row],[NS1 Patients]]=0,"Ns1 (-)ve", "Ns1(+)ve")</f>
        <v>Ns1(+)ve</v>
      </c>
      <c r="H616" s="9">
        <v>1</v>
      </c>
      <c r="I616" s="6" t="str">
        <f>IF(Table3[[#This Row],[IgG Patients]]=0,"IgG (-)ve","IgG (+)ve")</f>
        <v>IgG (+)ve</v>
      </c>
      <c r="J616" s="9">
        <v>0</v>
      </c>
      <c r="K616" s="6" t="str">
        <f>IF(Table3[[#This Row],[IgM Patients]]=0,"IgM (-)ve","IgG (+)ve")</f>
        <v>IgM (-)ve</v>
      </c>
      <c r="L616" s="6" t="s">
        <v>49</v>
      </c>
      <c r="M616" s="6" t="s">
        <v>17</v>
      </c>
      <c r="N616" s="6" t="s">
        <v>19</v>
      </c>
      <c r="O616" s="6" t="s">
        <v>14</v>
      </c>
      <c r="P616" s="6">
        <v>1</v>
      </c>
      <c r="Q616" s="6" t="str">
        <f t="shared" si="19"/>
        <v>Positive</v>
      </c>
    </row>
    <row r="617" spans="1:17" x14ac:dyDescent="0.35">
      <c r="A617" s="5">
        <v>456</v>
      </c>
      <c r="B617" s="6" t="s">
        <v>15</v>
      </c>
      <c r="C617" s="6">
        <v>37</v>
      </c>
      <c r="D617" s="6" t="str">
        <f t="shared" si="18"/>
        <v>Middle Age (36–50)</v>
      </c>
      <c r="E617" s="9">
        <f>IF(Table3[[#This Row],[Age Group]]="Children (8–17)",1,IF(Table3[[#This Row],[Age Group]]="Youth (18–25)",2,IF(Table3[[#This Row],[Age Group]]="Adults (26–35)",3,IF(Table3[[#This Row],[Age Group]]="Middle Age (36–50)",4,5))))</f>
        <v>4</v>
      </c>
      <c r="F617" s="9">
        <v>1</v>
      </c>
      <c r="G617" s="6" t="str">
        <f>IF(Table3[[#This Row],[NS1 Patients]]=0,"Ns1 (-)ve", "Ns1(+)ve")</f>
        <v>Ns1(+)ve</v>
      </c>
      <c r="H617" s="9">
        <v>1</v>
      </c>
      <c r="I617" s="6" t="str">
        <f>IF(Table3[[#This Row],[IgG Patients]]=0,"IgG (-)ve","IgG (+)ve")</f>
        <v>IgG (+)ve</v>
      </c>
      <c r="J617" s="9">
        <v>1</v>
      </c>
      <c r="K617" s="6" t="str">
        <f>IF(Table3[[#This Row],[IgM Patients]]=0,"IgM (-)ve","IgG (+)ve")</f>
        <v>IgG (+)ve</v>
      </c>
      <c r="L617" s="6" t="s">
        <v>51</v>
      </c>
      <c r="M617" s="6" t="s">
        <v>17</v>
      </c>
      <c r="N617" s="6" t="s">
        <v>19</v>
      </c>
      <c r="O617" s="6" t="s">
        <v>14</v>
      </c>
      <c r="P617" s="6">
        <v>1</v>
      </c>
      <c r="Q617" s="6" t="str">
        <f t="shared" si="19"/>
        <v>Positive</v>
      </c>
    </row>
    <row r="618" spans="1:17" x14ac:dyDescent="0.35">
      <c r="A618" s="5">
        <v>458</v>
      </c>
      <c r="B618" s="6" t="s">
        <v>15</v>
      </c>
      <c r="C618" s="6">
        <v>38</v>
      </c>
      <c r="D618" s="6" t="str">
        <f t="shared" si="18"/>
        <v>Middle Age (36–50)</v>
      </c>
      <c r="E618" s="9">
        <f>IF(Table3[[#This Row],[Age Group]]="Children (8–17)",1,IF(Table3[[#This Row],[Age Group]]="Youth (18–25)",2,IF(Table3[[#This Row],[Age Group]]="Adults (26–35)",3,IF(Table3[[#This Row],[Age Group]]="Middle Age (36–50)",4,5))))</f>
        <v>4</v>
      </c>
      <c r="F618" s="9">
        <v>0</v>
      </c>
      <c r="G618" s="6" t="str">
        <f>IF(Table3[[#This Row],[NS1 Patients]]=0,"Ns1 (-)ve", "Ns1(+)ve")</f>
        <v>Ns1 (-)ve</v>
      </c>
      <c r="H618" s="9">
        <v>1</v>
      </c>
      <c r="I618" s="6" t="str">
        <f>IF(Table3[[#This Row],[IgG Patients]]=0,"IgG (-)ve","IgG (+)ve")</f>
        <v>IgG (+)ve</v>
      </c>
      <c r="J618" s="9">
        <v>0</v>
      </c>
      <c r="K618" s="6" t="str">
        <f>IF(Table3[[#This Row],[IgM Patients]]=0,"IgM (-)ve","IgG (+)ve")</f>
        <v>IgM (-)ve</v>
      </c>
      <c r="L618" s="6" t="s">
        <v>28</v>
      </c>
      <c r="M618" s="6" t="s">
        <v>17</v>
      </c>
      <c r="N618" s="6" t="s">
        <v>13</v>
      </c>
      <c r="O618" s="6" t="s">
        <v>14</v>
      </c>
      <c r="P618" s="6">
        <v>1</v>
      </c>
      <c r="Q618" s="6" t="str">
        <f t="shared" si="19"/>
        <v>Positive</v>
      </c>
    </row>
    <row r="619" spans="1:17" x14ac:dyDescent="0.35">
      <c r="A619" s="5">
        <v>461</v>
      </c>
      <c r="B619" s="7" t="s">
        <v>10</v>
      </c>
      <c r="C619" s="7">
        <v>50</v>
      </c>
      <c r="D619" s="7" t="str">
        <f t="shared" si="18"/>
        <v>Middle Age (36–50)</v>
      </c>
      <c r="E619" s="10">
        <f>IF(Table3[[#This Row],[Age Group]]="Children (8–17)",1,IF(Table3[[#This Row],[Age Group]]="Youth (18–25)",2,IF(Table3[[#This Row],[Age Group]]="Adults (26–35)",3,IF(Table3[[#This Row],[Age Group]]="Middle Age (36–50)",4,5))))</f>
        <v>4</v>
      </c>
      <c r="F619" s="10">
        <v>0</v>
      </c>
      <c r="G619" s="7" t="str">
        <f>IF(Table3[[#This Row],[NS1 Patients]]=0,"Ns1 (-)ve", "Ns1(+)ve")</f>
        <v>Ns1 (-)ve</v>
      </c>
      <c r="H619" s="10">
        <v>0</v>
      </c>
      <c r="I619" s="7" t="str">
        <f>IF(Table3[[#This Row],[IgG Patients]]=0,"IgG (-)ve","IgG (+)ve")</f>
        <v>IgG (-)ve</v>
      </c>
      <c r="J619" s="10">
        <v>0</v>
      </c>
      <c r="K619" s="7" t="str">
        <f>IF(Table3[[#This Row],[IgM Patients]]=0,"IgM (-)ve","IgG (+)ve")</f>
        <v>IgM (-)ve</v>
      </c>
      <c r="L619" s="7" t="s">
        <v>36</v>
      </c>
      <c r="M619" s="7" t="s">
        <v>12</v>
      </c>
      <c r="N619" s="7" t="s">
        <v>24</v>
      </c>
      <c r="O619" s="7" t="s">
        <v>14</v>
      </c>
      <c r="P619" s="7">
        <v>0</v>
      </c>
      <c r="Q619" s="7" t="str">
        <f t="shared" si="19"/>
        <v>Negative</v>
      </c>
    </row>
    <row r="620" spans="1:17" x14ac:dyDescent="0.35">
      <c r="A620" s="5">
        <v>467</v>
      </c>
      <c r="B620" s="7" t="s">
        <v>15</v>
      </c>
      <c r="C620" s="7">
        <v>39</v>
      </c>
      <c r="D620" s="7" t="str">
        <f t="shared" si="18"/>
        <v>Middle Age (36–50)</v>
      </c>
      <c r="E620" s="10">
        <f>IF(Table3[[#This Row],[Age Group]]="Children (8–17)",1,IF(Table3[[#This Row],[Age Group]]="Youth (18–25)",2,IF(Table3[[#This Row],[Age Group]]="Adults (26–35)",3,IF(Table3[[#This Row],[Age Group]]="Middle Age (36–50)",4,5))))</f>
        <v>4</v>
      </c>
      <c r="F620" s="10">
        <v>1</v>
      </c>
      <c r="G620" s="7" t="str">
        <f>IF(Table3[[#This Row],[NS1 Patients]]=0,"Ns1 (-)ve", "Ns1(+)ve")</f>
        <v>Ns1(+)ve</v>
      </c>
      <c r="H620" s="10">
        <v>1</v>
      </c>
      <c r="I620" s="7" t="str">
        <f>IF(Table3[[#This Row],[IgG Patients]]=0,"IgG (-)ve","IgG (+)ve")</f>
        <v>IgG (+)ve</v>
      </c>
      <c r="J620" s="10">
        <v>0</v>
      </c>
      <c r="K620" s="7" t="str">
        <f>IF(Table3[[#This Row],[IgM Patients]]=0,"IgM (-)ve","IgG (+)ve")</f>
        <v>IgM (-)ve</v>
      </c>
      <c r="L620" s="7" t="s">
        <v>21</v>
      </c>
      <c r="M620" s="7" t="s">
        <v>12</v>
      </c>
      <c r="N620" s="7" t="s">
        <v>24</v>
      </c>
      <c r="O620" s="7" t="s">
        <v>14</v>
      </c>
      <c r="P620" s="7">
        <v>1</v>
      </c>
      <c r="Q620" s="7" t="str">
        <f t="shared" si="19"/>
        <v>Positive</v>
      </c>
    </row>
    <row r="621" spans="1:17" x14ac:dyDescent="0.35">
      <c r="A621" s="5">
        <v>473</v>
      </c>
      <c r="B621" s="7" t="s">
        <v>15</v>
      </c>
      <c r="C621" s="7">
        <v>45</v>
      </c>
      <c r="D621" s="7" t="str">
        <f t="shared" si="18"/>
        <v>Middle Age (36–50)</v>
      </c>
      <c r="E621" s="10">
        <f>IF(Table3[[#This Row],[Age Group]]="Children (8–17)",1,IF(Table3[[#This Row],[Age Group]]="Youth (18–25)",2,IF(Table3[[#This Row],[Age Group]]="Adults (26–35)",3,IF(Table3[[#This Row],[Age Group]]="Middle Age (36–50)",4,5))))</f>
        <v>4</v>
      </c>
      <c r="F621" s="10">
        <v>1</v>
      </c>
      <c r="G621" s="7" t="str">
        <f>IF(Table3[[#This Row],[NS1 Patients]]=0,"Ns1 (-)ve", "Ns1(+)ve")</f>
        <v>Ns1(+)ve</v>
      </c>
      <c r="H621" s="10">
        <v>1</v>
      </c>
      <c r="I621" s="7" t="str">
        <f>IF(Table3[[#This Row],[IgG Patients]]=0,"IgG (-)ve","IgG (+)ve")</f>
        <v>IgG (+)ve</v>
      </c>
      <c r="J621" s="10">
        <v>0</v>
      </c>
      <c r="K621" s="7" t="str">
        <f>IF(Table3[[#This Row],[IgM Patients]]=0,"IgM (-)ve","IgG (+)ve")</f>
        <v>IgM (-)ve</v>
      </c>
      <c r="L621" s="7" t="s">
        <v>30</v>
      </c>
      <c r="M621" s="7" t="s">
        <v>12</v>
      </c>
      <c r="N621" s="7" t="s">
        <v>13</v>
      </c>
      <c r="O621" s="7" t="s">
        <v>14</v>
      </c>
      <c r="P621" s="7">
        <v>1</v>
      </c>
      <c r="Q621" s="7" t="str">
        <f t="shared" si="19"/>
        <v>Positive</v>
      </c>
    </row>
    <row r="622" spans="1:17" x14ac:dyDescent="0.35">
      <c r="A622" s="5">
        <v>476</v>
      </c>
      <c r="B622" s="6" t="s">
        <v>15</v>
      </c>
      <c r="C622" s="6">
        <v>48</v>
      </c>
      <c r="D622" s="6" t="str">
        <f t="shared" si="18"/>
        <v>Middle Age (36–50)</v>
      </c>
      <c r="E622" s="9">
        <f>IF(Table3[[#This Row],[Age Group]]="Children (8–17)",1,IF(Table3[[#This Row],[Age Group]]="Youth (18–25)",2,IF(Table3[[#This Row],[Age Group]]="Adults (26–35)",3,IF(Table3[[#This Row],[Age Group]]="Middle Age (36–50)",4,5))))</f>
        <v>4</v>
      </c>
      <c r="F622" s="9">
        <v>0</v>
      </c>
      <c r="G622" s="6" t="str">
        <f>IF(Table3[[#This Row],[NS1 Patients]]=0,"Ns1 (-)ve", "Ns1(+)ve")</f>
        <v>Ns1 (-)ve</v>
      </c>
      <c r="H622" s="9">
        <v>0</v>
      </c>
      <c r="I622" s="6" t="str">
        <f>IF(Table3[[#This Row],[IgG Patients]]=0,"IgG (-)ve","IgG (+)ve")</f>
        <v>IgG (-)ve</v>
      </c>
      <c r="J622" s="9">
        <v>0</v>
      </c>
      <c r="K622" s="6" t="str">
        <f>IF(Table3[[#This Row],[IgM Patients]]=0,"IgM (-)ve","IgG (+)ve")</f>
        <v>IgM (-)ve</v>
      </c>
      <c r="L622" s="6" t="s">
        <v>44</v>
      </c>
      <c r="M622" s="6" t="s">
        <v>17</v>
      </c>
      <c r="N622" s="6" t="s">
        <v>13</v>
      </c>
      <c r="O622" s="6" t="s">
        <v>14</v>
      </c>
      <c r="P622" s="6">
        <v>0</v>
      </c>
      <c r="Q622" s="6" t="str">
        <f t="shared" si="19"/>
        <v>Negative</v>
      </c>
    </row>
    <row r="623" spans="1:17" x14ac:dyDescent="0.35">
      <c r="A623" s="5">
        <v>479</v>
      </c>
      <c r="B623" s="7" t="s">
        <v>15</v>
      </c>
      <c r="C623" s="7">
        <v>41</v>
      </c>
      <c r="D623" s="7" t="str">
        <f t="shared" si="18"/>
        <v>Middle Age (36–50)</v>
      </c>
      <c r="E623" s="10">
        <f>IF(Table3[[#This Row],[Age Group]]="Children (8–17)",1,IF(Table3[[#This Row],[Age Group]]="Youth (18–25)",2,IF(Table3[[#This Row],[Age Group]]="Adults (26–35)",3,IF(Table3[[#This Row],[Age Group]]="Middle Age (36–50)",4,5))))</f>
        <v>4</v>
      </c>
      <c r="F623" s="10">
        <v>1</v>
      </c>
      <c r="G623" s="7" t="str">
        <f>IF(Table3[[#This Row],[NS1 Patients]]=0,"Ns1 (-)ve", "Ns1(+)ve")</f>
        <v>Ns1(+)ve</v>
      </c>
      <c r="H623" s="10">
        <v>1</v>
      </c>
      <c r="I623" s="7" t="str">
        <f>IF(Table3[[#This Row],[IgG Patients]]=0,"IgG (-)ve","IgG (+)ve")</f>
        <v>IgG (+)ve</v>
      </c>
      <c r="J623" s="10">
        <v>1</v>
      </c>
      <c r="K623" s="7" t="str">
        <f>IF(Table3[[#This Row],[IgM Patients]]=0,"IgM (-)ve","IgG (+)ve")</f>
        <v>IgG (+)ve</v>
      </c>
      <c r="L623" s="7" t="s">
        <v>27</v>
      </c>
      <c r="M623" s="7" t="s">
        <v>12</v>
      </c>
      <c r="N623" s="7" t="s">
        <v>24</v>
      </c>
      <c r="O623" s="7" t="s">
        <v>14</v>
      </c>
      <c r="P623" s="7">
        <v>1</v>
      </c>
      <c r="Q623" s="7" t="str">
        <f t="shared" si="19"/>
        <v>Positive</v>
      </c>
    </row>
    <row r="624" spans="1:17" x14ac:dyDescent="0.35">
      <c r="A624" s="5">
        <v>483</v>
      </c>
      <c r="B624" s="7" t="s">
        <v>10</v>
      </c>
      <c r="C624" s="7">
        <v>40</v>
      </c>
      <c r="D624" s="7" t="str">
        <f t="shared" si="18"/>
        <v>Middle Age (36–50)</v>
      </c>
      <c r="E624" s="10">
        <f>IF(Table3[[#This Row],[Age Group]]="Children (8–17)",1,IF(Table3[[#This Row],[Age Group]]="Youth (18–25)",2,IF(Table3[[#This Row],[Age Group]]="Adults (26–35)",3,IF(Table3[[#This Row],[Age Group]]="Middle Age (36–50)",4,5))))</f>
        <v>4</v>
      </c>
      <c r="F624" s="10">
        <v>1</v>
      </c>
      <c r="G624" s="7" t="str">
        <f>IF(Table3[[#This Row],[NS1 Patients]]=0,"Ns1 (-)ve", "Ns1(+)ve")</f>
        <v>Ns1(+)ve</v>
      </c>
      <c r="H624" s="10">
        <v>1</v>
      </c>
      <c r="I624" s="7" t="str">
        <f>IF(Table3[[#This Row],[IgG Patients]]=0,"IgG (-)ve","IgG (+)ve")</f>
        <v>IgG (+)ve</v>
      </c>
      <c r="J624" s="10">
        <v>1</v>
      </c>
      <c r="K624" s="7" t="str">
        <f>IF(Table3[[#This Row],[IgM Patients]]=0,"IgM (-)ve","IgG (+)ve")</f>
        <v>IgG (+)ve</v>
      </c>
      <c r="L624" s="7" t="s">
        <v>43</v>
      </c>
      <c r="M624" s="7" t="s">
        <v>12</v>
      </c>
      <c r="N624" s="7" t="s">
        <v>24</v>
      </c>
      <c r="O624" s="7" t="s">
        <v>14</v>
      </c>
      <c r="P624" s="7">
        <v>1</v>
      </c>
      <c r="Q624" s="7" t="str">
        <f t="shared" si="19"/>
        <v>Positive</v>
      </c>
    </row>
    <row r="625" spans="1:17" x14ac:dyDescent="0.35">
      <c r="A625" s="5">
        <v>488</v>
      </c>
      <c r="B625" s="6" t="s">
        <v>15</v>
      </c>
      <c r="C625" s="6">
        <v>44</v>
      </c>
      <c r="D625" s="6" t="str">
        <f t="shared" si="18"/>
        <v>Middle Age (36–50)</v>
      </c>
      <c r="E625" s="9">
        <f>IF(Table3[[#This Row],[Age Group]]="Children (8–17)",1,IF(Table3[[#This Row],[Age Group]]="Youth (18–25)",2,IF(Table3[[#This Row],[Age Group]]="Adults (26–35)",3,IF(Table3[[#This Row],[Age Group]]="Middle Age (36–50)",4,5))))</f>
        <v>4</v>
      </c>
      <c r="F625" s="9">
        <v>1</v>
      </c>
      <c r="G625" s="6" t="str">
        <f>IF(Table3[[#This Row],[NS1 Patients]]=0,"Ns1 (-)ve", "Ns1(+)ve")</f>
        <v>Ns1(+)ve</v>
      </c>
      <c r="H625" s="9">
        <v>1</v>
      </c>
      <c r="I625" s="6" t="str">
        <f>IF(Table3[[#This Row],[IgG Patients]]=0,"IgG (-)ve","IgG (+)ve")</f>
        <v>IgG (+)ve</v>
      </c>
      <c r="J625" s="9">
        <v>0</v>
      </c>
      <c r="K625" s="6" t="str">
        <f>IF(Table3[[#This Row],[IgM Patients]]=0,"IgM (-)ve","IgG (+)ve")</f>
        <v>IgM (-)ve</v>
      </c>
      <c r="L625" s="6" t="s">
        <v>40</v>
      </c>
      <c r="M625" s="6" t="s">
        <v>17</v>
      </c>
      <c r="N625" s="6" t="s">
        <v>13</v>
      </c>
      <c r="O625" s="6" t="s">
        <v>14</v>
      </c>
      <c r="P625" s="6">
        <v>1</v>
      </c>
      <c r="Q625" s="6" t="str">
        <f t="shared" si="19"/>
        <v>Positive</v>
      </c>
    </row>
    <row r="626" spans="1:17" x14ac:dyDescent="0.35">
      <c r="A626" s="5">
        <v>498</v>
      </c>
      <c r="B626" s="6" t="s">
        <v>15</v>
      </c>
      <c r="C626" s="6">
        <v>40</v>
      </c>
      <c r="D626" s="6" t="str">
        <f t="shared" si="18"/>
        <v>Middle Age (36–50)</v>
      </c>
      <c r="E626" s="9">
        <f>IF(Table3[[#This Row],[Age Group]]="Children (8–17)",1,IF(Table3[[#This Row],[Age Group]]="Youth (18–25)",2,IF(Table3[[#This Row],[Age Group]]="Adults (26–35)",3,IF(Table3[[#This Row],[Age Group]]="Middle Age (36–50)",4,5))))</f>
        <v>4</v>
      </c>
      <c r="F626" s="9">
        <v>1</v>
      </c>
      <c r="G626" s="6" t="str">
        <f>IF(Table3[[#This Row],[NS1 Patients]]=0,"Ns1 (-)ve", "Ns1(+)ve")</f>
        <v>Ns1(+)ve</v>
      </c>
      <c r="H626" s="9">
        <v>1</v>
      </c>
      <c r="I626" s="6" t="str">
        <f>IF(Table3[[#This Row],[IgG Patients]]=0,"IgG (-)ve","IgG (+)ve")</f>
        <v>IgG (+)ve</v>
      </c>
      <c r="J626" s="9">
        <v>0</v>
      </c>
      <c r="K626" s="6" t="str">
        <f>IF(Table3[[#This Row],[IgM Patients]]=0,"IgM (-)ve","IgG (+)ve")</f>
        <v>IgM (-)ve</v>
      </c>
      <c r="L626" s="6" t="s">
        <v>49</v>
      </c>
      <c r="M626" s="6" t="s">
        <v>17</v>
      </c>
      <c r="N626" s="6" t="s">
        <v>24</v>
      </c>
      <c r="O626" s="6" t="s">
        <v>14</v>
      </c>
      <c r="P626" s="6">
        <v>1</v>
      </c>
      <c r="Q626" s="6" t="str">
        <f t="shared" si="19"/>
        <v>Positive</v>
      </c>
    </row>
    <row r="627" spans="1:17" x14ac:dyDescent="0.35">
      <c r="A627" s="5">
        <v>499</v>
      </c>
      <c r="B627" s="7" t="s">
        <v>10</v>
      </c>
      <c r="C627" s="7">
        <v>37</v>
      </c>
      <c r="D627" s="7" t="str">
        <f t="shared" si="18"/>
        <v>Middle Age (36–50)</v>
      </c>
      <c r="E627" s="10">
        <f>IF(Table3[[#This Row],[Age Group]]="Children (8–17)",1,IF(Table3[[#This Row],[Age Group]]="Youth (18–25)",2,IF(Table3[[#This Row],[Age Group]]="Adults (26–35)",3,IF(Table3[[#This Row],[Age Group]]="Middle Age (36–50)",4,5))))</f>
        <v>4</v>
      </c>
      <c r="F627" s="10">
        <v>1</v>
      </c>
      <c r="G627" s="7" t="str">
        <f>IF(Table3[[#This Row],[NS1 Patients]]=0,"Ns1 (-)ve", "Ns1(+)ve")</f>
        <v>Ns1(+)ve</v>
      </c>
      <c r="H627" s="10">
        <v>1</v>
      </c>
      <c r="I627" s="7" t="str">
        <f>IF(Table3[[#This Row],[IgG Patients]]=0,"IgG (-)ve","IgG (+)ve")</f>
        <v>IgG (+)ve</v>
      </c>
      <c r="J627" s="10">
        <v>1</v>
      </c>
      <c r="K627" s="7" t="str">
        <f>IF(Table3[[#This Row],[IgM Patients]]=0,"IgM (-)ve","IgG (+)ve")</f>
        <v>IgG (+)ve</v>
      </c>
      <c r="L627" s="7" t="s">
        <v>20</v>
      </c>
      <c r="M627" s="7" t="s">
        <v>12</v>
      </c>
      <c r="N627" s="7" t="s">
        <v>13</v>
      </c>
      <c r="O627" s="7" t="s">
        <v>14</v>
      </c>
      <c r="P627" s="7">
        <v>1</v>
      </c>
      <c r="Q627" s="7" t="str">
        <f t="shared" si="19"/>
        <v>Positive</v>
      </c>
    </row>
    <row r="628" spans="1:17" x14ac:dyDescent="0.35">
      <c r="A628" s="5">
        <v>501</v>
      </c>
      <c r="B628" s="7" t="s">
        <v>10</v>
      </c>
      <c r="C628" s="7">
        <v>46</v>
      </c>
      <c r="D628" s="7" t="str">
        <f t="shared" si="18"/>
        <v>Middle Age (36–50)</v>
      </c>
      <c r="E628" s="10">
        <f>IF(Table3[[#This Row],[Age Group]]="Children (8–17)",1,IF(Table3[[#This Row],[Age Group]]="Youth (18–25)",2,IF(Table3[[#This Row],[Age Group]]="Adults (26–35)",3,IF(Table3[[#This Row],[Age Group]]="Middle Age (36–50)",4,5))))</f>
        <v>4</v>
      </c>
      <c r="F628" s="10">
        <v>0</v>
      </c>
      <c r="G628" s="7" t="str">
        <f>IF(Table3[[#This Row],[NS1 Patients]]=0,"Ns1 (-)ve", "Ns1(+)ve")</f>
        <v>Ns1 (-)ve</v>
      </c>
      <c r="H628" s="10">
        <v>0</v>
      </c>
      <c r="I628" s="7" t="str">
        <f>IF(Table3[[#This Row],[IgG Patients]]=0,"IgG (-)ve","IgG (+)ve")</f>
        <v>IgG (-)ve</v>
      </c>
      <c r="J628" s="10">
        <v>0</v>
      </c>
      <c r="K628" s="7" t="str">
        <f>IF(Table3[[#This Row],[IgM Patients]]=0,"IgM (-)ve","IgG (+)ve")</f>
        <v>IgM (-)ve</v>
      </c>
      <c r="L628" s="7" t="s">
        <v>23</v>
      </c>
      <c r="M628" s="7" t="s">
        <v>12</v>
      </c>
      <c r="N628" s="7" t="s">
        <v>24</v>
      </c>
      <c r="O628" s="7" t="s">
        <v>14</v>
      </c>
      <c r="P628" s="7">
        <v>0</v>
      </c>
      <c r="Q628" s="7" t="str">
        <f t="shared" si="19"/>
        <v>Negative</v>
      </c>
    </row>
    <row r="629" spans="1:17" x14ac:dyDescent="0.35">
      <c r="A629" s="5">
        <v>508</v>
      </c>
      <c r="B629" s="6" t="s">
        <v>15</v>
      </c>
      <c r="C629" s="6">
        <v>37</v>
      </c>
      <c r="D629" s="6" t="str">
        <f t="shared" si="18"/>
        <v>Middle Age (36–50)</v>
      </c>
      <c r="E629" s="9">
        <f>IF(Table3[[#This Row],[Age Group]]="Children (8–17)",1,IF(Table3[[#This Row],[Age Group]]="Youth (18–25)",2,IF(Table3[[#This Row],[Age Group]]="Adults (26–35)",3,IF(Table3[[#This Row],[Age Group]]="Middle Age (36–50)",4,5))))</f>
        <v>4</v>
      </c>
      <c r="F629" s="9">
        <v>0</v>
      </c>
      <c r="G629" s="6" t="str">
        <f>IF(Table3[[#This Row],[NS1 Patients]]=0,"Ns1 (-)ve", "Ns1(+)ve")</f>
        <v>Ns1 (-)ve</v>
      </c>
      <c r="H629" s="9">
        <v>0</v>
      </c>
      <c r="I629" s="6" t="str">
        <f>IF(Table3[[#This Row],[IgG Patients]]=0,"IgG (-)ve","IgG (+)ve")</f>
        <v>IgG (-)ve</v>
      </c>
      <c r="J629" s="9">
        <v>1</v>
      </c>
      <c r="K629" s="6" t="str">
        <f>IF(Table3[[#This Row],[IgM Patients]]=0,"IgM (-)ve","IgG (+)ve")</f>
        <v>IgG (+)ve</v>
      </c>
      <c r="L629" s="6" t="s">
        <v>31</v>
      </c>
      <c r="M629" s="6" t="s">
        <v>17</v>
      </c>
      <c r="N629" s="6" t="s">
        <v>19</v>
      </c>
      <c r="O629" s="6" t="s">
        <v>14</v>
      </c>
      <c r="P629" s="6">
        <v>0</v>
      </c>
      <c r="Q629" s="6" t="str">
        <f t="shared" si="19"/>
        <v>Negative</v>
      </c>
    </row>
    <row r="630" spans="1:17" x14ac:dyDescent="0.35">
      <c r="A630" s="5">
        <v>509</v>
      </c>
      <c r="B630" s="7" t="s">
        <v>10</v>
      </c>
      <c r="C630" s="7">
        <v>40</v>
      </c>
      <c r="D630" s="7" t="str">
        <f t="shared" si="18"/>
        <v>Middle Age (36–50)</v>
      </c>
      <c r="E630" s="10">
        <f>IF(Table3[[#This Row],[Age Group]]="Children (8–17)",1,IF(Table3[[#This Row],[Age Group]]="Youth (18–25)",2,IF(Table3[[#This Row],[Age Group]]="Adults (26–35)",3,IF(Table3[[#This Row],[Age Group]]="Middle Age (36–50)",4,5))))</f>
        <v>4</v>
      </c>
      <c r="F630" s="10">
        <v>1</v>
      </c>
      <c r="G630" s="7" t="str">
        <f>IF(Table3[[#This Row],[NS1 Patients]]=0,"Ns1 (-)ve", "Ns1(+)ve")</f>
        <v>Ns1(+)ve</v>
      </c>
      <c r="H630" s="10">
        <v>1</v>
      </c>
      <c r="I630" s="7" t="str">
        <f>IF(Table3[[#This Row],[IgG Patients]]=0,"IgG (-)ve","IgG (+)ve")</f>
        <v>IgG (+)ve</v>
      </c>
      <c r="J630" s="10">
        <v>0</v>
      </c>
      <c r="K630" s="7" t="str">
        <f>IF(Table3[[#This Row],[IgM Patients]]=0,"IgM (-)ve","IgG (+)ve")</f>
        <v>IgM (-)ve</v>
      </c>
      <c r="L630" s="7" t="s">
        <v>49</v>
      </c>
      <c r="M630" s="7" t="s">
        <v>12</v>
      </c>
      <c r="N630" s="7" t="s">
        <v>13</v>
      </c>
      <c r="O630" s="7" t="s">
        <v>14</v>
      </c>
      <c r="P630" s="7">
        <v>1</v>
      </c>
      <c r="Q630" s="7" t="str">
        <f t="shared" si="19"/>
        <v>Positive</v>
      </c>
    </row>
    <row r="631" spans="1:17" x14ac:dyDescent="0.35">
      <c r="A631" s="5">
        <v>512</v>
      </c>
      <c r="B631" s="6" t="s">
        <v>10</v>
      </c>
      <c r="C631" s="6">
        <v>47</v>
      </c>
      <c r="D631" s="6" t="str">
        <f t="shared" si="18"/>
        <v>Middle Age (36–50)</v>
      </c>
      <c r="E631" s="9">
        <f>IF(Table3[[#This Row],[Age Group]]="Children (8–17)",1,IF(Table3[[#This Row],[Age Group]]="Youth (18–25)",2,IF(Table3[[#This Row],[Age Group]]="Adults (26–35)",3,IF(Table3[[#This Row],[Age Group]]="Middle Age (36–50)",4,5))))</f>
        <v>4</v>
      </c>
      <c r="F631" s="9">
        <v>1</v>
      </c>
      <c r="G631" s="6" t="str">
        <f>IF(Table3[[#This Row],[NS1 Patients]]=0,"Ns1 (-)ve", "Ns1(+)ve")</f>
        <v>Ns1(+)ve</v>
      </c>
      <c r="H631" s="9">
        <v>1</v>
      </c>
      <c r="I631" s="6" t="str">
        <f>IF(Table3[[#This Row],[IgG Patients]]=0,"IgG (-)ve","IgG (+)ve")</f>
        <v>IgG (+)ve</v>
      </c>
      <c r="J631" s="9">
        <v>0</v>
      </c>
      <c r="K631" s="6" t="str">
        <f>IF(Table3[[#This Row],[IgM Patients]]=0,"IgM (-)ve","IgG (+)ve")</f>
        <v>IgM (-)ve</v>
      </c>
      <c r="L631" s="6" t="s">
        <v>42</v>
      </c>
      <c r="M631" s="6" t="s">
        <v>17</v>
      </c>
      <c r="N631" s="6" t="s">
        <v>13</v>
      </c>
      <c r="O631" s="6" t="s">
        <v>14</v>
      </c>
      <c r="P631" s="6">
        <v>1</v>
      </c>
      <c r="Q631" s="6" t="str">
        <f t="shared" si="19"/>
        <v>Positive</v>
      </c>
    </row>
    <row r="632" spans="1:17" x14ac:dyDescent="0.35">
      <c r="A632" s="5">
        <v>529</v>
      </c>
      <c r="B632" s="7" t="s">
        <v>10</v>
      </c>
      <c r="C632" s="7">
        <v>48</v>
      </c>
      <c r="D632" s="7" t="str">
        <f t="shared" si="18"/>
        <v>Middle Age (36–50)</v>
      </c>
      <c r="E632" s="10">
        <f>IF(Table3[[#This Row],[Age Group]]="Children (8–17)",1,IF(Table3[[#This Row],[Age Group]]="Youth (18–25)",2,IF(Table3[[#This Row],[Age Group]]="Adults (26–35)",3,IF(Table3[[#This Row],[Age Group]]="Middle Age (36–50)",4,5))))</f>
        <v>4</v>
      </c>
      <c r="F632" s="10">
        <v>0</v>
      </c>
      <c r="G632" s="7" t="str">
        <f>IF(Table3[[#This Row],[NS1 Patients]]=0,"Ns1 (-)ve", "Ns1(+)ve")</f>
        <v>Ns1 (-)ve</v>
      </c>
      <c r="H632" s="10">
        <v>0</v>
      </c>
      <c r="I632" s="7" t="str">
        <f>IF(Table3[[#This Row],[IgG Patients]]=0,"IgG (-)ve","IgG (+)ve")</f>
        <v>IgG (-)ve</v>
      </c>
      <c r="J632" s="10">
        <v>1</v>
      </c>
      <c r="K632" s="7" t="str">
        <f>IF(Table3[[#This Row],[IgM Patients]]=0,"IgM (-)ve","IgG (+)ve")</f>
        <v>IgG (+)ve</v>
      </c>
      <c r="L632" s="7" t="s">
        <v>48</v>
      </c>
      <c r="M632" s="7" t="s">
        <v>12</v>
      </c>
      <c r="N632" s="7" t="s">
        <v>13</v>
      </c>
      <c r="O632" s="7" t="s">
        <v>14</v>
      </c>
      <c r="P632" s="7">
        <v>0</v>
      </c>
      <c r="Q632" s="7" t="str">
        <f t="shared" si="19"/>
        <v>Negative</v>
      </c>
    </row>
    <row r="633" spans="1:17" x14ac:dyDescent="0.35">
      <c r="A633" s="5">
        <v>530</v>
      </c>
      <c r="B633" s="6" t="s">
        <v>15</v>
      </c>
      <c r="C633" s="6">
        <v>48</v>
      </c>
      <c r="D633" s="6" t="str">
        <f t="shared" si="18"/>
        <v>Middle Age (36–50)</v>
      </c>
      <c r="E633" s="9">
        <f>IF(Table3[[#This Row],[Age Group]]="Children (8–17)",1,IF(Table3[[#This Row],[Age Group]]="Youth (18–25)",2,IF(Table3[[#This Row],[Age Group]]="Adults (26–35)",3,IF(Table3[[#This Row],[Age Group]]="Middle Age (36–50)",4,5))))</f>
        <v>4</v>
      </c>
      <c r="F633" s="9">
        <v>0</v>
      </c>
      <c r="G633" s="6" t="str">
        <f>IF(Table3[[#This Row],[NS1 Patients]]=0,"Ns1 (-)ve", "Ns1(+)ve")</f>
        <v>Ns1 (-)ve</v>
      </c>
      <c r="H633" s="9">
        <v>1</v>
      </c>
      <c r="I633" s="6" t="str">
        <f>IF(Table3[[#This Row],[IgG Patients]]=0,"IgG (-)ve","IgG (+)ve")</f>
        <v>IgG (+)ve</v>
      </c>
      <c r="J633" s="9">
        <v>0</v>
      </c>
      <c r="K633" s="6" t="str">
        <f>IF(Table3[[#This Row],[IgM Patients]]=0,"IgM (-)ve","IgG (+)ve")</f>
        <v>IgM (-)ve</v>
      </c>
      <c r="L633" s="6" t="s">
        <v>28</v>
      </c>
      <c r="M633" s="6" t="s">
        <v>17</v>
      </c>
      <c r="N633" s="6" t="s">
        <v>19</v>
      </c>
      <c r="O633" s="6" t="s">
        <v>14</v>
      </c>
      <c r="P633" s="6">
        <v>1</v>
      </c>
      <c r="Q633" s="6" t="str">
        <f t="shared" si="19"/>
        <v>Positive</v>
      </c>
    </row>
    <row r="634" spans="1:17" x14ac:dyDescent="0.35">
      <c r="A634" s="5">
        <v>532</v>
      </c>
      <c r="B634" s="6" t="s">
        <v>10</v>
      </c>
      <c r="C634" s="6">
        <v>36</v>
      </c>
      <c r="D634" s="6" t="str">
        <f t="shared" si="18"/>
        <v>Middle Age (36–50)</v>
      </c>
      <c r="E634" s="9">
        <f>IF(Table3[[#This Row],[Age Group]]="Children (8–17)",1,IF(Table3[[#This Row],[Age Group]]="Youth (18–25)",2,IF(Table3[[#This Row],[Age Group]]="Adults (26–35)",3,IF(Table3[[#This Row],[Age Group]]="Middle Age (36–50)",4,5))))</f>
        <v>4</v>
      </c>
      <c r="F634" s="9">
        <v>0</v>
      </c>
      <c r="G634" s="6" t="str">
        <f>IF(Table3[[#This Row],[NS1 Patients]]=0,"Ns1 (-)ve", "Ns1(+)ve")</f>
        <v>Ns1 (-)ve</v>
      </c>
      <c r="H634" s="9">
        <v>0</v>
      </c>
      <c r="I634" s="6" t="str">
        <f>IF(Table3[[#This Row],[IgG Patients]]=0,"IgG (-)ve","IgG (+)ve")</f>
        <v>IgG (-)ve</v>
      </c>
      <c r="J634" s="9">
        <v>0</v>
      </c>
      <c r="K634" s="6" t="str">
        <f>IF(Table3[[#This Row],[IgM Patients]]=0,"IgM (-)ve","IgG (+)ve")</f>
        <v>IgM (-)ve</v>
      </c>
      <c r="L634" s="6" t="s">
        <v>45</v>
      </c>
      <c r="M634" s="6" t="s">
        <v>17</v>
      </c>
      <c r="N634" s="6" t="s">
        <v>19</v>
      </c>
      <c r="O634" s="6" t="s">
        <v>14</v>
      </c>
      <c r="P634" s="6">
        <v>0</v>
      </c>
      <c r="Q634" s="6" t="str">
        <f t="shared" si="19"/>
        <v>Negative</v>
      </c>
    </row>
    <row r="635" spans="1:17" x14ac:dyDescent="0.35">
      <c r="A635" s="5">
        <v>537</v>
      </c>
      <c r="B635" s="7" t="s">
        <v>15</v>
      </c>
      <c r="C635" s="7">
        <v>40</v>
      </c>
      <c r="D635" s="7" t="str">
        <f t="shared" si="18"/>
        <v>Middle Age (36–50)</v>
      </c>
      <c r="E635" s="10">
        <f>IF(Table3[[#This Row],[Age Group]]="Children (8–17)",1,IF(Table3[[#This Row],[Age Group]]="Youth (18–25)",2,IF(Table3[[#This Row],[Age Group]]="Adults (26–35)",3,IF(Table3[[#This Row],[Age Group]]="Middle Age (36–50)",4,5))))</f>
        <v>4</v>
      </c>
      <c r="F635" s="10">
        <v>0</v>
      </c>
      <c r="G635" s="7" t="str">
        <f>IF(Table3[[#This Row],[NS1 Patients]]=0,"Ns1 (-)ve", "Ns1(+)ve")</f>
        <v>Ns1 (-)ve</v>
      </c>
      <c r="H635" s="10">
        <v>0</v>
      </c>
      <c r="I635" s="7" t="str">
        <f>IF(Table3[[#This Row],[IgG Patients]]=0,"IgG (-)ve","IgG (+)ve")</f>
        <v>IgG (-)ve</v>
      </c>
      <c r="J635" s="10">
        <v>1</v>
      </c>
      <c r="K635" s="7" t="str">
        <f>IF(Table3[[#This Row],[IgM Patients]]=0,"IgM (-)ve","IgG (+)ve")</f>
        <v>IgG (+)ve</v>
      </c>
      <c r="L635" s="7" t="s">
        <v>77</v>
      </c>
      <c r="M635" s="7" t="s">
        <v>12</v>
      </c>
      <c r="N635" s="7" t="s">
        <v>13</v>
      </c>
      <c r="O635" s="7" t="s">
        <v>14</v>
      </c>
      <c r="P635" s="7">
        <v>0</v>
      </c>
      <c r="Q635" s="7" t="str">
        <f t="shared" si="19"/>
        <v>Negative</v>
      </c>
    </row>
    <row r="636" spans="1:17" x14ac:dyDescent="0.35">
      <c r="A636" s="5">
        <v>541</v>
      </c>
      <c r="B636" s="7" t="s">
        <v>15</v>
      </c>
      <c r="C636" s="7">
        <v>48</v>
      </c>
      <c r="D636" s="7" t="str">
        <f t="shared" si="18"/>
        <v>Middle Age (36–50)</v>
      </c>
      <c r="E636" s="10">
        <f>IF(Table3[[#This Row],[Age Group]]="Children (8–17)",1,IF(Table3[[#This Row],[Age Group]]="Youth (18–25)",2,IF(Table3[[#This Row],[Age Group]]="Adults (26–35)",3,IF(Table3[[#This Row],[Age Group]]="Middle Age (36–50)",4,5))))</f>
        <v>4</v>
      </c>
      <c r="F636" s="10">
        <v>1</v>
      </c>
      <c r="G636" s="7" t="str">
        <f>IF(Table3[[#This Row],[NS1 Patients]]=0,"Ns1 (-)ve", "Ns1(+)ve")</f>
        <v>Ns1(+)ve</v>
      </c>
      <c r="H636" s="10">
        <v>1</v>
      </c>
      <c r="I636" s="7" t="str">
        <f>IF(Table3[[#This Row],[IgG Patients]]=0,"IgG (-)ve","IgG (+)ve")</f>
        <v>IgG (+)ve</v>
      </c>
      <c r="J636" s="10">
        <v>1</v>
      </c>
      <c r="K636" s="7" t="str">
        <f>IF(Table3[[#This Row],[IgM Patients]]=0,"IgM (-)ve","IgG (+)ve")</f>
        <v>IgG (+)ve</v>
      </c>
      <c r="L636" s="7" t="s">
        <v>46</v>
      </c>
      <c r="M636" s="7" t="s">
        <v>12</v>
      </c>
      <c r="N636" s="7" t="s">
        <v>19</v>
      </c>
      <c r="O636" s="7" t="s">
        <v>14</v>
      </c>
      <c r="P636" s="7">
        <v>1</v>
      </c>
      <c r="Q636" s="7" t="str">
        <f t="shared" si="19"/>
        <v>Positive</v>
      </c>
    </row>
    <row r="637" spans="1:17" x14ac:dyDescent="0.35">
      <c r="A637" s="5">
        <v>544</v>
      </c>
      <c r="B637" s="6" t="s">
        <v>15</v>
      </c>
      <c r="C637" s="6">
        <v>49</v>
      </c>
      <c r="D637" s="6" t="str">
        <f t="shared" si="18"/>
        <v>Middle Age (36–50)</v>
      </c>
      <c r="E637" s="9">
        <f>IF(Table3[[#This Row],[Age Group]]="Children (8–17)",1,IF(Table3[[#This Row],[Age Group]]="Youth (18–25)",2,IF(Table3[[#This Row],[Age Group]]="Adults (26–35)",3,IF(Table3[[#This Row],[Age Group]]="Middle Age (36–50)",4,5))))</f>
        <v>4</v>
      </c>
      <c r="F637" s="9">
        <v>0</v>
      </c>
      <c r="G637" s="6" t="str">
        <f>IF(Table3[[#This Row],[NS1 Patients]]=0,"Ns1 (-)ve", "Ns1(+)ve")</f>
        <v>Ns1 (-)ve</v>
      </c>
      <c r="H637" s="9">
        <v>0</v>
      </c>
      <c r="I637" s="6" t="str">
        <f>IF(Table3[[#This Row],[IgG Patients]]=0,"IgG (-)ve","IgG (+)ve")</f>
        <v>IgG (-)ve</v>
      </c>
      <c r="J637" s="9">
        <v>0</v>
      </c>
      <c r="K637" s="6" t="str">
        <f>IF(Table3[[#This Row],[IgM Patients]]=0,"IgM (-)ve","IgG (+)ve")</f>
        <v>IgM (-)ve</v>
      </c>
      <c r="L637" s="6" t="s">
        <v>29</v>
      </c>
      <c r="M637" s="6" t="s">
        <v>17</v>
      </c>
      <c r="N637" s="6" t="s">
        <v>19</v>
      </c>
      <c r="O637" s="6" t="s">
        <v>14</v>
      </c>
      <c r="P637" s="6">
        <v>0</v>
      </c>
      <c r="Q637" s="6" t="str">
        <f t="shared" si="19"/>
        <v>Negative</v>
      </c>
    </row>
    <row r="638" spans="1:17" x14ac:dyDescent="0.35">
      <c r="A638" s="5">
        <v>548</v>
      </c>
      <c r="B638" s="6" t="s">
        <v>15</v>
      </c>
      <c r="C638" s="6">
        <v>36</v>
      </c>
      <c r="D638" s="6" t="str">
        <f t="shared" si="18"/>
        <v>Middle Age (36–50)</v>
      </c>
      <c r="E638" s="9">
        <f>IF(Table3[[#This Row],[Age Group]]="Children (8–17)",1,IF(Table3[[#This Row],[Age Group]]="Youth (18–25)",2,IF(Table3[[#This Row],[Age Group]]="Adults (26–35)",3,IF(Table3[[#This Row],[Age Group]]="Middle Age (36–50)",4,5))))</f>
        <v>4</v>
      </c>
      <c r="F638" s="9">
        <v>0</v>
      </c>
      <c r="G638" s="6" t="str">
        <f>IF(Table3[[#This Row],[NS1 Patients]]=0,"Ns1 (-)ve", "Ns1(+)ve")</f>
        <v>Ns1 (-)ve</v>
      </c>
      <c r="H638" s="9">
        <v>0</v>
      </c>
      <c r="I638" s="6" t="str">
        <f>IF(Table3[[#This Row],[IgG Patients]]=0,"IgG (-)ve","IgG (+)ve")</f>
        <v>IgG (-)ve</v>
      </c>
      <c r="J638" s="9">
        <v>1</v>
      </c>
      <c r="K638" s="6" t="str">
        <f>IF(Table3[[#This Row],[IgM Patients]]=0,"IgM (-)ve","IgG (+)ve")</f>
        <v>IgG (+)ve</v>
      </c>
      <c r="L638" s="6" t="s">
        <v>45</v>
      </c>
      <c r="M638" s="6" t="s">
        <v>17</v>
      </c>
      <c r="N638" s="6" t="s">
        <v>13</v>
      </c>
      <c r="O638" s="6" t="s">
        <v>14</v>
      </c>
      <c r="P638" s="6">
        <v>0</v>
      </c>
      <c r="Q638" s="6" t="str">
        <f t="shared" si="19"/>
        <v>Negative</v>
      </c>
    </row>
    <row r="639" spans="1:17" x14ac:dyDescent="0.35">
      <c r="A639" s="5">
        <v>553</v>
      </c>
      <c r="B639" s="7" t="s">
        <v>10</v>
      </c>
      <c r="C639" s="7">
        <v>50</v>
      </c>
      <c r="D639" s="7" t="str">
        <f t="shared" si="18"/>
        <v>Middle Age (36–50)</v>
      </c>
      <c r="E639" s="10">
        <f>IF(Table3[[#This Row],[Age Group]]="Children (8–17)",1,IF(Table3[[#This Row],[Age Group]]="Youth (18–25)",2,IF(Table3[[#This Row],[Age Group]]="Adults (26–35)",3,IF(Table3[[#This Row],[Age Group]]="Middle Age (36–50)",4,5))))</f>
        <v>4</v>
      </c>
      <c r="F639" s="10">
        <v>0</v>
      </c>
      <c r="G639" s="7" t="str">
        <f>IF(Table3[[#This Row],[NS1 Patients]]=0,"Ns1 (-)ve", "Ns1(+)ve")</f>
        <v>Ns1 (-)ve</v>
      </c>
      <c r="H639" s="10">
        <v>0</v>
      </c>
      <c r="I639" s="7" t="str">
        <f>IF(Table3[[#This Row],[IgG Patients]]=0,"IgG (-)ve","IgG (+)ve")</f>
        <v>IgG (-)ve</v>
      </c>
      <c r="J639" s="10">
        <v>0</v>
      </c>
      <c r="K639" s="7" t="str">
        <f>IF(Table3[[#This Row],[IgM Patients]]=0,"IgM (-)ve","IgG (+)ve")</f>
        <v>IgM (-)ve</v>
      </c>
      <c r="L639" s="7" t="s">
        <v>47</v>
      </c>
      <c r="M639" s="7" t="s">
        <v>12</v>
      </c>
      <c r="N639" s="7" t="s">
        <v>13</v>
      </c>
      <c r="O639" s="7" t="s">
        <v>14</v>
      </c>
      <c r="P639" s="7">
        <v>0</v>
      </c>
      <c r="Q639" s="7" t="str">
        <f t="shared" si="19"/>
        <v>Negative</v>
      </c>
    </row>
    <row r="640" spans="1:17" x14ac:dyDescent="0.35">
      <c r="A640" s="5">
        <v>562</v>
      </c>
      <c r="B640" s="6" t="s">
        <v>10</v>
      </c>
      <c r="C640" s="6">
        <v>38</v>
      </c>
      <c r="D640" s="6" t="str">
        <f t="shared" si="18"/>
        <v>Middle Age (36–50)</v>
      </c>
      <c r="E640" s="9">
        <f>IF(Table3[[#This Row],[Age Group]]="Children (8–17)",1,IF(Table3[[#This Row],[Age Group]]="Youth (18–25)",2,IF(Table3[[#This Row],[Age Group]]="Adults (26–35)",3,IF(Table3[[#This Row],[Age Group]]="Middle Age (36–50)",4,5))))</f>
        <v>4</v>
      </c>
      <c r="F640" s="9">
        <v>1</v>
      </c>
      <c r="G640" s="6" t="str">
        <f>IF(Table3[[#This Row],[NS1 Patients]]=0,"Ns1 (-)ve", "Ns1(+)ve")</f>
        <v>Ns1(+)ve</v>
      </c>
      <c r="H640" s="9">
        <v>1</v>
      </c>
      <c r="I640" s="6" t="str">
        <f>IF(Table3[[#This Row],[IgG Patients]]=0,"IgG (-)ve","IgG (+)ve")</f>
        <v>IgG (+)ve</v>
      </c>
      <c r="J640" s="9">
        <v>0</v>
      </c>
      <c r="K640" s="6" t="str">
        <f>IF(Table3[[#This Row],[IgM Patients]]=0,"IgM (-)ve","IgG (+)ve")</f>
        <v>IgM (-)ve</v>
      </c>
      <c r="L640" s="6" t="s">
        <v>27</v>
      </c>
      <c r="M640" s="6" t="s">
        <v>17</v>
      </c>
      <c r="N640" s="6" t="s">
        <v>19</v>
      </c>
      <c r="O640" s="6" t="s">
        <v>14</v>
      </c>
      <c r="P640" s="6">
        <v>1</v>
      </c>
      <c r="Q640" s="6" t="str">
        <f t="shared" si="19"/>
        <v>Positive</v>
      </c>
    </row>
    <row r="641" spans="1:17" x14ac:dyDescent="0.35">
      <c r="A641" s="5">
        <v>563</v>
      </c>
      <c r="B641" s="7" t="s">
        <v>15</v>
      </c>
      <c r="C641" s="7">
        <v>46</v>
      </c>
      <c r="D641" s="7" t="str">
        <f t="shared" si="18"/>
        <v>Middle Age (36–50)</v>
      </c>
      <c r="E641" s="10">
        <f>IF(Table3[[#This Row],[Age Group]]="Children (8–17)",1,IF(Table3[[#This Row],[Age Group]]="Youth (18–25)",2,IF(Table3[[#This Row],[Age Group]]="Adults (26–35)",3,IF(Table3[[#This Row],[Age Group]]="Middle Age (36–50)",4,5))))</f>
        <v>4</v>
      </c>
      <c r="F641" s="10">
        <v>0</v>
      </c>
      <c r="G641" s="7" t="str">
        <f>IF(Table3[[#This Row],[NS1 Patients]]=0,"Ns1 (-)ve", "Ns1(+)ve")</f>
        <v>Ns1 (-)ve</v>
      </c>
      <c r="H641" s="10">
        <v>0</v>
      </c>
      <c r="I641" s="7" t="str">
        <f>IF(Table3[[#This Row],[IgG Patients]]=0,"IgG (-)ve","IgG (+)ve")</f>
        <v>IgG (-)ve</v>
      </c>
      <c r="J641" s="10">
        <v>0</v>
      </c>
      <c r="K641" s="7" t="str">
        <f>IF(Table3[[#This Row],[IgM Patients]]=0,"IgM (-)ve","IgG (+)ve")</f>
        <v>IgM (-)ve</v>
      </c>
      <c r="L641" s="7" t="s">
        <v>42</v>
      </c>
      <c r="M641" s="7" t="s">
        <v>12</v>
      </c>
      <c r="N641" s="7" t="s">
        <v>19</v>
      </c>
      <c r="O641" s="7" t="s">
        <v>14</v>
      </c>
      <c r="P641" s="7">
        <v>0</v>
      </c>
      <c r="Q641" s="7" t="str">
        <f t="shared" si="19"/>
        <v>Negative</v>
      </c>
    </row>
    <row r="642" spans="1:17" x14ac:dyDescent="0.35">
      <c r="A642" s="5">
        <v>565</v>
      </c>
      <c r="B642" s="7" t="s">
        <v>10</v>
      </c>
      <c r="C642" s="7">
        <v>42</v>
      </c>
      <c r="D642" s="7" t="str">
        <f t="shared" ref="D642:D705" si="20">IF(C642&lt;=17,"Children (8–17)",
IF(C642&lt;=25,"Youth (18–25)",
IF(C642&lt;=35,"Adults (26–35)",
IF(C642&lt;=50,"Middle Age (36–50)",
"Seniors (51–65)"))))</f>
        <v>Middle Age (36–50)</v>
      </c>
      <c r="E642" s="10">
        <f>IF(Table3[[#This Row],[Age Group]]="Children (8–17)",1,IF(Table3[[#This Row],[Age Group]]="Youth (18–25)",2,IF(Table3[[#This Row],[Age Group]]="Adults (26–35)",3,IF(Table3[[#This Row],[Age Group]]="Middle Age (36–50)",4,5))))</f>
        <v>4</v>
      </c>
      <c r="F642" s="10">
        <v>1</v>
      </c>
      <c r="G642" s="7" t="str">
        <f>IF(Table3[[#This Row],[NS1 Patients]]=0,"Ns1 (-)ve", "Ns1(+)ve")</f>
        <v>Ns1(+)ve</v>
      </c>
      <c r="H642" s="10">
        <v>1</v>
      </c>
      <c r="I642" s="7" t="str">
        <f>IF(Table3[[#This Row],[IgG Patients]]=0,"IgG (-)ve","IgG (+)ve")</f>
        <v>IgG (+)ve</v>
      </c>
      <c r="J642" s="10">
        <v>1</v>
      </c>
      <c r="K642" s="7" t="str">
        <f>IF(Table3[[#This Row],[IgM Patients]]=0,"IgM (-)ve","IgG (+)ve")</f>
        <v>IgG (+)ve</v>
      </c>
      <c r="L642" s="7" t="s">
        <v>31</v>
      </c>
      <c r="M642" s="7" t="s">
        <v>12</v>
      </c>
      <c r="N642" s="7" t="s">
        <v>13</v>
      </c>
      <c r="O642" s="7" t="s">
        <v>14</v>
      </c>
      <c r="P642" s="7">
        <v>1</v>
      </c>
      <c r="Q642" s="7" t="str">
        <f t="shared" ref="Q642:Q705" si="21">IF(P642=0, "Negative","Positive")</f>
        <v>Positive</v>
      </c>
    </row>
    <row r="643" spans="1:17" x14ac:dyDescent="0.35">
      <c r="A643" s="5">
        <v>567</v>
      </c>
      <c r="B643" s="7" t="s">
        <v>10</v>
      </c>
      <c r="C643" s="7">
        <v>45</v>
      </c>
      <c r="D643" s="7" t="str">
        <f t="shared" si="20"/>
        <v>Middle Age (36–50)</v>
      </c>
      <c r="E643" s="10">
        <f>IF(Table3[[#This Row],[Age Group]]="Children (8–17)",1,IF(Table3[[#This Row],[Age Group]]="Youth (18–25)",2,IF(Table3[[#This Row],[Age Group]]="Adults (26–35)",3,IF(Table3[[#This Row],[Age Group]]="Middle Age (36–50)",4,5))))</f>
        <v>4</v>
      </c>
      <c r="F643" s="10">
        <v>1</v>
      </c>
      <c r="G643" s="7" t="str">
        <f>IF(Table3[[#This Row],[NS1 Patients]]=0,"Ns1 (-)ve", "Ns1(+)ve")</f>
        <v>Ns1(+)ve</v>
      </c>
      <c r="H643" s="10">
        <v>1</v>
      </c>
      <c r="I643" s="7" t="str">
        <f>IF(Table3[[#This Row],[IgG Patients]]=0,"IgG (-)ve","IgG (+)ve")</f>
        <v>IgG (+)ve</v>
      </c>
      <c r="J643" s="10">
        <v>1</v>
      </c>
      <c r="K643" s="7" t="str">
        <f>IF(Table3[[#This Row],[IgM Patients]]=0,"IgM (-)ve","IgG (+)ve")</f>
        <v>IgG (+)ve</v>
      </c>
      <c r="L643" s="7" t="s">
        <v>18</v>
      </c>
      <c r="M643" s="7" t="s">
        <v>12</v>
      </c>
      <c r="N643" s="7" t="s">
        <v>13</v>
      </c>
      <c r="O643" s="7" t="s">
        <v>14</v>
      </c>
      <c r="P643" s="7">
        <v>1</v>
      </c>
      <c r="Q643" s="7" t="str">
        <f t="shared" si="21"/>
        <v>Positive</v>
      </c>
    </row>
    <row r="644" spans="1:17" x14ac:dyDescent="0.35">
      <c r="A644" s="5">
        <v>576</v>
      </c>
      <c r="B644" s="6" t="s">
        <v>10</v>
      </c>
      <c r="C644" s="6">
        <v>47</v>
      </c>
      <c r="D644" s="6" t="str">
        <f t="shared" si="20"/>
        <v>Middle Age (36–50)</v>
      </c>
      <c r="E644" s="9">
        <f>IF(Table3[[#This Row],[Age Group]]="Children (8–17)",1,IF(Table3[[#This Row],[Age Group]]="Youth (18–25)",2,IF(Table3[[#This Row],[Age Group]]="Adults (26–35)",3,IF(Table3[[#This Row],[Age Group]]="Middle Age (36–50)",4,5))))</f>
        <v>4</v>
      </c>
      <c r="F644" s="9">
        <v>1</v>
      </c>
      <c r="G644" s="6" t="str">
        <f>IF(Table3[[#This Row],[NS1 Patients]]=0,"Ns1 (-)ve", "Ns1(+)ve")</f>
        <v>Ns1(+)ve</v>
      </c>
      <c r="H644" s="9">
        <v>1</v>
      </c>
      <c r="I644" s="6" t="str">
        <f>IF(Table3[[#This Row],[IgG Patients]]=0,"IgG (-)ve","IgG (+)ve")</f>
        <v>IgG (+)ve</v>
      </c>
      <c r="J644" s="9">
        <v>0</v>
      </c>
      <c r="K644" s="6" t="str">
        <f>IF(Table3[[#This Row],[IgM Patients]]=0,"IgM (-)ve","IgG (+)ve")</f>
        <v>IgM (-)ve</v>
      </c>
      <c r="L644" s="6" t="s">
        <v>48</v>
      </c>
      <c r="M644" s="6" t="s">
        <v>17</v>
      </c>
      <c r="N644" s="6" t="s">
        <v>24</v>
      </c>
      <c r="O644" s="6" t="s">
        <v>14</v>
      </c>
      <c r="P644" s="6">
        <v>1</v>
      </c>
      <c r="Q644" s="6" t="str">
        <f t="shared" si="21"/>
        <v>Positive</v>
      </c>
    </row>
    <row r="645" spans="1:17" x14ac:dyDescent="0.35">
      <c r="A645" s="5">
        <v>580</v>
      </c>
      <c r="B645" s="6" t="s">
        <v>15</v>
      </c>
      <c r="C645" s="6">
        <v>49</v>
      </c>
      <c r="D645" s="6" t="str">
        <f t="shared" si="20"/>
        <v>Middle Age (36–50)</v>
      </c>
      <c r="E645" s="9">
        <f>IF(Table3[[#This Row],[Age Group]]="Children (8–17)",1,IF(Table3[[#This Row],[Age Group]]="Youth (18–25)",2,IF(Table3[[#This Row],[Age Group]]="Adults (26–35)",3,IF(Table3[[#This Row],[Age Group]]="Middle Age (36–50)",4,5))))</f>
        <v>4</v>
      </c>
      <c r="F645" s="9">
        <v>0</v>
      </c>
      <c r="G645" s="6" t="str">
        <f>IF(Table3[[#This Row],[NS1 Patients]]=0,"Ns1 (-)ve", "Ns1(+)ve")</f>
        <v>Ns1 (-)ve</v>
      </c>
      <c r="H645" s="9">
        <v>0</v>
      </c>
      <c r="I645" s="6" t="str">
        <f>IF(Table3[[#This Row],[IgG Patients]]=0,"IgG (-)ve","IgG (+)ve")</f>
        <v>IgG (-)ve</v>
      </c>
      <c r="J645" s="9">
        <v>1</v>
      </c>
      <c r="K645" s="6" t="str">
        <f>IF(Table3[[#This Row],[IgM Patients]]=0,"IgM (-)ve","IgG (+)ve")</f>
        <v>IgG (+)ve</v>
      </c>
      <c r="L645" s="6" t="s">
        <v>47</v>
      </c>
      <c r="M645" s="6" t="s">
        <v>17</v>
      </c>
      <c r="N645" s="6" t="s">
        <v>24</v>
      </c>
      <c r="O645" s="6" t="s">
        <v>14</v>
      </c>
      <c r="P645" s="6">
        <v>0</v>
      </c>
      <c r="Q645" s="6" t="str">
        <f t="shared" si="21"/>
        <v>Negative</v>
      </c>
    </row>
    <row r="646" spans="1:17" x14ac:dyDescent="0.35">
      <c r="A646" s="5">
        <v>584</v>
      </c>
      <c r="B646" s="6" t="s">
        <v>10</v>
      </c>
      <c r="C646" s="6">
        <v>45</v>
      </c>
      <c r="D646" s="6" t="str">
        <f t="shared" si="20"/>
        <v>Middle Age (36–50)</v>
      </c>
      <c r="E646" s="9">
        <f>IF(Table3[[#This Row],[Age Group]]="Children (8–17)",1,IF(Table3[[#This Row],[Age Group]]="Youth (18–25)",2,IF(Table3[[#This Row],[Age Group]]="Adults (26–35)",3,IF(Table3[[#This Row],[Age Group]]="Middle Age (36–50)",4,5))))</f>
        <v>4</v>
      </c>
      <c r="F646" s="9">
        <v>0</v>
      </c>
      <c r="G646" s="6" t="str">
        <f>IF(Table3[[#This Row],[NS1 Patients]]=0,"Ns1 (-)ve", "Ns1(+)ve")</f>
        <v>Ns1 (-)ve</v>
      </c>
      <c r="H646" s="9">
        <v>0</v>
      </c>
      <c r="I646" s="6" t="str">
        <f>IF(Table3[[#This Row],[IgG Patients]]=0,"IgG (-)ve","IgG (+)ve")</f>
        <v>IgG (-)ve</v>
      </c>
      <c r="J646" s="9">
        <v>1</v>
      </c>
      <c r="K646" s="6" t="str">
        <f>IF(Table3[[#This Row],[IgM Patients]]=0,"IgM (-)ve","IgG (+)ve")</f>
        <v>IgG (+)ve</v>
      </c>
      <c r="L646" s="6" t="s">
        <v>50</v>
      </c>
      <c r="M646" s="6" t="s">
        <v>17</v>
      </c>
      <c r="N646" s="6" t="s">
        <v>24</v>
      </c>
      <c r="O646" s="6" t="s">
        <v>14</v>
      </c>
      <c r="P646" s="6">
        <v>0</v>
      </c>
      <c r="Q646" s="6" t="str">
        <f t="shared" si="21"/>
        <v>Negative</v>
      </c>
    </row>
    <row r="647" spans="1:17" x14ac:dyDescent="0.35">
      <c r="A647" s="5">
        <v>587</v>
      </c>
      <c r="B647" s="7" t="s">
        <v>10</v>
      </c>
      <c r="C647" s="7">
        <v>37</v>
      </c>
      <c r="D647" s="7" t="str">
        <f t="shared" si="20"/>
        <v>Middle Age (36–50)</v>
      </c>
      <c r="E647" s="10">
        <f>IF(Table3[[#This Row],[Age Group]]="Children (8–17)",1,IF(Table3[[#This Row],[Age Group]]="Youth (18–25)",2,IF(Table3[[#This Row],[Age Group]]="Adults (26–35)",3,IF(Table3[[#This Row],[Age Group]]="Middle Age (36–50)",4,5))))</f>
        <v>4</v>
      </c>
      <c r="F647" s="10">
        <v>1</v>
      </c>
      <c r="G647" s="7" t="str">
        <f>IF(Table3[[#This Row],[NS1 Patients]]=0,"Ns1 (-)ve", "Ns1(+)ve")</f>
        <v>Ns1(+)ve</v>
      </c>
      <c r="H647" s="10">
        <v>1</v>
      </c>
      <c r="I647" s="7" t="str">
        <f>IF(Table3[[#This Row],[IgG Patients]]=0,"IgG (-)ve","IgG (+)ve")</f>
        <v>IgG (+)ve</v>
      </c>
      <c r="J647" s="10">
        <v>0</v>
      </c>
      <c r="K647" s="7" t="str">
        <f>IF(Table3[[#This Row],[IgM Patients]]=0,"IgM (-)ve","IgG (+)ve")</f>
        <v>IgM (-)ve</v>
      </c>
      <c r="L647" s="7" t="s">
        <v>21</v>
      </c>
      <c r="M647" s="7" t="s">
        <v>12</v>
      </c>
      <c r="N647" s="7" t="s">
        <v>13</v>
      </c>
      <c r="O647" s="7" t="s">
        <v>14</v>
      </c>
      <c r="P647" s="7">
        <v>1</v>
      </c>
      <c r="Q647" s="7" t="str">
        <f t="shared" si="21"/>
        <v>Positive</v>
      </c>
    </row>
    <row r="648" spans="1:17" x14ac:dyDescent="0.35">
      <c r="A648" s="5">
        <v>589</v>
      </c>
      <c r="B648" s="7" t="s">
        <v>15</v>
      </c>
      <c r="C648" s="7">
        <v>38</v>
      </c>
      <c r="D648" s="7" t="str">
        <f t="shared" si="20"/>
        <v>Middle Age (36–50)</v>
      </c>
      <c r="E648" s="10">
        <f>IF(Table3[[#This Row],[Age Group]]="Children (8–17)",1,IF(Table3[[#This Row],[Age Group]]="Youth (18–25)",2,IF(Table3[[#This Row],[Age Group]]="Adults (26–35)",3,IF(Table3[[#This Row],[Age Group]]="Middle Age (36–50)",4,5))))</f>
        <v>4</v>
      </c>
      <c r="F648" s="10">
        <v>1</v>
      </c>
      <c r="G648" s="7" t="str">
        <f>IF(Table3[[#This Row],[NS1 Patients]]=0,"Ns1 (-)ve", "Ns1(+)ve")</f>
        <v>Ns1(+)ve</v>
      </c>
      <c r="H648" s="10">
        <v>1</v>
      </c>
      <c r="I648" s="7" t="str">
        <f>IF(Table3[[#This Row],[IgG Patients]]=0,"IgG (-)ve","IgG (+)ve")</f>
        <v>IgG (+)ve</v>
      </c>
      <c r="J648" s="10">
        <v>1</v>
      </c>
      <c r="K648" s="7" t="str">
        <f>IF(Table3[[#This Row],[IgM Patients]]=0,"IgM (-)ve","IgG (+)ve")</f>
        <v>IgG (+)ve</v>
      </c>
      <c r="L648" s="7" t="s">
        <v>38</v>
      </c>
      <c r="M648" s="7" t="s">
        <v>12</v>
      </c>
      <c r="N648" s="7" t="s">
        <v>24</v>
      </c>
      <c r="O648" s="7" t="s">
        <v>14</v>
      </c>
      <c r="P648" s="7">
        <v>1</v>
      </c>
      <c r="Q648" s="7" t="str">
        <f t="shared" si="21"/>
        <v>Positive</v>
      </c>
    </row>
    <row r="649" spans="1:17" x14ac:dyDescent="0.35">
      <c r="A649" s="5">
        <v>590</v>
      </c>
      <c r="B649" s="6" t="s">
        <v>10</v>
      </c>
      <c r="C649" s="6">
        <v>50</v>
      </c>
      <c r="D649" s="6" t="str">
        <f t="shared" si="20"/>
        <v>Middle Age (36–50)</v>
      </c>
      <c r="E649" s="9">
        <f>IF(Table3[[#This Row],[Age Group]]="Children (8–17)",1,IF(Table3[[#This Row],[Age Group]]="Youth (18–25)",2,IF(Table3[[#This Row],[Age Group]]="Adults (26–35)",3,IF(Table3[[#This Row],[Age Group]]="Middle Age (36–50)",4,5))))</f>
        <v>4</v>
      </c>
      <c r="F649" s="9">
        <v>1</v>
      </c>
      <c r="G649" s="6" t="str">
        <f>IF(Table3[[#This Row],[NS1 Patients]]=0,"Ns1 (-)ve", "Ns1(+)ve")</f>
        <v>Ns1(+)ve</v>
      </c>
      <c r="H649" s="9">
        <v>1</v>
      </c>
      <c r="I649" s="6" t="str">
        <f>IF(Table3[[#This Row],[IgG Patients]]=0,"IgG (-)ve","IgG (+)ve")</f>
        <v>IgG (+)ve</v>
      </c>
      <c r="J649" s="9">
        <v>0</v>
      </c>
      <c r="K649" s="6" t="str">
        <f>IF(Table3[[#This Row],[IgM Patients]]=0,"IgM (-)ve","IgG (+)ve")</f>
        <v>IgM (-)ve</v>
      </c>
      <c r="L649" s="6" t="s">
        <v>52</v>
      </c>
      <c r="M649" s="6" t="s">
        <v>17</v>
      </c>
      <c r="N649" s="6" t="s">
        <v>19</v>
      </c>
      <c r="O649" s="6" t="s">
        <v>14</v>
      </c>
      <c r="P649" s="6">
        <v>1</v>
      </c>
      <c r="Q649" s="6" t="str">
        <f t="shared" si="21"/>
        <v>Positive</v>
      </c>
    </row>
    <row r="650" spans="1:17" x14ac:dyDescent="0.35">
      <c r="A650" s="5">
        <v>593</v>
      </c>
      <c r="B650" s="7" t="s">
        <v>15</v>
      </c>
      <c r="C650" s="7">
        <v>44</v>
      </c>
      <c r="D650" s="7" t="str">
        <f t="shared" si="20"/>
        <v>Middle Age (36–50)</v>
      </c>
      <c r="E650" s="10">
        <f>IF(Table3[[#This Row],[Age Group]]="Children (8–17)",1,IF(Table3[[#This Row],[Age Group]]="Youth (18–25)",2,IF(Table3[[#This Row],[Age Group]]="Adults (26–35)",3,IF(Table3[[#This Row],[Age Group]]="Middle Age (36–50)",4,5))))</f>
        <v>4</v>
      </c>
      <c r="F650" s="10">
        <v>1</v>
      </c>
      <c r="G650" s="7" t="str">
        <f>IF(Table3[[#This Row],[NS1 Patients]]=0,"Ns1 (-)ve", "Ns1(+)ve")</f>
        <v>Ns1(+)ve</v>
      </c>
      <c r="H650" s="10">
        <v>1</v>
      </c>
      <c r="I650" s="7" t="str">
        <f>IF(Table3[[#This Row],[IgG Patients]]=0,"IgG (-)ve","IgG (+)ve")</f>
        <v>IgG (+)ve</v>
      </c>
      <c r="J650" s="10">
        <v>0</v>
      </c>
      <c r="K650" s="7" t="str">
        <f>IF(Table3[[#This Row],[IgM Patients]]=0,"IgM (-)ve","IgG (+)ve")</f>
        <v>IgM (-)ve</v>
      </c>
      <c r="L650" s="7" t="s">
        <v>31</v>
      </c>
      <c r="M650" s="7" t="s">
        <v>12</v>
      </c>
      <c r="N650" s="7" t="s">
        <v>19</v>
      </c>
      <c r="O650" s="7" t="s">
        <v>14</v>
      </c>
      <c r="P650" s="7">
        <v>1</v>
      </c>
      <c r="Q650" s="7" t="str">
        <f t="shared" si="21"/>
        <v>Positive</v>
      </c>
    </row>
    <row r="651" spans="1:17" x14ac:dyDescent="0.35">
      <c r="A651" s="5">
        <v>597</v>
      </c>
      <c r="B651" s="7" t="s">
        <v>10</v>
      </c>
      <c r="C651" s="7">
        <v>42</v>
      </c>
      <c r="D651" s="7" t="str">
        <f t="shared" si="20"/>
        <v>Middle Age (36–50)</v>
      </c>
      <c r="E651" s="10">
        <f>IF(Table3[[#This Row],[Age Group]]="Children (8–17)",1,IF(Table3[[#This Row],[Age Group]]="Youth (18–25)",2,IF(Table3[[#This Row],[Age Group]]="Adults (26–35)",3,IF(Table3[[#This Row],[Age Group]]="Middle Age (36–50)",4,5))))</f>
        <v>4</v>
      </c>
      <c r="F651" s="10">
        <v>1</v>
      </c>
      <c r="G651" s="7" t="str">
        <f>IF(Table3[[#This Row],[NS1 Patients]]=0,"Ns1 (-)ve", "Ns1(+)ve")</f>
        <v>Ns1(+)ve</v>
      </c>
      <c r="H651" s="10">
        <v>1</v>
      </c>
      <c r="I651" s="7" t="str">
        <f>IF(Table3[[#This Row],[IgG Patients]]=0,"IgG (-)ve","IgG (+)ve")</f>
        <v>IgG (+)ve</v>
      </c>
      <c r="J651" s="10">
        <v>1</v>
      </c>
      <c r="K651" s="7" t="str">
        <f>IF(Table3[[#This Row],[IgM Patients]]=0,"IgM (-)ve","IgG (+)ve")</f>
        <v>IgG (+)ve</v>
      </c>
      <c r="L651" s="7" t="s">
        <v>30</v>
      </c>
      <c r="M651" s="7" t="s">
        <v>12</v>
      </c>
      <c r="N651" s="7" t="s">
        <v>19</v>
      </c>
      <c r="O651" s="7" t="s">
        <v>14</v>
      </c>
      <c r="P651" s="7">
        <v>1</v>
      </c>
      <c r="Q651" s="7" t="str">
        <f t="shared" si="21"/>
        <v>Positive</v>
      </c>
    </row>
    <row r="652" spans="1:17" x14ac:dyDescent="0.35">
      <c r="A652" s="5">
        <v>598</v>
      </c>
      <c r="B652" s="6" t="s">
        <v>10</v>
      </c>
      <c r="C652" s="6">
        <v>48</v>
      </c>
      <c r="D652" s="6" t="str">
        <f t="shared" si="20"/>
        <v>Middle Age (36–50)</v>
      </c>
      <c r="E652" s="9">
        <f>IF(Table3[[#This Row],[Age Group]]="Children (8–17)",1,IF(Table3[[#This Row],[Age Group]]="Youth (18–25)",2,IF(Table3[[#This Row],[Age Group]]="Adults (26–35)",3,IF(Table3[[#This Row],[Age Group]]="Middle Age (36–50)",4,5))))</f>
        <v>4</v>
      </c>
      <c r="F652" s="9">
        <v>1</v>
      </c>
      <c r="G652" s="6" t="str">
        <f>IF(Table3[[#This Row],[NS1 Patients]]=0,"Ns1 (-)ve", "Ns1(+)ve")</f>
        <v>Ns1(+)ve</v>
      </c>
      <c r="H652" s="9">
        <v>1</v>
      </c>
      <c r="I652" s="6" t="str">
        <f>IF(Table3[[#This Row],[IgG Patients]]=0,"IgG (-)ve","IgG (+)ve")</f>
        <v>IgG (+)ve</v>
      </c>
      <c r="J652" s="9">
        <v>1</v>
      </c>
      <c r="K652" s="6" t="str">
        <f>IF(Table3[[#This Row],[IgM Patients]]=0,"IgM (-)ve","IgG (+)ve")</f>
        <v>IgG (+)ve</v>
      </c>
      <c r="L652" s="6" t="s">
        <v>49</v>
      </c>
      <c r="M652" s="6" t="s">
        <v>17</v>
      </c>
      <c r="N652" s="6" t="s">
        <v>19</v>
      </c>
      <c r="O652" s="6" t="s">
        <v>14</v>
      </c>
      <c r="P652" s="6">
        <v>1</v>
      </c>
      <c r="Q652" s="6" t="str">
        <f t="shared" si="21"/>
        <v>Positive</v>
      </c>
    </row>
    <row r="653" spans="1:17" x14ac:dyDescent="0.35">
      <c r="A653" s="5">
        <v>599</v>
      </c>
      <c r="B653" s="7" t="s">
        <v>15</v>
      </c>
      <c r="C653" s="7">
        <v>45</v>
      </c>
      <c r="D653" s="7" t="str">
        <f t="shared" si="20"/>
        <v>Middle Age (36–50)</v>
      </c>
      <c r="E653" s="10">
        <f>IF(Table3[[#This Row],[Age Group]]="Children (8–17)",1,IF(Table3[[#This Row],[Age Group]]="Youth (18–25)",2,IF(Table3[[#This Row],[Age Group]]="Adults (26–35)",3,IF(Table3[[#This Row],[Age Group]]="Middle Age (36–50)",4,5))))</f>
        <v>4</v>
      </c>
      <c r="F653" s="10">
        <v>1</v>
      </c>
      <c r="G653" s="7" t="str">
        <f>IF(Table3[[#This Row],[NS1 Patients]]=0,"Ns1 (-)ve", "Ns1(+)ve")</f>
        <v>Ns1(+)ve</v>
      </c>
      <c r="H653" s="10">
        <v>1</v>
      </c>
      <c r="I653" s="7" t="str">
        <f>IF(Table3[[#This Row],[IgG Patients]]=0,"IgG (-)ve","IgG (+)ve")</f>
        <v>IgG (+)ve</v>
      </c>
      <c r="J653" s="10">
        <v>1</v>
      </c>
      <c r="K653" s="7" t="str">
        <f>IF(Table3[[#This Row],[IgM Patients]]=0,"IgM (-)ve","IgG (+)ve")</f>
        <v>IgG (+)ve</v>
      </c>
      <c r="L653" s="7" t="s">
        <v>28</v>
      </c>
      <c r="M653" s="7" t="s">
        <v>12</v>
      </c>
      <c r="N653" s="7" t="s">
        <v>13</v>
      </c>
      <c r="O653" s="7" t="s">
        <v>14</v>
      </c>
      <c r="P653" s="7">
        <v>1</v>
      </c>
      <c r="Q653" s="7" t="str">
        <f t="shared" si="21"/>
        <v>Positive</v>
      </c>
    </row>
    <row r="654" spans="1:17" x14ac:dyDescent="0.35">
      <c r="A654" s="5">
        <v>600</v>
      </c>
      <c r="B654" s="6" t="s">
        <v>10</v>
      </c>
      <c r="C654" s="6">
        <v>48</v>
      </c>
      <c r="D654" s="6" t="str">
        <f t="shared" si="20"/>
        <v>Middle Age (36–50)</v>
      </c>
      <c r="E654" s="9">
        <f>IF(Table3[[#This Row],[Age Group]]="Children (8–17)",1,IF(Table3[[#This Row],[Age Group]]="Youth (18–25)",2,IF(Table3[[#This Row],[Age Group]]="Adults (26–35)",3,IF(Table3[[#This Row],[Age Group]]="Middle Age (36–50)",4,5))))</f>
        <v>4</v>
      </c>
      <c r="F654" s="9">
        <v>0</v>
      </c>
      <c r="G654" s="6" t="str">
        <f>IF(Table3[[#This Row],[NS1 Patients]]=0,"Ns1 (-)ve", "Ns1(+)ve")</f>
        <v>Ns1 (-)ve</v>
      </c>
      <c r="H654" s="9">
        <v>0</v>
      </c>
      <c r="I654" s="6" t="str">
        <f>IF(Table3[[#This Row],[IgG Patients]]=0,"IgG (-)ve","IgG (+)ve")</f>
        <v>IgG (-)ve</v>
      </c>
      <c r="J654" s="9">
        <v>1</v>
      </c>
      <c r="K654" s="6" t="str">
        <f>IF(Table3[[#This Row],[IgM Patients]]=0,"IgM (-)ve","IgG (+)ve")</f>
        <v>IgG (+)ve</v>
      </c>
      <c r="L654" s="6" t="s">
        <v>45</v>
      </c>
      <c r="M654" s="6" t="s">
        <v>17</v>
      </c>
      <c r="N654" s="6" t="s">
        <v>24</v>
      </c>
      <c r="O654" s="6" t="s">
        <v>14</v>
      </c>
      <c r="P654" s="6">
        <v>0</v>
      </c>
      <c r="Q654" s="6" t="str">
        <f t="shared" si="21"/>
        <v>Negative</v>
      </c>
    </row>
    <row r="655" spans="1:17" x14ac:dyDescent="0.35">
      <c r="A655" s="5">
        <v>601</v>
      </c>
      <c r="B655" s="7" t="s">
        <v>10</v>
      </c>
      <c r="C655" s="7">
        <v>50</v>
      </c>
      <c r="D655" s="7" t="str">
        <f t="shared" si="20"/>
        <v>Middle Age (36–50)</v>
      </c>
      <c r="E655" s="10">
        <f>IF(Table3[[#This Row],[Age Group]]="Children (8–17)",1,IF(Table3[[#This Row],[Age Group]]="Youth (18–25)",2,IF(Table3[[#This Row],[Age Group]]="Adults (26–35)",3,IF(Table3[[#This Row],[Age Group]]="Middle Age (36–50)",4,5))))</f>
        <v>4</v>
      </c>
      <c r="F655" s="10">
        <v>1</v>
      </c>
      <c r="G655" s="7" t="str">
        <f>IF(Table3[[#This Row],[NS1 Patients]]=0,"Ns1 (-)ve", "Ns1(+)ve")</f>
        <v>Ns1(+)ve</v>
      </c>
      <c r="H655" s="10">
        <v>1</v>
      </c>
      <c r="I655" s="7" t="str">
        <f>IF(Table3[[#This Row],[IgG Patients]]=0,"IgG (-)ve","IgG (+)ve")</f>
        <v>IgG (+)ve</v>
      </c>
      <c r="J655" s="10">
        <v>0</v>
      </c>
      <c r="K655" s="7" t="str">
        <f>IF(Table3[[#This Row],[IgM Patients]]=0,"IgM (-)ve","IgG (+)ve")</f>
        <v>IgM (-)ve</v>
      </c>
      <c r="L655" s="7" t="s">
        <v>23</v>
      </c>
      <c r="M655" s="7" t="s">
        <v>12</v>
      </c>
      <c r="N655" s="7" t="s">
        <v>19</v>
      </c>
      <c r="O655" s="7" t="s">
        <v>14</v>
      </c>
      <c r="P655" s="7">
        <v>1</v>
      </c>
      <c r="Q655" s="7" t="str">
        <f t="shared" si="21"/>
        <v>Positive</v>
      </c>
    </row>
    <row r="656" spans="1:17" x14ac:dyDescent="0.35">
      <c r="A656" s="5">
        <v>602</v>
      </c>
      <c r="B656" s="6" t="s">
        <v>10</v>
      </c>
      <c r="C656" s="6">
        <v>37</v>
      </c>
      <c r="D656" s="6" t="str">
        <f t="shared" si="20"/>
        <v>Middle Age (36–50)</v>
      </c>
      <c r="E656" s="9">
        <f>IF(Table3[[#This Row],[Age Group]]="Children (8–17)",1,IF(Table3[[#This Row],[Age Group]]="Youth (18–25)",2,IF(Table3[[#This Row],[Age Group]]="Adults (26–35)",3,IF(Table3[[#This Row],[Age Group]]="Middle Age (36–50)",4,5))))</f>
        <v>4</v>
      </c>
      <c r="F656" s="9">
        <v>0</v>
      </c>
      <c r="G656" s="6" t="str">
        <f>IF(Table3[[#This Row],[NS1 Patients]]=0,"Ns1 (-)ve", "Ns1(+)ve")</f>
        <v>Ns1 (-)ve</v>
      </c>
      <c r="H656" s="9">
        <v>0</v>
      </c>
      <c r="I656" s="6" t="str">
        <f>IF(Table3[[#This Row],[IgG Patients]]=0,"IgG (-)ve","IgG (+)ve")</f>
        <v>IgG (-)ve</v>
      </c>
      <c r="J656" s="9">
        <v>1</v>
      </c>
      <c r="K656" s="6" t="str">
        <f>IF(Table3[[#This Row],[IgM Patients]]=0,"IgM (-)ve","IgG (+)ve")</f>
        <v>IgG (+)ve</v>
      </c>
      <c r="L656" s="6" t="s">
        <v>77</v>
      </c>
      <c r="M656" s="6" t="s">
        <v>17</v>
      </c>
      <c r="N656" s="6" t="s">
        <v>13</v>
      </c>
      <c r="O656" s="6" t="s">
        <v>14</v>
      </c>
      <c r="P656" s="6">
        <v>0</v>
      </c>
      <c r="Q656" s="6" t="str">
        <f t="shared" si="21"/>
        <v>Negative</v>
      </c>
    </row>
    <row r="657" spans="1:17" x14ac:dyDescent="0.35">
      <c r="A657" s="5">
        <v>605</v>
      </c>
      <c r="B657" s="7" t="s">
        <v>10</v>
      </c>
      <c r="C657" s="7">
        <v>37</v>
      </c>
      <c r="D657" s="7" t="str">
        <f t="shared" si="20"/>
        <v>Middle Age (36–50)</v>
      </c>
      <c r="E657" s="10">
        <f>IF(Table3[[#This Row],[Age Group]]="Children (8–17)",1,IF(Table3[[#This Row],[Age Group]]="Youth (18–25)",2,IF(Table3[[#This Row],[Age Group]]="Adults (26–35)",3,IF(Table3[[#This Row],[Age Group]]="Middle Age (36–50)",4,5))))</f>
        <v>4</v>
      </c>
      <c r="F657" s="10">
        <v>1</v>
      </c>
      <c r="G657" s="7" t="str">
        <f>IF(Table3[[#This Row],[NS1 Patients]]=0,"Ns1 (-)ve", "Ns1(+)ve")</f>
        <v>Ns1(+)ve</v>
      </c>
      <c r="H657" s="10">
        <v>1</v>
      </c>
      <c r="I657" s="7" t="str">
        <f>IF(Table3[[#This Row],[IgG Patients]]=0,"IgG (-)ve","IgG (+)ve")</f>
        <v>IgG (+)ve</v>
      </c>
      <c r="J657" s="10">
        <v>1</v>
      </c>
      <c r="K657" s="7" t="str">
        <f>IF(Table3[[#This Row],[IgM Patients]]=0,"IgM (-)ve","IgG (+)ve")</f>
        <v>IgG (+)ve</v>
      </c>
      <c r="L657" s="7" t="s">
        <v>33</v>
      </c>
      <c r="M657" s="7" t="s">
        <v>12</v>
      </c>
      <c r="N657" s="7" t="s">
        <v>13</v>
      </c>
      <c r="O657" s="7" t="s">
        <v>14</v>
      </c>
      <c r="P657" s="7">
        <v>1</v>
      </c>
      <c r="Q657" s="7" t="str">
        <f t="shared" si="21"/>
        <v>Positive</v>
      </c>
    </row>
    <row r="658" spans="1:17" x14ac:dyDescent="0.35">
      <c r="A658" s="5">
        <v>608</v>
      </c>
      <c r="B658" s="6" t="s">
        <v>10</v>
      </c>
      <c r="C658" s="6">
        <v>44</v>
      </c>
      <c r="D658" s="6" t="str">
        <f t="shared" si="20"/>
        <v>Middle Age (36–50)</v>
      </c>
      <c r="E658" s="9">
        <f>IF(Table3[[#This Row],[Age Group]]="Children (8–17)",1,IF(Table3[[#This Row],[Age Group]]="Youth (18–25)",2,IF(Table3[[#This Row],[Age Group]]="Adults (26–35)",3,IF(Table3[[#This Row],[Age Group]]="Middle Age (36–50)",4,5))))</f>
        <v>4</v>
      </c>
      <c r="F658" s="9">
        <v>1</v>
      </c>
      <c r="G658" s="6" t="str">
        <f>IF(Table3[[#This Row],[NS1 Patients]]=0,"Ns1 (-)ve", "Ns1(+)ve")</f>
        <v>Ns1(+)ve</v>
      </c>
      <c r="H658" s="9">
        <v>1</v>
      </c>
      <c r="I658" s="6" t="str">
        <f>IF(Table3[[#This Row],[IgG Patients]]=0,"IgG (-)ve","IgG (+)ve")</f>
        <v>IgG (+)ve</v>
      </c>
      <c r="J658" s="9">
        <v>0</v>
      </c>
      <c r="K658" s="6" t="str">
        <f>IF(Table3[[#This Row],[IgM Patients]]=0,"IgM (-)ve","IgG (+)ve")</f>
        <v>IgM (-)ve</v>
      </c>
      <c r="L658" s="6" t="s">
        <v>27</v>
      </c>
      <c r="M658" s="6" t="s">
        <v>17</v>
      </c>
      <c r="N658" s="6" t="s">
        <v>13</v>
      </c>
      <c r="O658" s="6" t="s">
        <v>14</v>
      </c>
      <c r="P658" s="6">
        <v>1</v>
      </c>
      <c r="Q658" s="6" t="str">
        <f t="shared" si="21"/>
        <v>Positive</v>
      </c>
    </row>
    <row r="659" spans="1:17" x14ac:dyDescent="0.35">
      <c r="A659" s="5">
        <v>619</v>
      </c>
      <c r="B659" s="7" t="s">
        <v>10</v>
      </c>
      <c r="C659" s="7">
        <v>40</v>
      </c>
      <c r="D659" s="7" t="str">
        <f t="shared" si="20"/>
        <v>Middle Age (36–50)</v>
      </c>
      <c r="E659" s="10">
        <f>IF(Table3[[#This Row],[Age Group]]="Children (8–17)",1,IF(Table3[[#This Row],[Age Group]]="Youth (18–25)",2,IF(Table3[[#This Row],[Age Group]]="Adults (26–35)",3,IF(Table3[[#This Row],[Age Group]]="Middle Age (36–50)",4,5))))</f>
        <v>4</v>
      </c>
      <c r="F659" s="10">
        <v>1</v>
      </c>
      <c r="G659" s="7" t="str">
        <f>IF(Table3[[#This Row],[NS1 Patients]]=0,"Ns1 (-)ve", "Ns1(+)ve")</f>
        <v>Ns1(+)ve</v>
      </c>
      <c r="H659" s="10">
        <v>1</v>
      </c>
      <c r="I659" s="7" t="str">
        <f>IF(Table3[[#This Row],[IgG Patients]]=0,"IgG (-)ve","IgG (+)ve")</f>
        <v>IgG (+)ve</v>
      </c>
      <c r="J659" s="10">
        <v>0</v>
      </c>
      <c r="K659" s="7" t="str">
        <f>IF(Table3[[#This Row],[IgM Patients]]=0,"IgM (-)ve","IgG (+)ve")</f>
        <v>IgM (-)ve</v>
      </c>
      <c r="L659" s="7" t="s">
        <v>31</v>
      </c>
      <c r="M659" s="7" t="s">
        <v>12</v>
      </c>
      <c r="N659" s="7" t="s">
        <v>24</v>
      </c>
      <c r="O659" s="7" t="s">
        <v>14</v>
      </c>
      <c r="P659" s="7">
        <v>1</v>
      </c>
      <c r="Q659" s="7" t="str">
        <f t="shared" si="21"/>
        <v>Positive</v>
      </c>
    </row>
    <row r="660" spans="1:17" x14ac:dyDescent="0.35">
      <c r="A660" s="5">
        <v>621</v>
      </c>
      <c r="B660" s="7" t="s">
        <v>10</v>
      </c>
      <c r="C660" s="7">
        <v>40</v>
      </c>
      <c r="D660" s="7" t="str">
        <f t="shared" si="20"/>
        <v>Middle Age (36–50)</v>
      </c>
      <c r="E660" s="10">
        <f>IF(Table3[[#This Row],[Age Group]]="Children (8–17)",1,IF(Table3[[#This Row],[Age Group]]="Youth (18–25)",2,IF(Table3[[#This Row],[Age Group]]="Adults (26–35)",3,IF(Table3[[#This Row],[Age Group]]="Middle Age (36–50)",4,5))))</f>
        <v>4</v>
      </c>
      <c r="F660" s="10">
        <v>1</v>
      </c>
      <c r="G660" s="7" t="str">
        <f>IF(Table3[[#This Row],[NS1 Patients]]=0,"Ns1 (-)ve", "Ns1(+)ve")</f>
        <v>Ns1(+)ve</v>
      </c>
      <c r="H660" s="10">
        <v>1</v>
      </c>
      <c r="I660" s="7" t="str">
        <f>IF(Table3[[#This Row],[IgG Patients]]=0,"IgG (-)ve","IgG (+)ve")</f>
        <v>IgG (+)ve</v>
      </c>
      <c r="J660" s="10">
        <v>1</v>
      </c>
      <c r="K660" s="7" t="str">
        <f>IF(Table3[[#This Row],[IgM Patients]]=0,"IgM (-)ve","IgG (+)ve")</f>
        <v>IgG (+)ve</v>
      </c>
      <c r="L660" s="7" t="s">
        <v>44</v>
      </c>
      <c r="M660" s="7" t="s">
        <v>12</v>
      </c>
      <c r="N660" s="7" t="s">
        <v>13</v>
      </c>
      <c r="O660" s="7" t="s">
        <v>14</v>
      </c>
      <c r="P660" s="7">
        <v>1</v>
      </c>
      <c r="Q660" s="7" t="str">
        <f t="shared" si="21"/>
        <v>Positive</v>
      </c>
    </row>
    <row r="661" spans="1:17" x14ac:dyDescent="0.35">
      <c r="A661" s="5">
        <v>622</v>
      </c>
      <c r="B661" s="6" t="s">
        <v>10</v>
      </c>
      <c r="C661" s="6">
        <v>50</v>
      </c>
      <c r="D661" s="6" t="str">
        <f t="shared" si="20"/>
        <v>Middle Age (36–50)</v>
      </c>
      <c r="E661" s="9">
        <f>IF(Table3[[#This Row],[Age Group]]="Children (8–17)",1,IF(Table3[[#This Row],[Age Group]]="Youth (18–25)",2,IF(Table3[[#This Row],[Age Group]]="Adults (26–35)",3,IF(Table3[[#This Row],[Age Group]]="Middle Age (36–50)",4,5))))</f>
        <v>4</v>
      </c>
      <c r="F661" s="9">
        <v>0</v>
      </c>
      <c r="G661" s="6" t="str">
        <f>IF(Table3[[#This Row],[NS1 Patients]]=0,"Ns1 (-)ve", "Ns1(+)ve")</f>
        <v>Ns1 (-)ve</v>
      </c>
      <c r="H661" s="9">
        <v>0</v>
      </c>
      <c r="I661" s="6" t="str">
        <f>IF(Table3[[#This Row],[IgG Patients]]=0,"IgG (-)ve","IgG (+)ve")</f>
        <v>IgG (-)ve</v>
      </c>
      <c r="J661" s="9">
        <v>0</v>
      </c>
      <c r="K661" s="6" t="str">
        <f>IF(Table3[[#This Row],[IgM Patients]]=0,"IgM (-)ve","IgG (+)ve")</f>
        <v>IgM (-)ve</v>
      </c>
      <c r="L661" s="6" t="s">
        <v>77</v>
      </c>
      <c r="M661" s="6" t="s">
        <v>17</v>
      </c>
      <c r="N661" s="6" t="s">
        <v>19</v>
      </c>
      <c r="O661" s="6" t="s">
        <v>14</v>
      </c>
      <c r="P661" s="6">
        <v>0</v>
      </c>
      <c r="Q661" s="6" t="str">
        <f t="shared" si="21"/>
        <v>Negative</v>
      </c>
    </row>
    <row r="662" spans="1:17" x14ac:dyDescent="0.35">
      <c r="A662" s="5">
        <v>629</v>
      </c>
      <c r="B662" s="7" t="s">
        <v>10</v>
      </c>
      <c r="C662" s="7">
        <v>44</v>
      </c>
      <c r="D662" s="7" t="str">
        <f t="shared" si="20"/>
        <v>Middle Age (36–50)</v>
      </c>
      <c r="E662" s="10">
        <f>IF(Table3[[#This Row],[Age Group]]="Children (8–17)",1,IF(Table3[[#This Row],[Age Group]]="Youth (18–25)",2,IF(Table3[[#This Row],[Age Group]]="Adults (26–35)",3,IF(Table3[[#This Row],[Age Group]]="Middle Age (36–50)",4,5))))</f>
        <v>4</v>
      </c>
      <c r="F662" s="10">
        <v>1</v>
      </c>
      <c r="G662" s="7" t="str">
        <f>IF(Table3[[#This Row],[NS1 Patients]]=0,"Ns1 (-)ve", "Ns1(+)ve")</f>
        <v>Ns1(+)ve</v>
      </c>
      <c r="H662" s="10">
        <v>1</v>
      </c>
      <c r="I662" s="7" t="str">
        <f>IF(Table3[[#This Row],[IgG Patients]]=0,"IgG (-)ve","IgG (+)ve")</f>
        <v>IgG (+)ve</v>
      </c>
      <c r="J662" s="10">
        <v>1</v>
      </c>
      <c r="K662" s="7" t="str">
        <f>IF(Table3[[#This Row],[IgM Patients]]=0,"IgM (-)ve","IgG (+)ve")</f>
        <v>IgG (+)ve</v>
      </c>
      <c r="L662" s="7" t="s">
        <v>77</v>
      </c>
      <c r="M662" s="7" t="s">
        <v>12</v>
      </c>
      <c r="N662" s="7" t="s">
        <v>13</v>
      </c>
      <c r="O662" s="7" t="s">
        <v>14</v>
      </c>
      <c r="P662" s="7">
        <v>1</v>
      </c>
      <c r="Q662" s="7" t="str">
        <f t="shared" si="21"/>
        <v>Positive</v>
      </c>
    </row>
    <row r="663" spans="1:17" x14ac:dyDescent="0.35">
      <c r="A663" s="5">
        <v>636</v>
      </c>
      <c r="B663" s="6" t="s">
        <v>10</v>
      </c>
      <c r="C663" s="6">
        <v>47</v>
      </c>
      <c r="D663" s="6" t="str">
        <f t="shared" si="20"/>
        <v>Middle Age (36–50)</v>
      </c>
      <c r="E663" s="9">
        <f>IF(Table3[[#This Row],[Age Group]]="Children (8–17)",1,IF(Table3[[#This Row],[Age Group]]="Youth (18–25)",2,IF(Table3[[#This Row],[Age Group]]="Adults (26–35)",3,IF(Table3[[#This Row],[Age Group]]="Middle Age (36–50)",4,5))))</f>
        <v>4</v>
      </c>
      <c r="F663" s="9">
        <v>0</v>
      </c>
      <c r="G663" s="6" t="str">
        <f>IF(Table3[[#This Row],[NS1 Patients]]=0,"Ns1 (-)ve", "Ns1(+)ve")</f>
        <v>Ns1 (-)ve</v>
      </c>
      <c r="H663" s="9">
        <v>0</v>
      </c>
      <c r="I663" s="6" t="str">
        <f>IF(Table3[[#This Row],[IgG Patients]]=0,"IgG (-)ve","IgG (+)ve")</f>
        <v>IgG (-)ve</v>
      </c>
      <c r="J663" s="9">
        <v>1</v>
      </c>
      <c r="K663" s="6" t="str">
        <f>IF(Table3[[#This Row],[IgM Patients]]=0,"IgM (-)ve","IgG (+)ve")</f>
        <v>IgG (+)ve</v>
      </c>
      <c r="L663" s="6" t="s">
        <v>39</v>
      </c>
      <c r="M663" s="6" t="s">
        <v>17</v>
      </c>
      <c r="N663" s="6" t="s">
        <v>13</v>
      </c>
      <c r="O663" s="6" t="s">
        <v>14</v>
      </c>
      <c r="P663" s="6">
        <v>0</v>
      </c>
      <c r="Q663" s="6" t="str">
        <f t="shared" si="21"/>
        <v>Negative</v>
      </c>
    </row>
    <row r="664" spans="1:17" x14ac:dyDescent="0.35">
      <c r="A664" s="5">
        <v>641</v>
      </c>
      <c r="B664" s="7" t="s">
        <v>10</v>
      </c>
      <c r="C664" s="7">
        <v>48</v>
      </c>
      <c r="D664" s="7" t="str">
        <f t="shared" si="20"/>
        <v>Middle Age (36–50)</v>
      </c>
      <c r="E664" s="10">
        <f>IF(Table3[[#This Row],[Age Group]]="Children (8–17)",1,IF(Table3[[#This Row],[Age Group]]="Youth (18–25)",2,IF(Table3[[#This Row],[Age Group]]="Adults (26–35)",3,IF(Table3[[#This Row],[Age Group]]="Middle Age (36–50)",4,5))))</f>
        <v>4</v>
      </c>
      <c r="F664" s="10">
        <v>1</v>
      </c>
      <c r="G664" s="7" t="str">
        <f>IF(Table3[[#This Row],[NS1 Patients]]=0,"Ns1 (-)ve", "Ns1(+)ve")</f>
        <v>Ns1(+)ve</v>
      </c>
      <c r="H664" s="10">
        <v>1</v>
      </c>
      <c r="I664" s="7" t="str">
        <f>IF(Table3[[#This Row],[IgG Patients]]=0,"IgG (-)ve","IgG (+)ve")</f>
        <v>IgG (+)ve</v>
      </c>
      <c r="J664" s="10">
        <v>1</v>
      </c>
      <c r="K664" s="7" t="str">
        <f>IF(Table3[[#This Row],[IgM Patients]]=0,"IgM (-)ve","IgG (+)ve")</f>
        <v>IgG (+)ve</v>
      </c>
      <c r="L664" s="7" t="s">
        <v>53</v>
      </c>
      <c r="M664" s="7" t="s">
        <v>12</v>
      </c>
      <c r="N664" s="7" t="s">
        <v>19</v>
      </c>
      <c r="O664" s="7" t="s">
        <v>14</v>
      </c>
      <c r="P664" s="7">
        <v>1</v>
      </c>
      <c r="Q664" s="7" t="str">
        <f t="shared" si="21"/>
        <v>Positive</v>
      </c>
    </row>
    <row r="665" spans="1:17" x14ac:dyDescent="0.35">
      <c r="A665" s="5">
        <v>642</v>
      </c>
      <c r="B665" s="6" t="s">
        <v>15</v>
      </c>
      <c r="C665" s="6">
        <v>45</v>
      </c>
      <c r="D665" s="6" t="str">
        <f t="shared" si="20"/>
        <v>Middle Age (36–50)</v>
      </c>
      <c r="E665" s="9">
        <f>IF(Table3[[#This Row],[Age Group]]="Children (8–17)",1,IF(Table3[[#This Row],[Age Group]]="Youth (18–25)",2,IF(Table3[[#This Row],[Age Group]]="Adults (26–35)",3,IF(Table3[[#This Row],[Age Group]]="Middle Age (36–50)",4,5))))</f>
        <v>4</v>
      </c>
      <c r="F665" s="9">
        <v>0</v>
      </c>
      <c r="G665" s="6" t="str">
        <f>IF(Table3[[#This Row],[NS1 Patients]]=0,"Ns1 (-)ve", "Ns1(+)ve")</f>
        <v>Ns1 (-)ve</v>
      </c>
      <c r="H665" s="9">
        <v>0</v>
      </c>
      <c r="I665" s="6" t="str">
        <f>IF(Table3[[#This Row],[IgG Patients]]=0,"IgG (-)ve","IgG (+)ve")</f>
        <v>IgG (-)ve</v>
      </c>
      <c r="J665" s="9">
        <v>0</v>
      </c>
      <c r="K665" s="6" t="str">
        <f>IF(Table3[[#This Row],[IgM Patients]]=0,"IgM (-)ve","IgG (+)ve")</f>
        <v>IgM (-)ve</v>
      </c>
      <c r="L665" s="6" t="s">
        <v>35</v>
      </c>
      <c r="M665" s="6" t="s">
        <v>17</v>
      </c>
      <c r="N665" s="6" t="s">
        <v>19</v>
      </c>
      <c r="O665" s="6" t="s">
        <v>14</v>
      </c>
      <c r="P665" s="6">
        <v>0</v>
      </c>
      <c r="Q665" s="6" t="str">
        <f t="shared" si="21"/>
        <v>Negative</v>
      </c>
    </row>
    <row r="666" spans="1:17" x14ac:dyDescent="0.35">
      <c r="A666" s="5">
        <v>647</v>
      </c>
      <c r="B666" s="7" t="s">
        <v>15</v>
      </c>
      <c r="C666" s="7">
        <v>46</v>
      </c>
      <c r="D666" s="7" t="str">
        <f t="shared" si="20"/>
        <v>Middle Age (36–50)</v>
      </c>
      <c r="E666" s="10">
        <f>IF(Table3[[#This Row],[Age Group]]="Children (8–17)",1,IF(Table3[[#This Row],[Age Group]]="Youth (18–25)",2,IF(Table3[[#This Row],[Age Group]]="Adults (26–35)",3,IF(Table3[[#This Row],[Age Group]]="Middle Age (36–50)",4,5))))</f>
        <v>4</v>
      </c>
      <c r="F666" s="10">
        <v>1</v>
      </c>
      <c r="G666" s="7" t="str">
        <f>IF(Table3[[#This Row],[NS1 Patients]]=0,"Ns1 (-)ve", "Ns1(+)ve")</f>
        <v>Ns1(+)ve</v>
      </c>
      <c r="H666" s="10">
        <v>1</v>
      </c>
      <c r="I666" s="7" t="str">
        <f>IF(Table3[[#This Row],[IgG Patients]]=0,"IgG (-)ve","IgG (+)ve")</f>
        <v>IgG (+)ve</v>
      </c>
      <c r="J666" s="10">
        <v>1</v>
      </c>
      <c r="K666" s="7" t="str">
        <f>IF(Table3[[#This Row],[IgM Patients]]=0,"IgM (-)ve","IgG (+)ve")</f>
        <v>IgG (+)ve</v>
      </c>
      <c r="L666" s="7" t="s">
        <v>34</v>
      </c>
      <c r="M666" s="7" t="s">
        <v>12</v>
      </c>
      <c r="N666" s="7" t="s">
        <v>13</v>
      </c>
      <c r="O666" s="7" t="s">
        <v>14</v>
      </c>
      <c r="P666" s="7">
        <v>1</v>
      </c>
      <c r="Q666" s="7" t="str">
        <f t="shared" si="21"/>
        <v>Positive</v>
      </c>
    </row>
    <row r="667" spans="1:17" x14ac:dyDescent="0.35">
      <c r="A667" s="5">
        <v>658</v>
      </c>
      <c r="B667" s="6" t="s">
        <v>10</v>
      </c>
      <c r="C667" s="6">
        <v>41</v>
      </c>
      <c r="D667" s="6" t="str">
        <f t="shared" si="20"/>
        <v>Middle Age (36–50)</v>
      </c>
      <c r="E667" s="9">
        <f>IF(Table3[[#This Row],[Age Group]]="Children (8–17)",1,IF(Table3[[#This Row],[Age Group]]="Youth (18–25)",2,IF(Table3[[#This Row],[Age Group]]="Adults (26–35)",3,IF(Table3[[#This Row],[Age Group]]="Middle Age (36–50)",4,5))))</f>
        <v>4</v>
      </c>
      <c r="F667" s="9">
        <v>0</v>
      </c>
      <c r="G667" s="6" t="str">
        <f>IF(Table3[[#This Row],[NS1 Patients]]=0,"Ns1 (-)ve", "Ns1(+)ve")</f>
        <v>Ns1 (-)ve</v>
      </c>
      <c r="H667" s="9">
        <v>0</v>
      </c>
      <c r="I667" s="6" t="str">
        <f>IF(Table3[[#This Row],[IgG Patients]]=0,"IgG (-)ve","IgG (+)ve")</f>
        <v>IgG (-)ve</v>
      </c>
      <c r="J667" s="9">
        <v>1</v>
      </c>
      <c r="K667" s="6" t="str">
        <f>IF(Table3[[#This Row],[IgM Patients]]=0,"IgM (-)ve","IgG (+)ve")</f>
        <v>IgG (+)ve</v>
      </c>
      <c r="L667" s="6" t="s">
        <v>18</v>
      </c>
      <c r="M667" s="6" t="s">
        <v>17</v>
      </c>
      <c r="N667" s="6" t="s">
        <v>19</v>
      </c>
      <c r="O667" s="6" t="s">
        <v>14</v>
      </c>
      <c r="P667" s="6">
        <v>0</v>
      </c>
      <c r="Q667" s="6" t="str">
        <f t="shared" si="21"/>
        <v>Negative</v>
      </c>
    </row>
    <row r="668" spans="1:17" x14ac:dyDescent="0.35">
      <c r="A668" s="5">
        <v>667</v>
      </c>
      <c r="B668" s="7" t="s">
        <v>15</v>
      </c>
      <c r="C668" s="7">
        <v>49</v>
      </c>
      <c r="D668" s="7" t="str">
        <f t="shared" si="20"/>
        <v>Middle Age (36–50)</v>
      </c>
      <c r="E668" s="10">
        <f>IF(Table3[[#This Row],[Age Group]]="Children (8–17)",1,IF(Table3[[#This Row],[Age Group]]="Youth (18–25)",2,IF(Table3[[#This Row],[Age Group]]="Adults (26–35)",3,IF(Table3[[#This Row],[Age Group]]="Middle Age (36–50)",4,5))))</f>
        <v>4</v>
      </c>
      <c r="F668" s="10">
        <v>1</v>
      </c>
      <c r="G668" s="7" t="str">
        <f>IF(Table3[[#This Row],[NS1 Patients]]=0,"Ns1 (-)ve", "Ns1(+)ve")</f>
        <v>Ns1(+)ve</v>
      </c>
      <c r="H668" s="10">
        <v>1</v>
      </c>
      <c r="I668" s="7" t="str">
        <f>IF(Table3[[#This Row],[IgG Patients]]=0,"IgG (-)ve","IgG (+)ve")</f>
        <v>IgG (+)ve</v>
      </c>
      <c r="J668" s="10">
        <v>0</v>
      </c>
      <c r="K668" s="7" t="str">
        <f>IF(Table3[[#This Row],[IgM Patients]]=0,"IgM (-)ve","IgG (+)ve")</f>
        <v>IgM (-)ve</v>
      </c>
      <c r="L668" s="7" t="s">
        <v>16</v>
      </c>
      <c r="M668" s="7" t="s">
        <v>12</v>
      </c>
      <c r="N668" s="7" t="s">
        <v>13</v>
      </c>
      <c r="O668" s="7" t="s">
        <v>14</v>
      </c>
      <c r="P668" s="7">
        <v>1</v>
      </c>
      <c r="Q668" s="7" t="str">
        <f t="shared" si="21"/>
        <v>Positive</v>
      </c>
    </row>
    <row r="669" spans="1:17" x14ac:dyDescent="0.35">
      <c r="A669" s="5">
        <v>673</v>
      </c>
      <c r="B669" s="7" t="s">
        <v>15</v>
      </c>
      <c r="C669" s="7">
        <v>45</v>
      </c>
      <c r="D669" s="7" t="str">
        <f t="shared" si="20"/>
        <v>Middle Age (36–50)</v>
      </c>
      <c r="E669" s="10">
        <f>IF(Table3[[#This Row],[Age Group]]="Children (8–17)",1,IF(Table3[[#This Row],[Age Group]]="Youth (18–25)",2,IF(Table3[[#This Row],[Age Group]]="Adults (26–35)",3,IF(Table3[[#This Row],[Age Group]]="Middle Age (36–50)",4,5))))</f>
        <v>4</v>
      </c>
      <c r="F669" s="10">
        <v>0</v>
      </c>
      <c r="G669" s="7" t="str">
        <f>IF(Table3[[#This Row],[NS1 Patients]]=0,"Ns1 (-)ve", "Ns1(+)ve")</f>
        <v>Ns1 (-)ve</v>
      </c>
      <c r="H669" s="10">
        <v>0</v>
      </c>
      <c r="I669" s="7" t="str">
        <f>IF(Table3[[#This Row],[IgG Patients]]=0,"IgG (-)ve","IgG (+)ve")</f>
        <v>IgG (-)ve</v>
      </c>
      <c r="J669" s="10">
        <v>0</v>
      </c>
      <c r="K669" s="7" t="str">
        <f>IF(Table3[[#This Row],[IgM Patients]]=0,"IgM (-)ve","IgG (+)ve")</f>
        <v>IgM (-)ve</v>
      </c>
      <c r="L669" s="7" t="s">
        <v>27</v>
      </c>
      <c r="M669" s="7" t="s">
        <v>12</v>
      </c>
      <c r="N669" s="7" t="s">
        <v>24</v>
      </c>
      <c r="O669" s="7" t="s">
        <v>14</v>
      </c>
      <c r="P669" s="7">
        <v>0</v>
      </c>
      <c r="Q669" s="7" t="str">
        <f t="shared" si="21"/>
        <v>Negative</v>
      </c>
    </row>
    <row r="670" spans="1:17" x14ac:dyDescent="0.35">
      <c r="A670" s="5">
        <v>674</v>
      </c>
      <c r="B670" s="6" t="s">
        <v>10</v>
      </c>
      <c r="C670" s="6">
        <v>37</v>
      </c>
      <c r="D670" s="6" t="str">
        <f t="shared" si="20"/>
        <v>Middle Age (36–50)</v>
      </c>
      <c r="E670" s="9">
        <f>IF(Table3[[#This Row],[Age Group]]="Children (8–17)",1,IF(Table3[[#This Row],[Age Group]]="Youth (18–25)",2,IF(Table3[[#This Row],[Age Group]]="Adults (26–35)",3,IF(Table3[[#This Row],[Age Group]]="Middle Age (36–50)",4,5))))</f>
        <v>4</v>
      </c>
      <c r="F670" s="9">
        <v>0</v>
      </c>
      <c r="G670" s="6" t="str">
        <f>IF(Table3[[#This Row],[NS1 Patients]]=0,"Ns1 (-)ve", "Ns1(+)ve")</f>
        <v>Ns1 (-)ve</v>
      </c>
      <c r="H670" s="9">
        <v>0</v>
      </c>
      <c r="I670" s="6" t="str">
        <f>IF(Table3[[#This Row],[IgG Patients]]=0,"IgG (-)ve","IgG (+)ve")</f>
        <v>IgG (-)ve</v>
      </c>
      <c r="J670" s="9">
        <v>0</v>
      </c>
      <c r="K670" s="6" t="str">
        <f>IF(Table3[[#This Row],[IgM Patients]]=0,"IgM (-)ve","IgG (+)ve")</f>
        <v>IgM (-)ve</v>
      </c>
      <c r="L670" s="6" t="s">
        <v>28</v>
      </c>
      <c r="M670" s="6" t="s">
        <v>17</v>
      </c>
      <c r="N670" s="6" t="s">
        <v>13</v>
      </c>
      <c r="O670" s="6" t="s">
        <v>14</v>
      </c>
      <c r="P670" s="6">
        <v>0</v>
      </c>
      <c r="Q670" s="6" t="str">
        <f t="shared" si="21"/>
        <v>Negative</v>
      </c>
    </row>
    <row r="671" spans="1:17" x14ac:dyDescent="0.35">
      <c r="A671" s="5">
        <v>675</v>
      </c>
      <c r="B671" s="7" t="s">
        <v>15</v>
      </c>
      <c r="C671" s="7">
        <v>47</v>
      </c>
      <c r="D671" s="7" t="str">
        <f t="shared" si="20"/>
        <v>Middle Age (36–50)</v>
      </c>
      <c r="E671" s="10">
        <f>IF(Table3[[#This Row],[Age Group]]="Children (8–17)",1,IF(Table3[[#This Row],[Age Group]]="Youth (18–25)",2,IF(Table3[[#This Row],[Age Group]]="Adults (26–35)",3,IF(Table3[[#This Row],[Age Group]]="Middle Age (36–50)",4,5))))</f>
        <v>4</v>
      </c>
      <c r="F671" s="10">
        <v>1</v>
      </c>
      <c r="G671" s="7" t="str">
        <f>IF(Table3[[#This Row],[NS1 Patients]]=0,"Ns1 (-)ve", "Ns1(+)ve")</f>
        <v>Ns1(+)ve</v>
      </c>
      <c r="H671" s="10">
        <v>1</v>
      </c>
      <c r="I671" s="7" t="str">
        <f>IF(Table3[[#This Row],[IgG Patients]]=0,"IgG (-)ve","IgG (+)ve")</f>
        <v>IgG (+)ve</v>
      </c>
      <c r="J671" s="10">
        <v>1</v>
      </c>
      <c r="K671" s="7" t="str">
        <f>IF(Table3[[#This Row],[IgM Patients]]=0,"IgM (-)ve","IgG (+)ve")</f>
        <v>IgG (+)ve</v>
      </c>
      <c r="L671" s="7" t="s">
        <v>34</v>
      </c>
      <c r="M671" s="7" t="s">
        <v>12</v>
      </c>
      <c r="N671" s="7" t="s">
        <v>19</v>
      </c>
      <c r="O671" s="7" t="s">
        <v>14</v>
      </c>
      <c r="P671" s="7">
        <v>1</v>
      </c>
      <c r="Q671" s="7" t="str">
        <f t="shared" si="21"/>
        <v>Positive</v>
      </c>
    </row>
    <row r="672" spans="1:17" x14ac:dyDescent="0.35">
      <c r="A672" s="5">
        <v>676</v>
      </c>
      <c r="B672" s="6" t="s">
        <v>10</v>
      </c>
      <c r="C672" s="6">
        <v>49</v>
      </c>
      <c r="D672" s="6" t="str">
        <f t="shared" si="20"/>
        <v>Middle Age (36–50)</v>
      </c>
      <c r="E672" s="9">
        <f>IF(Table3[[#This Row],[Age Group]]="Children (8–17)",1,IF(Table3[[#This Row],[Age Group]]="Youth (18–25)",2,IF(Table3[[#This Row],[Age Group]]="Adults (26–35)",3,IF(Table3[[#This Row],[Age Group]]="Middle Age (36–50)",4,5))))</f>
        <v>4</v>
      </c>
      <c r="F672" s="9">
        <v>1</v>
      </c>
      <c r="G672" s="6" t="str">
        <f>IF(Table3[[#This Row],[NS1 Patients]]=0,"Ns1 (-)ve", "Ns1(+)ve")</f>
        <v>Ns1(+)ve</v>
      </c>
      <c r="H672" s="9">
        <v>1</v>
      </c>
      <c r="I672" s="6" t="str">
        <f>IF(Table3[[#This Row],[IgG Patients]]=0,"IgG (-)ve","IgG (+)ve")</f>
        <v>IgG (+)ve</v>
      </c>
      <c r="J672" s="9">
        <v>1</v>
      </c>
      <c r="K672" s="6" t="str">
        <f>IF(Table3[[#This Row],[IgM Patients]]=0,"IgM (-)ve","IgG (+)ve")</f>
        <v>IgG (+)ve</v>
      </c>
      <c r="L672" s="6" t="s">
        <v>30</v>
      </c>
      <c r="M672" s="6" t="s">
        <v>17</v>
      </c>
      <c r="N672" s="6" t="s">
        <v>24</v>
      </c>
      <c r="O672" s="6" t="s">
        <v>14</v>
      </c>
      <c r="P672" s="6">
        <v>1</v>
      </c>
      <c r="Q672" s="6" t="str">
        <f t="shared" si="21"/>
        <v>Positive</v>
      </c>
    </row>
    <row r="673" spans="1:17" x14ac:dyDescent="0.35">
      <c r="A673" s="5">
        <v>686</v>
      </c>
      <c r="B673" s="6" t="s">
        <v>15</v>
      </c>
      <c r="C673" s="6">
        <v>46</v>
      </c>
      <c r="D673" s="6" t="str">
        <f t="shared" si="20"/>
        <v>Middle Age (36–50)</v>
      </c>
      <c r="E673" s="9">
        <f>IF(Table3[[#This Row],[Age Group]]="Children (8–17)",1,IF(Table3[[#This Row],[Age Group]]="Youth (18–25)",2,IF(Table3[[#This Row],[Age Group]]="Adults (26–35)",3,IF(Table3[[#This Row],[Age Group]]="Middle Age (36–50)",4,5))))</f>
        <v>4</v>
      </c>
      <c r="F673" s="9">
        <v>0</v>
      </c>
      <c r="G673" s="6" t="str">
        <f>IF(Table3[[#This Row],[NS1 Patients]]=0,"Ns1 (-)ve", "Ns1(+)ve")</f>
        <v>Ns1 (-)ve</v>
      </c>
      <c r="H673" s="9">
        <v>0</v>
      </c>
      <c r="I673" s="6" t="str">
        <f>IF(Table3[[#This Row],[IgG Patients]]=0,"IgG (-)ve","IgG (+)ve")</f>
        <v>IgG (-)ve</v>
      </c>
      <c r="J673" s="9">
        <v>1</v>
      </c>
      <c r="K673" s="6" t="str">
        <f>IF(Table3[[#This Row],[IgM Patients]]=0,"IgM (-)ve","IgG (+)ve")</f>
        <v>IgG (+)ve</v>
      </c>
      <c r="L673" s="6" t="s">
        <v>47</v>
      </c>
      <c r="M673" s="6" t="s">
        <v>17</v>
      </c>
      <c r="N673" s="6" t="s">
        <v>19</v>
      </c>
      <c r="O673" s="6" t="s">
        <v>14</v>
      </c>
      <c r="P673" s="6">
        <v>0</v>
      </c>
      <c r="Q673" s="6" t="str">
        <f t="shared" si="21"/>
        <v>Negative</v>
      </c>
    </row>
    <row r="674" spans="1:17" x14ac:dyDescent="0.35">
      <c r="A674" s="5">
        <v>689</v>
      </c>
      <c r="B674" s="7" t="s">
        <v>10</v>
      </c>
      <c r="C674" s="7">
        <v>44</v>
      </c>
      <c r="D674" s="7" t="str">
        <f t="shared" si="20"/>
        <v>Middle Age (36–50)</v>
      </c>
      <c r="E674" s="10">
        <f>IF(Table3[[#This Row],[Age Group]]="Children (8–17)",1,IF(Table3[[#This Row],[Age Group]]="Youth (18–25)",2,IF(Table3[[#This Row],[Age Group]]="Adults (26–35)",3,IF(Table3[[#This Row],[Age Group]]="Middle Age (36–50)",4,5))))</f>
        <v>4</v>
      </c>
      <c r="F674" s="10">
        <v>1</v>
      </c>
      <c r="G674" s="7" t="str">
        <f>IF(Table3[[#This Row],[NS1 Patients]]=0,"Ns1 (-)ve", "Ns1(+)ve")</f>
        <v>Ns1(+)ve</v>
      </c>
      <c r="H674" s="10">
        <v>1</v>
      </c>
      <c r="I674" s="7" t="str">
        <f>IF(Table3[[#This Row],[IgG Patients]]=0,"IgG (-)ve","IgG (+)ve")</f>
        <v>IgG (+)ve</v>
      </c>
      <c r="J674" s="10">
        <v>1</v>
      </c>
      <c r="K674" s="7" t="str">
        <f>IF(Table3[[#This Row],[IgM Patients]]=0,"IgM (-)ve","IgG (+)ve")</f>
        <v>IgG (+)ve</v>
      </c>
      <c r="L674" s="7" t="s">
        <v>26</v>
      </c>
      <c r="M674" s="7" t="s">
        <v>12</v>
      </c>
      <c r="N674" s="7" t="s">
        <v>19</v>
      </c>
      <c r="O674" s="7" t="s">
        <v>14</v>
      </c>
      <c r="P674" s="7">
        <v>1</v>
      </c>
      <c r="Q674" s="7" t="str">
        <f t="shared" si="21"/>
        <v>Positive</v>
      </c>
    </row>
    <row r="675" spans="1:17" x14ac:dyDescent="0.35">
      <c r="A675" s="5">
        <v>696</v>
      </c>
      <c r="B675" s="6" t="s">
        <v>15</v>
      </c>
      <c r="C675" s="6">
        <v>36</v>
      </c>
      <c r="D675" s="6" t="str">
        <f t="shared" si="20"/>
        <v>Middle Age (36–50)</v>
      </c>
      <c r="E675" s="9">
        <f>IF(Table3[[#This Row],[Age Group]]="Children (8–17)",1,IF(Table3[[#This Row],[Age Group]]="Youth (18–25)",2,IF(Table3[[#This Row],[Age Group]]="Adults (26–35)",3,IF(Table3[[#This Row],[Age Group]]="Middle Age (36–50)",4,5))))</f>
        <v>4</v>
      </c>
      <c r="F675" s="9">
        <v>0</v>
      </c>
      <c r="G675" s="6" t="str">
        <f>IF(Table3[[#This Row],[NS1 Patients]]=0,"Ns1 (-)ve", "Ns1(+)ve")</f>
        <v>Ns1 (-)ve</v>
      </c>
      <c r="H675" s="9">
        <v>0</v>
      </c>
      <c r="I675" s="6" t="str">
        <f>IF(Table3[[#This Row],[IgG Patients]]=0,"IgG (-)ve","IgG (+)ve")</f>
        <v>IgG (-)ve</v>
      </c>
      <c r="J675" s="9">
        <v>1</v>
      </c>
      <c r="K675" s="6" t="str">
        <f>IF(Table3[[#This Row],[IgM Patients]]=0,"IgM (-)ve","IgG (+)ve")</f>
        <v>IgG (+)ve</v>
      </c>
      <c r="L675" s="6" t="s">
        <v>37</v>
      </c>
      <c r="M675" s="6" t="s">
        <v>17</v>
      </c>
      <c r="N675" s="6" t="s">
        <v>24</v>
      </c>
      <c r="O675" s="6" t="s">
        <v>14</v>
      </c>
      <c r="P675" s="6">
        <v>0</v>
      </c>
      <c r="Q675" s="6" t="str">
        <f t="shared" si="21"/>
        <v>Negative</v>
      </c>
    </row>
    <row r="676" spans="1:17" x14ac:dyDescent="0.35">
      <c r="A676" s="5">
        <v>701</v>
      </c>
      <c r="B676" s="7" t="s">
        <v>10</v>
      </c>
      <c r="C676" s="7">
        <v>41</v>
      </c>
      <c r="D676" s="7" t="str">
        <f t="shared" si="20"/>
        <v>Middle Age (36–50)</v>
      </c>
      <c r="E676" s="10">
        <f>IF(Table3[[#This Row],[Age Group]]="Children (8–17)",1,IF(Table3[[#This Row],[Age Group]]="Youth (18–25)",2,IF(Table3[[#This Row],[Age Group]]="Adults (26–35)",3,IF(Table3[[#This Row],[Age Group]]="Middle Age (36–50)",4,5))))</f>
        <v>4</v>
      </c>
      <c r="F676" s="10">
        <v>0</v>
      </c>
      <c r="G676" s="7" t="str">
        <f>IF(Table3[[#This Row],[NS1 Patients]]=0,"Ns1 (-)ve", "Ns1(+)ve")</f>
        <v>Ns1 (-)ve</v>
      </c>
      <c r="H676" s="10">
        <v>0</v>
      </c>
      <c r="I676" s="7" t="str">
        <f>IF(Table3[[#This Row],[IgG Patients]]=0,"IgG (-)ve","IgG (+)ve")</f>
        <v>IgG (-)ve</v>
      </c>
      <c r="J676" s="10">
        <v>1</v>
      </c>
      <c r="K676" s="7" t="str">
        <f>IF(Table3[[#This Row],[IgM Patients]]=0,"IgM (-)ve","IgG (+)ve")</f>
        <v>IgG (+)ve</v>
      </c>
      <c r="L676" s="7" t="s">
        <v>47</v>
      </c>
      <c r="M676" s="7" t="s">
        <v>12</v>
      </c>
      <c r="N676" s="7" t="s">
        <v>19</v>
      </c>
      <c r="O676" s="7" t="s">
        <v>14</v>
      </c>
      <c r="P676" s="7">
        <v>0</v>
      </c>
      <c r="Q676" s="7" t="str">
        <f t="shared" si="21"/>
        <v>Negative</v>
      </c>
    </row>
    <row r="677" spans="1:17" x14ac:dyDescent="0.35">
      <c r="A677" s="5">
        <v>704</v>
      </c>
      <c r="B677" s="6" t="s">
        <v>10</v>
      </c>
      <c r="C677" s="6">
        <v>49</v>
      </c>
      <c r="D677" s="6" t="str">
        <f t="shared" si="20"/>
        <v>Middle Age (36–50)</v>
      </c>
      <c r="E677" s="9">
        <f>IF(Table3[[#This Row],[Age Group]]="Children (8–17)",1,IF(Table3[[#This Row],[Age Group]]="Youth (18–25)",2,IF(Table3[[#This Row],[Age Group]]="Adults (26–35)",3,IF(Table3[[#This Row],[Age Group]]="Middle Age (36–50)",4,5))))</f>
        <v>4</v>
      </c>
      <c r="F677" s="9">
        <v>0</v>
      </c>
      <c r="G677" s="6" t="str">
        <f>IF(Table3[[#This Row],[NS1 Patients]]=0,"Ns1 (-)ve", "Ns1(+)ve")</f>
        <v>Ns1 (-)ve</v>
      </c>
      <c r="H677" s="9">
        <v>0</v>
      </c>
      <c r="I677" s="6" t="str">
        <f>IF(Table3[[#This Row],[IgG Patients]]=0,"IgG (-)ve","IgG (+)ve")</f>
        <v>IgG (-)ve</v>
      </c>
      <c r="J677" s="9">
        <v>0</v>
      </c>
      <c r="K677" s="6" t="str">
        <f>IF(Table3[[#This Row],[IgM Patients]]=0,"IgM (-)ve","IgG (+)ve")</f>
        <v>IgM (-)ve</v>
      </c>
      <c r="L677" s="6" t="s">
        <v>37</v>
      </c>
      <c r="M677" s="6" t="s">
        <v>17</v>
      </c>
      <c r="N677" s="6" t="s">
        <v>13</v>
      </c>
      <c r="O677" s="6" t="s">
        <v>14</v>
      </c>
      <c r="P677" s="6">
        <v>0</v>
      </c>
      <c r="Q677" s="6" t="str">
        <f t="shared" si="21"/>
        <v>Negative</v>
      </c>
    </row>
    <row r="678" spans="1:17" x14ac:dyDescent="0.35">
      <c r="A678" s="5">
        <v>705</v>
      </c>
      <c r="B678" s="7" t="s">
        <v>10</v>
      </c>
      <c r="C678" s="7">
        <v>39</v>
      </c>
      <c r="D678" s="7" t="str">
        <f t="shared" si="20"/>
        <v>Middle Age (36–50)</v>
      </c>
      <c r="E678" s="10">
        <f>IF(Table3[[#This Row],[Age Group]]="Children (8–17)",1,IF(Table3[[#This Row],[Age Group]]="Youth (18–25)",2,IF(Table3[[#This Row],[Age Group]]="Adults (26–35)",3,IF(Table3[[#This Row],[Age Group]]="Middle Age (36–50)",4,5))))</f>
        <v>4</v>
      </c>
      <c r="F678" s="10">
        <v>1</v>
      </c>
      <c r="G678" s="7" t="str">
        <f>IF(Table3[[#This Row],[NS1 Patients]]=0,"Ns1 (-)ve", "Ns1(+)ve")</f>
        <v>Ns1(+)ve</v>
      </c>
      <c r="H678" s="10">
        <v>1</v>
      </c>
      <c r="I678" s="7" t="str">
        <f>IF(Table3[[#This Row],[IgG Patients]]=0,"IgG (-)ve","IgG (+)ve")</f>
        <v>IgG (+)ve</v>
      </c>
      <c r="J678" s="10">
        <v>1</v>
      </c>
      <c r="K678" s="7" t="str">
        <f>IF(Table3[[#This Row],[IgM Patients]]=0,"IgM (-)ve","IgG (+)ve")</f>
        <v>IgG (+)ve</v>
      </c>
      <c r="L678" s="7" t="s">
        <v>38</v>
      </c>
      <c r="M678" s="7" t="s">
        <v>12</v>
      </c>
      <c r="N678" s="7" t="s">
        <v>19</v>
      </c>
      <c r="O678" s="7" t="s">
        <v>14</v>
      </c>
      <c r="P678" s="7">
        <v>1</v>
      </c>
      <c r="Q678" s="7" t="str">
        <f t="shared" si="21"/>
        <v>Positive</v>
      </c>
    </row>
    <row r="679" spans="1:17" x14ac:dyDescent="0.35">
      <c r="A679" s="5">
        <v>710</v>
      </c>
      <c r="B679" s="6" t="s">
        <v>10</v>
      </c>
      <c r="C679" s="6">
        <v>50</v>
      </c>
      <c r="D679" s="6" t="str">
        <f t="shared" si="20"/>
        <v>Middle Age (36–50)</v>
      </c>
      <c r="E679" s="9">
        <f>IF(Table3[[#This Row],[Age Group]]="Children (8–17)",1,IF(Table3[[#This Row],[Age Group]]="Youth (18–25)",2,IF(Table3[[#This Row],[Age Group]]="Adults (26–35)",3,IF(Table3[[#This Row],[Age Group]]="Middle Age (36–50)",4,5))))</f>
        <v>4</v>
      </c>
      <c r="F679" s="9">
        <v>1</v>
      </c>
      <c r="G679" s="6" t="str">
        <f>IF(Table3[[#This Row],[NS1 Patients]]=0,"Ns1 (-)ve", "Ns1(+)ve")</f>
        <v>Ns1(+)ve</v>
      </c>
      <c r="H679" s="9">
        <v>1</v>
      </c>
      <c r="I679" s="6" t="str">
        <f>IF(Table3[[#This Row],[IgG Patients]]=0,"IgG (-)ve","IgG (+)ve")</f>
        <v>IgG (+)ve</v>
      </c>
      <c r="J679" s="9">
        <v>1</v>
      </c>
      <c r="K679" s="6" t="str">
        <f>IF(Table3[[#This Row],[IgM Patients]]=0,"IgM (-)ve","IgG (+)ve")</f>
        <v>IgG (+)ve</v>
      </c>
      <c r="L679" s="6" t="s">
        <v>42</v>
      </c>
      <c r="M679" s="6" t="s">
        <v>17</v>
      </c>
      <c r="N679" s="6" t="s">
        <v>24</v>
      </c>
      <c r="O679" s="6" t="s">
        <v>14</v>
      </c>
      <c r="P679" s="6">
        <v>1</v>
      </c>
      <c r="Q679" s="6" t="str">
        <f t="shared" si="21"/>
        <v>Positive</v>
      </c>
    </row>
    <row r="680" spans="1:17" x14ac:dyDescent="0.35">
      <c r="A680" s="5">
        <v>712</v>
      </c>
      <c r="B680" s="6" t="s">
        <v>15</v>
      </c>
      <c r="C680" s="6">
        <v>44</v>
      </c>
      <c r="D680" s="6" t="str">
        <f t="shared" si="20"/>
        <v>Middle Age (36–50)</v>
      </c>
      <c r="E680" s="9">
        <f>IF(Table3[[#This Row],[Age Group]]="Children (8–17)",1,IF(Table3[[#This Row],[Age Group]]="Youth (18–25)",2,IF(Table3[[#This Row],[Age Group]]="Adults (26–35)",3,IF(Table3[[#This Row],[Age Group]]="Middle Age (36–50)",4,5))))</f>
        <v>4</v>
      </c>
      <c r="F680" s="9">
        <v>1</v>
      </c>
      <c r="G680" s="6" t="str">
        <f>IF(Table3[[#This Row],[NS1 Patients]]=0,"Ns1 (-)ve", "Ns1(+)ve")</f>
        <v>Ns1(+)ve</v>
      </c>
      <c r="H680" s="9">
        <v>1</v>
      </c>
      <c r="I680" s="6" t="str">
        <f>IF(Table3[[#This Row],[IgG Patients]]=0,"IgG (-)ve","IgG (+)ve")</f>
        <v>IgG (+)ve</v>
      </c>
      <c r="J680" s="9">
        <v>0</v>
      </c>
      <c r="K680" s="6" t="str">
        <f>IF(Table3[[#This Row],[IgM Patients]]=0,"IgM (-)ve","IgG (+)ve")</f>
        <v>IgM (-)ve</v>
      </c>
      <c r="L680" s="6" t="s">
        <v>32</v>
      </c>
      <c r="M680" s="6" t="s">
        <v>17</v>
      </c>
      <c r="N680" s="6" t="s">
        <v>13</v>
      </c>
      <c r="O680" s="6" t="s">
        <v>14</v>
      </c>
      <c r="P680" s="6">
        <v>1</v>
      </c>
      <c r="Q680" s="6" t="str">
        <f t="shared" si="21"/>
        <v>Positive</v>
      </c>
    </row>
    <row r="681" spans="1:17" x14ac:dyDescent="0.35">
      <c r="A681" s="5">
        <v>718</v>
      </c>
      <c r="B681" s="6" t="s">
        <v>10</v>
      </c>
      <c r="C681" s="6">
        <v>48</v>
      </c>
      <c r="D681" s="6" t="str">
        <f t="shared" si="20"/>
        <v>Middle Age (36–50)</v>
      </c>
      <c r="E681" s="9">
        <f>IF(Table3[[#This Row],[Age Group]]="Children (8–17)",1,IF(Table3[[#This Row],[Age Group]]="Youth (18–25)",2,IF(Table3[[#This Row],[Age Group]]="Adults (26–35)",3,IF(Table3[[#This Row],[Age Group]]="Middle Age (36–50)",4,5))))</f>
        <v>4</v>
      </c>
      <c r="F681" s="9">
        <v>0</v>
      </c>
      <c r="G681" s="6" t="str">
        <f>IF(Table3[[#This Row],[NS1 Patients]]=0,"Ns1 (-)ve", "Ns1(+)ve")</f>
        <v>Ns1 (-)ve</v>
      </c>
      <c r="H681" s="9">
        <v>0</v>
      </c>
      <c r="I681" s="6" t="str">
        <f>IF(Table3[[#This Row],[IgG Patients]]=0,"IgG (-)ve","IgG (+)ve")</f>
        <v>IgG (-)ve</v>
      </c>
      <c r="J681" s="9">
        <v>1</v>
      </c>
      <c r="K681" s="6" t="str">
        <f>IF(Table3[[#This Row],[IgM Patients]]=0,"IgM (-)ve","IgG (+)ve")</f>
        <v>IgG (+)ve</v>
      </c>
      <c r="L681" s="6" t="s">
        <v>42</v>
      </c>
      <c r="M681" s="6" t="s">
        <v>17</v>
      </c>
      <c r="N681" s="6" t="s">
        <v>24</v>
      </c>
      <c r="O681" s="6" t="s">
        <v>14</v>
      </c>
      <c r="P681" s="6">
        <v>0</v>
      </c>
      <c r="Q681" s="6" t="str">
        <f t="shared" si="21"/>
        <v>Negative</v>
      </c>
    </row>
    <row r="682" spans="1:17" x14ac:dyDescent="0.35">
      <c r="A682" s="5">
        <v>721</v>
      </c>
      <c r="B682" s="7" t="s">
        <v>15</v>
      </c>
      <c r="C682" s="7">
        <v>38</v>
      </c>
      <c r="D682" s="7" t="str">
        <f t="shared" si="20"/>
        <v>Middle Age (36–50)</v>
      </c>
      <c r="E682" s="10">
        <f>IF(Table3[[#This Row],[Age Group]]="Children (8–17)",1,IF(Table3[[#This Row],[Age Group]]="Youth (18–25)",2,IF(Table3[[#This Row],[Age Group]]="Adults (26–35)",3,IF(Table3[[#This Row],[Age Group]]="Middle Age (36–50)",4,5))))</f>
        <v>4</v>
      </c>
      <c r="F682" s="10">
        <v>1</v>
      </c>
      <c r="G682" s="7" t="str">
        <f>IF(Table3[[#This Row],[NS1 Patients]]=0,"Ns1 (-)ve", "Ns1(+)ve")</f>
        <v>Ns1(+)ve</v>
      </c>
      <c r="H682" s="10">
        <v>1</v>
      </c>
      <c r="I682" s="7" t="str">
        <f>IF(Table3[[#This Row],[IgG Patients]]=0,"IgG (-)ve","IgG (+)ve")</f>
        <v>IgG (+)ve</v>
      </c>
      <c r="J682" s="10">
        <v>1</v>
      </c>
      <c r="K682" s="7" t="str">
        <f>IF(Table3[[#This Row],[IgM Patients]]=0,"IgM (-)ve","IgG (+)ve")</f>
        <v>IgG (+)ve</v>
      </c>
      <c r="L682" s="7" t="s">
        <v>22</v>
      </c>
      <c r="M682" s="7" t="s">
        <v>12</v>
      </c>
      <c r="N682" s="7" t="s">
        <v>24</v>
      </c>
      <c r="O682" s="7" t="s">
        <v>14</v>
      </c>
      <c r="P682" s="7">
        <v>1</v>
      </c>
      <c r="Q682" s="7" t="str">
        <f t="shared" si="21"/>
        <v>Positive</v>
      </c>
    </row>
    <row r="683" spans="1:17" x14ac:dyDescent="0.35">
      <c r="A683" s="5">
        <v>730</v>
      </c>
      <c r="B683" s="6" t="s">
        <v>10</v>
      </c>
      <c r="C683" s="6">
        <v>49</v>
      </c>
      <c r="D683" s="6" t="str">
        <f t="shared" si="20"/>
        <v>Middle Age (36–50)</v>
      </c>
      <c r="E683" s="9">
        <f>IF(Table3[[#This Row],[Age Group]]="Children (8–17)",1,IF(Table3[[#This Row],[Age Group]]="Youth (18–25)",2,IF(Table3[[#This Row],[Age Group]]="Adults (26–35)",3,IF(Table3[[#This Row],[Age Group]]="Middle Age (36–50)",4,5))))</f>
        <v>4</v>
      </c>
      <c r="F683" s="9">
        <v>0</v>
      </c>
      <c r="G683" s="6" t="str">
        <f>IF(Table3[[#This Row],[NS1 Patients]]=0,"Ns1 (-)ve", "Ns1(+)ve")</f>
        <v>Ns1 (-)ve</v>
      </c>
      <c r="H683" s="9">
        <v>0</v>
      </c>
      <c r="I683" s="6" t="str">
        <f>IF(Table3[[#This Row],[IgG Patients]]=0,"IgG (-)ve","IgG (+)ve")</f>
        <v>IgG (-)ve</v>
      </c>
      <c r="J683" s="9">
        <v>1</v>
      </c>
      <c r="K683" s="6" t="str">
        <f>IF(Table3[[#This Row],[IgM Patients]]=0,"IgM (-)ve","IgG (+)ve")</f>
        <v>IgG (+)ve</v>
      </c>
      <c r="L683" s="6" t="s">
        <v>48</v>
      </c>
      <c r="M683" s="6" t="s">
        <v>17</v>
      </c>
      <c r="N683" s="6" t="s">
        <v>19</v>
      </c>
      <c r="O683" s="6" t="s">
        <v>14</v>
      </c>
      <c r="P683" s="6">
        <v>0</v>
      </c>
      <c r="Q683" s="6" t="str">
        <f t="shared" si="21"/>
        <v>Negative</v>
      </c>
    </row>
    <row r="684" spans="1:17" x14ac:dyDescent="0.35">
      <c r="A684" s="5">
        <v>731</v>
      </c>
      <c r="B684" s="7" t="s">
        <v>15</v>
      </c>
      <c r="C684" s="7">
        <v>46</v>
      </c>
      <c r="D684" s="7" t="str">
        <f t="shared" si="20"/>
        <v>Middle Age (36–50)</v>
      </c>
      <c r="E684" s="10">
        <f>IF(Table3[[#This Row],[Age Group]]="Children (8–17)",1,IF(Table3[[#This Row],[Age Group]]="Youth (18–25)",2,IF(Table3[[#This Row],[Age Group]]="Adults (26–35)",3,IF(Table3[[#This Row],[Age Group]]="Middle Age (36–50)",4,5))))</f>
        <v>4</v>
      </c>
      <c r="F684" s="10">
        <v>0</v>
      </c>
      <c r="G684" s="7" t="str">
        <f>IF(Table3[[#This Row],[NS1 Patients]]=0,"Ns1 (-)ve", "Ns1(+)ve")</f>
        <v>Ns1 (-)ve</v>
      </c>
      <c r="H684" s="10">
        <v>0</v>
      </c>
      <c r="I684" s="7" t="str">
        <f>IF(Table3[[#This Row],[IgG Patients]]=0,"IgG (-)ve","IgG (+)ve")</f>
        <v>IgG (-)ve</v>
      </c>
      <c r="J684" s="10">
        <v>0</v>
      </c>
      <c r="K684" s="7" t="str">
        <f>IF(Table3[[#This Row],[IgM Patients]]=0,"IgM (-)ve","IgG (+)ve")</f>
        <v>IgM (-)ve</v>
      </c>
      <c r="L684" s="7" t="s">
        <v>33</v>
      </c>
      <c r="M684" s="7" t="s">
        <v>12</v>
      </c>
      <c r="N684" s="7" t="s">
        <v>19</v>
      </c>
      <c r="O684" s="7" t="s">
        <v>14</v>
      </c>
      <c r="P684" s="7">
        <v>0</v>
      </c>
      <c r="Q684" s="7" t="str">
        <f t="shared" si="21"/>
        <v>Negative</v>
      </c>
    </row>
    <row r="685" spans="1:17" x14ac:dyDescent="0.35">
      <c r="A685" s="5">
        <v>733</v>
      </c>
      <c r="B685" s="7" t="s">
        <v>10</v>
      </c>
      <c r="C685" s="7">
        <v>45</v>
      </c>
      <c r="D685" s="7" t="str">
        <f t="shared" si="20"/>
        <v>Middle Age (36–50)</v>
      </c>
      <c r="E685" s="10">
        <f>IF(Table3[[#This Row],[Age Group]]="Children (8–17)",1,IF(Table3[[#This Row],[Age Group]]="Youth (18–25)",2,IF(Table3[[#This Row],[Age Group]]="Adults (26–35)",3,IF(Table3[[#This Row],[Age Group]]="Middle Age (36–50)",4,5))))</f>
        <v>4</v>
      </c>
      <c r="F685" s="10">
        <v>1</v>
      </c>
      <c r="G685" s="7" t="str">
        <f>IF(Table3[[#This Row],[NS1 Patients]]=0,"Ns1 (-)ve", "Ns1(+)ve")</f>
        <v>Ns1(+)ve</v>
      </c>
      <c r="H685" s="10">
        <v>1</v>
      </c>
      <c r="I685" s="7" t="str">
        <f>IF(Table3[[#This Row],[IgG Patients]]=0,"IgG (-)ve","IgG (+)ve")</f>
        <v>IgG (+)ve</v>
      </c>
      <c r="J685" s="10">
        <v>0</v>
      </c>
      <c r="K685" s="7" t="str">
        <f>IF(Table3[[#This Row],[IgM Patients]]=0,"IgM (-)ve","IgG (+)ve")</f>
        <v>IgM (-)ve</v>
      </c>
      <c r="L685" s="7" t="s">
        <v>23</v>
      </c>
      <c r="M685" s="7" t="s">
        <v>12</v>
      </c>
      <c r="N685" s="7" t="s">
        <v>13</v>
      </c>
      <c r="O685" s="7" t="s">
        <v>14</v>
      </c>
      <c r="P685" s="7">
        <v>1</v>
      </c>
      <c r="Q685" s="7" t="str">
        <f t="shared" si="21"/>
        <v>Positive</v>
      </c>
    </row>
    <row r="686" spans="1:17" x14ac:dyDescent="0.35">
      <c r="A686" s="5">
        <v>734</v>
      </c>
      <c r="B686" s="6" t="s">
        <v>15</v>
      </c>
      <c r="C686" s="6">
        <v>48</v>
      </c>
      <c r="D686" s="6" t="str">
        <f t="shared" si="20"/>
        <v>Middle Age (36–50)</v>
      </c>
      <c r="E686" s="9">
        <f>IF(Table3[[#This Row],[Age Group]]="Children (8–17)",1,IF(Table3[[#This Row],[Age Group]]="Youth (18–25)",2,IF(Table3[[#This Row],[Age Group]]="Adults (26–35)",3,IF(Table3[[#This Row],[Age Group]]="Middle Age (36–50)",4,5))))</f>
        <v>4</v>
      </c>
      <c r="F686" s="9">
        <v>0</v>
      </c>
      <c r="G686" s="6" t="str">
        <f>IF(Table3[[#This Row],[NS1 Patients]]=0,"Ns1 (-)ve", "Ns1(+)ve")</f>
        <v>Ns1 (-)ve</v>
      </c>
      <c r="H686" s="9">
        <v>0</v>
      </c>
      <c r="I686" s="6" t="str">
        <f>IF(Table3[[#This Row],[IgG Patients]]=0,"IgG (-)ve","IgG (+)ve")</f>
        <v>IgG (-)ve</v>
      </c>
      <c r="J686" s="9">
        <v>0</v>
      </c>
      <c r="K686" s="6" t="str">
        <f>IF(Table3[[#This Row],[IgM Patients]]=0,"IgM (-)ve","IgG (+)ve")</f>
        <v>IgM (-)ve</v>
      </c>
      <c r="L686" s="6" t="s">
        <v>52</v>
      </c>
      <c r="M686" s="6" t="s">
        <v>17</v>
      </c>
      <c r="N686" s="6" t="s">
        <v>19</v>
      </c>
      <c r="O686" s="6" t="s">
        <v>14</v>
      </c>
      <c r="P686" s="6">
        <v>0</v>
      </c>
      <c r="Q686" s="6" t="str">
        <f t="shared" si="21"/>
        <v>Negative</v>
      </c>
    </row>
    <row r="687" spans="1:17" x14ac:dyDescent="0.35">
      <c r="A687" s="5">
        <v>735</v>
      </c>
      <c r="B687" s="7" t="s">
        <v>15</v>
      </c>
      <c r="C687" s="7">
        <v>50</v>
      </c>
      <c r="D687" s="7" t="str">
        <f t="shared" si="20"/>
        <v>Middle Age (36–50)</v>
      </c>
      <c r="E687" s="10">
        <f>IF(Table3[[#This Row],[Age Group]]="Children (8–17)",1,IF(Table3[[#This Row],[Age Group]]="Youth (18–25)",2,IF(Table3[[#This Row],[Age Group]]="Adults (26–35)",3,IF(Table3[[#This Row],[Age Group]]="Middle Age (36–50)",4,5))))</f>
        <v>4</v>
      </c>
      <c r="F687" s="10">
        <v>0</v>
      </c>
      <c r="G687" s="7" t="str">
        <f>IF(Table3[[#This Row],[NS1 Patients]]=0,"Ns1 (-)ve", "Ns1(+)ve")</f>
        <v>Ns1 (-)ve</v>
      </c>
      <c r="H687" s="10">
        <v>0</v>
      </c>
      <c r="I687" s="7" t="str">
        <f>IF(Table3[[#This Row],[IgG Patients]]=0,"IgG (-)ve","IgG (+)ve")</f>
        <v>IgG (-)ve</v>
      </c>
      <c r="J687" s="10">
        <v>0</v>
      </c>
      <c r="K687" s="7" t="str">
        <f>IF(Table3[[#This Row],[IgM Patients]]=0,"IgM (-)ve","IgG (+)ve")</f>
        <v>IgM (-)ve</v>
      </c>
      <c r="L687" s="7" t="s">
        <v>38</v>
      </c>
      <c r="M687" s="7" t="s">
        <v>12</v>
      </c>
      <c r="N687" s="7" t="s">
        <v>19</v>
      </c>
      <c r="O687" s="7" t="s">
        <v>14</v>
      </c>
      <c r="P687" s="7">
        <v>0</v>
      </c>
      <c r="Q687" s="7" t="str">
        <f t="shared" si="21"/>
        <v>Negative</v>
      </c>
    </row>
    <row r="688" spans="1:17" x14ac:dyDescent="0.35">
      <c r="A688" s="5">
        <v>736</v>
      </c>
      <c r="B688" s="6" t="s">
        <v>15</v>
      </c>
      <c r="C688" s="6">
        <v>37</v>
      </c>
      <c r="D688" s="6" t="str">
        <f t="shared" si="20"/>
        <v>Middle Age (36–50)</v>
      </c>
      <c r="E688" s="9">
        <f>IF(Table3[[#This Row],[Age Group]]="Children (8–17)",1,IF(Table3[[#This Row],[Age Group]]="Youth (18–25)",2,IF(Table3[[#This Row],[Age Group]]="Adults (26–35)",3,IF(Table3[[#This Row],[Age Group]]="Middle Age (36–50)",4,5))))</f>
        <v>4</v>
      </c>
      <c r="F688" s="9">
        <v>0</v>
      </c>
      <c r="G688" s="6" t="str">
        <f>IF(Table3[[#This Row],[NS1 Patients]]=0,"Ns1 (-)ve", "Ns1(+)ve")</f>
        <v>Ns1 (-)ve</v>
      </c>
      <c r="H688" s="9">
        <v>0</v>
      </c>
      <c r="I688" s="6" t="str">
        <f>IF(Table3[[#This Row],[IgG Patients]]=0,"IgG (-)ve","IgG (+)ve")</f>
        <v>IgG (-)ve</v>
      </c>
      <c r="J688" s="9">
        <v>0</v>
      </c>
      <c r="K688" s="6" t="str">
        <f>IF(Table3[[#This Row],[IgM Patients]]=0,"IgM (-)ve","IgG (+)ve")</f>
        <v>IgM (-)ve</v>
      </c>
      <c r="L688" s="6" t="s">
        <v>77</v>
      </c>
      <c r="M688" s="6" t="s">
        <v>17</v>
      </c>
      <c r="N688" s="6" t="s">
        <v>13</v>
      </c>
      <c r="O688" s="6" t="s">
        <v>14</v>
      </c>
      <c r="P688" s="6">
        <v>0</v>
      </c>
      <c r="Q688" s="6" t="str">
        <f t="shared" si="21"/>
        <v>Negative</v>
      </c>
    </row>
    <row r="689" spans="1:17" x14ac:dyDescent="0.35">
      <c r="A689" s="5">
        <v>737</v>
      </c>
      <c r="B689" s="7" t="s">
        <v>10</v>
      </c>
      <c r="C689" s="7">
        <v>39</v>
      </c>
      <c r="D689" s="7" t="str">
        <f t="shared" si="20"/>
        <v>Middle Age (36–50)</v>
      </c>
      <c r="E689" s="10">
        <f>IF(Table3[[#This Row],[Age Group]]="Children (8–17)",1,IF(Table3[[#This Row],[Age Group]]="Youth (18–25)",2,IF(Table3[[#This Row],[Age Group]]="Adults (26–35)",3,IF(Table3[[#This Row],[Age Group]]="Middle Age (36–50)",4,5))))</f>
        <v>4</v>
      </c>
      <c r="F689" s="10">
        <v>0</v>
      </c>
      <c r="G689" s="7" t="str">
        <f>IF(Table3[[#This Row],[NS1 Patients]]=0,"Ns1 (-)ve", "Ns1(+)ve")</f>
        <v>Ns1 (-)ve</v>
      </c>
      <c r="H689" s="10">
        <v>0</v>
      </c>
      <c r="I689" s="7" t="str">
        <f>IF(Table3[[#This Row],[IgG Patients]]=0,"IgG (-)ve","IgG (+)ve")</f>
        <v>IgG (-)ve</v>
      </c>
      <c r="J689" s="10">
        <v>1</v>
      </c>
      <c r="K689" s="7" t="str">
        <f>IF(Table3[[#This Row],[IgM Patients]]=0,"IgM (-)ve","IgG (+)ve")</f>
        <v>IgG (+)ve</v>
      </c>
      <c r="L689" s="7" t="s">
        <v>40</v>
      </c>
      <c r="M689" s="7" t="s">
        <v>12</v>
      </c>
      <c r="N689" s="7" t="s">
        <v>13</v>
      </c>
      <c r="O689" s="7" t="s">
        <v>14</v>
      </c>
      <c r="P689" s="7">
        <v>0</v>
      </c>
      <c r="Q689" s="7" t="str">
        <f t="shared" si="21"/>
        <v>Negative</v>
      </c>
    </row>
    <row r="690" spans="1:17" x14ac:dyDescent="0.35">
      <c r="A690" s="5">
        <v>740</v>
      </c>
      <c r="B690" s="6" t="s">
        <v>15</v>
      </c>
      <c r="C690" s="6">
        <v>46</v>
      </c>
      <c r="D690" s="6" t="str">
        <f t="shared" si="20"/>
        <v>Middle Age (36–50)</v>
      </c>
      <c r="E690" s="9">
        <f>IF(Table3[[#This Row],[Age Group]]="Children (8–17)",1,IF(Table3[[#This Row],[Age Group]]="Youth (18–25)",2,IF(Table3[[#This Row],[Age Group]]="Adults (26–35)",3,IF(Table3[[#This Row],[Age Group]]="Middle Age (36–50)",4,5))))</f>
        <v>4</v>
      </c>
      <c r="F690" s="9">
        <v>1</v>
      </c>
      <c r="G690" s="6" t="str">
        <f>IF(Table3[[#This Row],[NS1 Patients]]=0,"Ns1 (-)ve", "Ns1(+)ve")</f>
        <v>Ns1(+)ve</v>
      </c>
      <c r="H690" s="9">
        <v>1</v>
      </c>
      <c r="I690" s="6" t="str">
        <f>IF(Table3[[#This Row],[IgG Patients]]=0,"IgG (-)ve","IgG (+)ve")</f>
        <v>IgG (+)ve</v>
      </c>
      <c r="J690" s="9">
        <v>0</v>
      </c>
      <c r="K690" s="6" t="str">
        <f>IF(Table3[[#This Row],[IgM Patients]]=0,"IgM (-)ve","IgG (+)ve")</f>
        <v>IgM (-)ve</v>
      </c>
      <c r="L690" s="6" t="s">
        <v>48</v>
      </c>
      <c r="M690" s="6" t="s">
        <v>17</v>
      </c>
      <c r="N690" s="6" t="s">
        <v>13</v>
      </c>
      <c r="O690" s="6" t="s">
        <v>14</v>
      </c>
      <c r="P690" s="6">
        <v>1</v>
      </c>
      <c r="Q690" s="6" t="str">
        <f t="shared" si="21"/>
        <v>Positive</v>
      </c>
    </row>
    <row r="691" spans="1:17" x14ac:dyDescent="0.35">
      <c r="A691" s="5">
        <v>747</v>
      </c>
      <c r="B691" s="7" t="s">
        <v>15</v>
      </c>
      <c r="C691" s="7">
        <v>46</v>
      </c>
      <c r="D691" s="7" t="str">
        <f t="shared" si="20"/>
        <v>Middle Age (36–50)</v>
      </c>
      <c r="E691" s="10">
        <f>IF(Table3[[#This Row],[Age Group]]="Children (8–17)",1,IF(Table3[[#This Row],[Age Group]]="Youth (18–25)",2,IF(Table3[[#This Row],[Age Group]]="Adults (26–35)",3,IF(Table3[[#This Row],[Age Group]]="Middle Age (36–50)",4,5))))</f>
        <v>4</v>
      </c>
      <c r="F691" s="10">
        <v>0</v>
      </c>
      <c r="G691" s="7" t="str">
        <f>IF(Table3[[#This Row],[NS1 Patients]]=0,"Ns1 (-)ve", "Ns1(+)ve")</f>
        <v>Ns1 (-)ve</v>
      </c>
      <c r="H691" s="10">
        <v>0</v>
      </c>
      <c r="I691" s="7" t="str">
        <f>IF(Table3[[#This Row],[IgG Patients]]=0,"IgG (-)ve","IgG (+)ve")</f>
        <v>IgG (-)ve</v>
      </c>
      <c r="J691" s="10">
        <v>0</v>
      </c>
      <c r="K691" s="7" t="str">
        <f>IF(Table3[[#This Row],[IgM Patients]]=0,"IgM (-)ve","IgG (+)ve")</f>
        <v>IgM (-)ve</v>
      </c>
      <c r="L691" s="7" t="s">
        <v>28</v>
      </c>
      <c r="M691" s="7" t="s">
        <v>12</v>
      </c>
      <c r="N691" s="7" t="s">
        <v>13</v>
      </c>
      <c r="O691" s="7" t="s">
        <v>14</v>
      </c>
      <c r="P691" s="7">
        <v>0</v>
      </c>
      <c r="Q691" s="7" t="str">
        <f t="shared" si="21"/>
        <v>Negative</v>
      </c>
    </row>
    <row r="692" spans="1:17" x14ac:dyDescent="0.35">
      <c r="A692" s="5">
        <v>751</v>
      </c>
      <c r="B692" s="7" t="s">
        <v>10</v>
      </c>
      <c r="C692" s="7">
        <v>46</v>
      </c>
      <c r="D692" s="7" t="str">
        <f t="shared" si="20"/>
        <v>Middle Age (36–50)</v>
      </c>
      <c r="E692" s="10">
        <f>IF(Table3[[#This Row],[Age Group]]="Children (8–17)",1,IF(Table3[[#This Row],[Age Group]]="Youth (18–25)",2,IF(Table3[[#This Row],[Age Group]]="Adults (26–35)",3,IF(Table3[[#This Row],[Age Group]]="Middle Age (36–50)",4,5))))</f>
        <v>4</v>
      </c>
      <c r="F692" s="10">
        <v>1</v>
      </c>
      <c r="G692" s="7" t="str">
        <f>IF(Table3[[#This Row],[NS1 Patients]]=0,"Ns1 (-)ve", "Ns1(+)ve")</f>
        <v>Ns1(+)ve</v>
      </c>
      <c r="H692" s="10">
        <v>1</v>
      </c>
      <c r="I692" s="7" t="str">
        <f>IF(Table3[[#This Row],[IgG Patients]]=0,"IgG (-)ve","IgG (+)ve")</f>
        <v>IgG (+)ve</v>
      </c>
      <c r="J692" s="10">
        <v>1</v>
      </c>
      <c r="K692" s="7" t="str">
        <f>IF(Table3[[#This Row],[IgM Patients]]=0,"IgM (-)ve","IgG (+)ve")</f>
        <v>IgG (+)ve</v>
      </c>
      <c r="L692" s="7" t="s">
        <v>49</v>
      </c>
      <c r="M692" s="7" t="s">
        <v>12</v>
      </c>
      <c r="N692" s="7" t="s">
        <v>24</v>
      </c>
      <c r="O692" s="7" t="s">
        <v>14</v>
      </c>
      <c r="P692" s="7">
        <v>1</v>
      </c>
      <c r="Q692" s="7" t="str">
        <f t="shared" si="21"/>
        <v>Positive</v>
      </c>
    </row>
    <row r="693" spans="1:17" x14ac:dyDescent="0.35">
      <c r="A693" s="5">
        <v>753</v>
      </c>
      <c r="B693" s="7" t="s">
        <v>15</v>
      </c>
      <c r="C693" s="7">
        <v>49</v>
      </c>
      <c r="D693" s="7" t="str">
        <f t="shared" si="20"/>
        <v>Middle Age (36–50)</v>
      </c>
      <c r="E693" s="10">
        <f>IF(Table3[[#This Row],[Age Group]]="Children (8–17)",1,IF(Table3[[#This Row],[Age Group]]="Youth (18–25)",2,IF(Table3[[#This Row],[Age Group]]="Adults (26–35)",3,IF(Table3[[#This Row],[Age Group]]="Middle Age (36–50)",4,5))))</f>
        <v>4</v>
      </c>
      <c r="F693" s="10">
        <v>1</v>
      </c>
      <c r="G693" s="7" t="str">
        <f>IF(Table3[[#This Row],[NS1 Patients]]=0,"Ns1 (-)ve", "Ns1(+)ve")</f>
        <v>Ns1(+)ve</v>
      </c>
      <c r="H693" s="10">
        <v>1</v>
      </c>
      <c r="I693" s="7" t="str">
        <f>IF(Table3[[#This Row],[IgG Patients]]=0,"IgG (-)ve","IgG (+)ve")</f>
        <v>IgG (+)ve</v>
      </c>
      <c r="J693" s="10">
        <v>0</v>
      </c>
      <c r="K693" s="7" t="str">
        <f>IF(Table3[[#This Row],[IgM Patients]]=0,"IgM (-)ve","IgG (+)ve")</f>
        <v>IgM (-)ve</v>
      </c>
      <c r="L693" s="7" t="s">
        <v>26</v>
      </c>
      <c r="M693" s="7" t="s">
        <v>12</v>
      </c>
      <c r="N693" s="7" t="s">
        <v>13</v>
      </c>
      <c r="O693" s="7" t="s">
        <v>14</v>
      </c>
      <c r="P693" s="7">
        <v>1</v>
      </c>
      <c r="Q693" s="7" t="str">
        <f t="shared" si="21"/>
        <v>Positive</v>
      </c>
    </row>
    <row r="694" spans="1:17" x14ac:dyDescent="0.35">
      <c r="A694" s="5">
        <v>754</v>
      </c>
      <c r="B694" s="6" t="s">
        <v>10</v>
      </c>
      <c r="C694" s="6">
        <v>43</v>
      </c>
      <c r="D694" s="6" t="str">
        <f t="shared" si="20"/>
        <v>Middle Age (36–50)</v>
      </c>
      <c r="E694" s="9">
        <f>IF(Table3[[#This Row],[Age Group]]="Children (8–17)",1,IF(Table3[[#This Row],[Age Group]]="Youth (18–25)",2,IF(Table3[[#This Row],[Age Group]]="Adults (26–35)",3,IF(Table3[[#This Row],[Age Group]]="Middle Age (36–50)",4,5))))</f>
        <v>4</v>
      </c>
      <c r="F694" s="9">
        <v>1</v>
      </c>
      <c r="G694" s="6" t="str">
        <f>IF(Table3[[#This Row],[NS1 Patients]]=0,"Ns1 (-)ve", "Ns1(+)ve")</f>
        <v>Ns1(+)ve</v>
      </c>
      <c r="H694" s="9">
        <v>1</v>
      </c>
      <c r="I694" s="6" t="str">
        <f>IF(Table3[[#This Row],[IgG Patients]]=0,"IgG (-)ve","IgG (+)ve")</f>
        <v>IgG (+)ve</v>
      </c>
      <c r="J694" s="9">
        <v>1</v>
      </c>
      <c r="K694" s="6" t="str">
        <f>IF(Table3[[#This Row],[IgM Patients]]=0,"IgM (-)ve","IgG (+)ve")</f>
        <v>IgG (+)ve</v>
      </c>
      <c r="L694" s="6" t="s">
        <v>22</v>
      </c>
      <c r="M694" s="6" t="s">
        <v>17</v>
      </c>
      <c r="N694" s="6" t="s">
        <v>19</v>
      </c>
      <c r="O694" s="6" t="s">
        <v>14</v>
      </c>
      <c r="P694" s="6">
        <v>1</v>
      </c>
      <c r="Q694" s="6" t="str">
        <f t="shared" si="21"/>
        <v>Positive</v>
      </c>
    </row>
    <row r="695" spans="1:17" x14ac:dyDescent="0.35">
      <c r="A695" s="5">
        <v>755</v>
      </c>
      <c r="B695" s="7" t="s">
        <v>10</v>
      </c>
      <c r="C695" s="7">
        <v>49</v>
      </c>
      <c r="D695" s="7" t="str">
        <f t="shared" si="20"/>
        <v>Middle Age (36–50)</v>
      </c>
      <c r="E695" s="10">
        <f>IF(Table3[[#This Row],[Age Group]]="Children (8–17)",1,IF(Table3[[#This Row],[Age Group]]="Youth (18–25)",2,IF(Table3[[#This Row],[Age Group]]="Adults (26–35)",3,IF(Table3[[#This Row],[Age Group]]="Middle Age (36–50)",4,5))))</f>
        <v>4</v>
      </c>
      <c r="F695" s="10">
        <v>1</v>
      </c>
      <c r="G695" s="7" t="str">
        <f>IF(Table3[[#This Row],[NS1 Patients]]=0,"Ns1 (-)ve", "Ns1(+)ve")</f>
        <v>Ns1(+)ve</v>
      </c>
      <c r="H695" s="10">
        <v>1</v>
      </c>
      <c r="I695" s="7" t="str">
        <f>IF(Table3[[#This Row],[IgG Patients]]=0,"IgG (-)ve","IgG (+)ve")</f>
        <v>IgG (+)ve</v>
      </c>
      <c r="J695" s="10">
        <v>0</v>
      </c>
      <c r="K695" s="7" t="str">
        <f>IF(Table3[[#This Row],[IgM Patients]]=0,"IgM (-)ve","IgG (+)ve")</f>
        <v>IgM (-)ve</v>
      </c>
      <c r="L695" s="7" t="s">
        <v>46</v>
      </c>
      <c r="M695" s="7" t="s">
        <v>12</v>
      </c>
      <c r="N695" s="7" t="s">
        <v>24</v>
      </c>
      <c r="O695" s="7" t="s">
        <v>14</v>
      </c>
      <c r="P695" s="7">
        <v>1</v>
      </c>
      <c r="Q695" s="7" t="str">
        <f t="shared" si="21"/>
        <v>Positive</v>
      </c>
    </row>
    <row r="696" spans="1:17" x14ac:dyDescent="0.35">
      <c r="A696" s="5">
        <v>756</v>
      </c>
      <c r="B696" s="6" t="s">
        <v>15</v>
      </c>
      <c r="C696" s="6">
        <v>46</v>
      </c>
      <c r="D696" s="6" t="str">
        <f t="shared" si="20"/>
        <v>Middle Age (36–50)</v>
      </c>
      <c r="E696" s="9">
        <f>IF(Table3[[#This Row],[Age Group]]="Children (8–17)",1,IF(Table3[[#This Row],[Age Group]]="Youth (18–25)",2,IF(Table3[[#This Row],[Age Group]]="Adults (26–35)",3,IF(Table3[[#This Row],[Age Group]]="Middle Age (36–50)",4,5))))</f>
        <v>4</v>
      </c>
      <c r="F696" s="9">
        <v>1</v>
      </c>
      <c r="G696" s="6" t="str">
        <f>IF(Table3[[#This Row],[NS1 Patients]]=0,"Ns1 (-)ve", "Ns1(+)ve")</f>
        <v>Ns1(+)ve</v>
      </c>
      <c r="H696" s="9">
        <v>1</v>
      </c>
      <c r="I696" s="6" t="str">
        <f>IF(Table3[[#This Row],[IgG Patients]]=0,"IgG (-)ve","IgG (+)ve")</f>
        <v>IgG (+)ve</v>
      </c>
      <c r="J696" s="9">
        <v>0</v>
      </c>
      <c r="K696" s="6" t="str">
        <f>IF(Table3[[#This Row],[IgM Patients]]=0,"IgM (-)ve","IgG (+)ve")</f>
        <v>IgM (-)ve</v>
      </c>
      <c r="L696" s="6" t="s">
        <v>44</v>
      </c>
      <c r="M696" s="6" t="s">
        <v>17</v>
      </c>
      <c r="N696" s="6" t="s">
        <v>24</v>
      </c>
      <c r="O696" s="6" t="s">
        <v>14</v>
      </c>
      <c r="P696" s="6">
        <v>1</v>
      </c>
      <c r="Q696" s="6" t="str">
        <f t="shared" si="21"/>
        <v>Positive</v>
      </c>
    </row>
    <row r="697" spans="1:17" x14ac:dyDescent="0.35">
      <c r="A697" s="5">
        <v>757</v>
      </c>
      <c r="B697" s="7" t="s">
        <v>10</v>
      </c>
      <c r="C697" s="7">
        <v>50</v>
      </c>
      <c r="D697" s="7" t="str">
        <f t="shared" si="20"/>
        <v>Middle Age (36–50)</v>
      </c>
      <c r="E697" s="10">
        <f>IF(Table3[[#This Row],[Age Group]]="Children (8–17)",1,IF(Table3[[#This Row],[Age Group]]="Youth (18–25)",2,IF(Table3[[#This Row],[Age Group]]="Adults (26–35)",3,IF(Table3[[#This Row],[Age Group]]="Middle Age (36–50)",4,5))))</f>
        <v>4</v>
      </c>
      <c r="F697" s="10">
        <v>0</v>
      </c>
      <c r="G697" s="7" t="str">
        <f>IF(Table3[[#This Row],[NS1 Patients]]=0,"Ns1 (-)ve", "Ns1(+)ve")</f>
        <v>Ns1 (-)ve</v>
      </c>
      <c r="H697" s="10">
        <v>0</v>
      </c>
      <c r="I697" s="7" t="str">
        <f>IF(Table3[[#This Row],[IgG Patients]]=0,"IgG (-)ve","IgG (+)ve")</f>
        <v>IgG (-)ve</v>
      </c>
      <c r="J697" s="10">
        <v>1</v>
      </c>
      <c r="K697" s="7" t="str">
        <f>IF(Table3[[#This Row],[IgM Patients]]=0,"IgM (-)ve","IgG (+)ve")</f>
        <v>IgG (+)ve</v>
      </c>
      <c r="L697" s="7" t="s">
        <v>11</v>
      </c>
      <c r="M697" s="7" t="s">
        <v>12</v>
      </c>
      <c r="N697" s="7" t="s">
        <v>13</v>
      </c>
      <c r="O697" s="7" t="s">
        <v>14</v>
      </c>
      <c r="P697" s="7">
        <v>0</v>
      </c>
      <c r="Q697" s="7" t="str">
        <f t="shared" si="21"/>
        <v>Negative</v>
      </c>
    </row>
    <row r="698" spans="1:17" x14ac:dyDescent="0.35">
      <c r="A698" s="5">
        <v>760</v>
      </c>
      <c r="B698" s="6" t="s">
        <v>10</v>
      </c>
      <c r="C698" s="6">
        <v>46</v>
      </c>
      <c r="D698" s="6" t="str">
        <f t="shared" si="20"/>
        <v>Middle Age (36–50)</v>
      </c>
      <c r="E698" s="9">
        <f>IF(Table3[[#This Row],[Age Group]]="Children (8–17)",1,IF(Table3[[#This Row],[Age Group]]="Youth (18–25)",2,IF(Table3[[#This Row],[Age Group]]="Adults (26–35)",3,IF(Table3[[#This Row],[Age Group]]="Middle Age (36–50)",4,5))))</f>
        <v>4</v>
      </c>
      <c r="F698" s="9">
        <v>0</v>
      </c>
      <c r="G698" s="6" t="str">
        <f>IF(Table3[[#This Row],[NS1 Patients]]=0,"Ns1 (-)ve", "Ns1(+)ve")</f>
        <v>Ns1 (-)ve</v>
      </c>
      <c r="H698" s="9">
        <v>0</v>
      </c>
      <c r="I698" s="6" t="str">
        <f>IF(Table3[[#This Row],[IgG Patients]]=0,"IgG (-)ve","IgG (+)ve")</f>
        <v>IgG (-)ve</v>
      </c>
      <c r="J698" s="9">
        <v>0</v>
      </c>
      <c r="K698" s="6" t="str">
        <f>IF(Table3[[#This Row],[IgM Patients]]=0,"IgM (-)ve","IgG (+)ve")</f>
        <v>IgM (-)ve</v>
      </c>
      <c r="L698" s="6" t="s">
        <v>46</v>
      </c>
      <c r="M698" s="6" t="s">
        <v>17</v>
      </c>
      <c r="N698" s="6" t="s">
        <v>24</v>
      </c>
      <c r="O698" s="6" t="s">
        <v>14</v>
      </c>
      <c r="P698" s="6">
        <v>0</v>
      </c>
      <c r="Q698" s="6" t="str">
        <f t="shared" si="21"/>
        <v>Negative</v>
      </c>
    </row>
    <row r="699" spans="1:17" x14ac:dyDescent="0.35">
      <c r="A699" s="5">
        <v>763</v>
      </c>
      <c r="B699" s="7" t="s">
        <v>15</v>
      </c>
      <c r="C699" s="7">
        <v>46</v>
      </c>
      <c r="D699" s="7" t="str">
        <f t="shared" si="20"/>
        <v>Middle Age (36–50)</v>
      </c>
      <c r="E699" s="10">
        <f>IF(Table3[[#This Row],[Age Group]]="Children (8–17)",1,IF(Table3[[#This Row],[Age Group]]="Youth (18–25)",2,IF(Table3[[#This Row],[Age Group]]="Adults (26–35)",3,IF(Table3[[#This Row],[Age Group]]="Middle Age (36–50)",4,5))))</f>
        <v>4</v>
      </c>
      <c r="F699" s="10">
        <v>0</v>
      </c>
      <c r="G699" s="7" t="str">
        <f>IF(Table3[[#This Row],[NS1 Patients]]=0,"Ns1 (-)ve", "Ns1(+)ve")</f>
        <v>Ns1 (-)ve</v>
      </c>
      <c r="H699" s="10">
        <v>0</v>
      </c>
      <c r="I699" s="7" t="str">
        <f>IF(Table3[[#This Row],[IgG Patients]]=0,"IgG (-)ve","IgG (+)ve")</f>
        <v>IgG (-)ve</v>
      </c>
      <c r="J699" s="10">
        <v>1</v>
      </c>
      <c r="K699" s="7" t="str">
        <f>IF(Table3[[#This Row],[IgM Patients]]=0,"IgM (-)ve","IgG (+)ve")</f>
        <v>IgG (+)ve</v>
      </c>
      <c r="L699" s="7" t="s">
        <v>50</v>
      </c>
      <c r="M699" s="7" t="s">
        <v>12</v>
      </c>
      <c r="N699" s="7" t="s">
        <v>24</v>
      </c>
      <c r="O699" s="7" t="s">
        <v>14</v>
      </c>
      <c r="P699" s="7">
        <v>0</v>
      </c>
      <c r="Q699" s="7" t="str">
        <f t="shared" si="21"/>
        <v>Negative</v>
      </c>
    </row>
    <row r="700" spans="1:17" x14ac:dyDescent="0.35">
      <c r="A700" s="5">
        <v>764</v>
      </c>
      <c r="B700" s="6" t="s">
        <v>15</v>
      </c>
      <c r="C700" s="6">
        <v>42</v>
      </c>
      <c r="D700" s="6" t="str">
        <f t="shared" si="20"/>
        <v>Middle Age (36–50)</v>
      </c>
      <c r="E700" s="9">
        <f>IF(Table3[[#This Row],[Age Group]]="Children (8–17)",1,IF(Table3[[#This Row],[Age Group]]="Youth (18–25)",2,IF(Table3[[#This Row],[Age Group]]="Adults (26–35)",3,IF(Table3[[#This Row],[Age Group]]="Middle Age (36–50)",4,5))))</f>
        <v>4</v>
      </c>
      <c r="F700" s="9">
        <v>1</v>
      </c>
      <c r="G700" s="6" t="str">
        <f>IF(Table3[[#This Row],[NS1 Patients]]=0,"Ns1 (-)ve", "Ns1(+)ve")</f>
        <v>Ns1(+)ve</v>
      </c>
      <c r="H700" s="9">
        <v>1</v>
      </c>
      <c r="I700" s="6" t="str">
        <f>IF(Table3[[#This Row],[IgG Patients]]=0,"IgG (-)ve","IgG (+)ve")</f>
        <v>IgG (+)ve</v>
      </c>
      <c r="J700" s="9">
        <v>1</v>
      </c>
      <c r="K700" s="6" t="str">
        <f>IF(Table3[[#This Row],[IgM Patients]]=0,"IgM (-)ve","IgG (+)ve")</f>
        <v>IgG (+)ve</v>
      </c>
      <c r="L700" s="6" t="s">
        <v>51</v>
      </c>
      <c r="M700" s="6" t="s">
        <v>17</v>
      </c>
      <c r="N700" s="6" t="s">
        <v>13</v>
      </c>
      <c r="O700" s="6" t="s">
        <v>14</v>
      </c>
      <c r="P700" s="6">
        <v>1</v>
      </c>
      <c r="Q700" s="6" t="str">
        <f t="shared" si="21"/>
        <v>Positive</v>
      </c>
    </row>
    <row r="701" spans="1:17" x14ac:dyDescent="0.35">
      <c r="A701" s="5">
        <v>771</v>
      </c>
      <c r="B701" s="7" t="s">
        <v>15</v>
      </c>
      <c r="C701" s="7">
        <v>43</v>
      </c>
      <c r="D701" s="7" t="str">
        <f t="shared" si="20"/>
        <v>Middle Age (36–50)</v>
      </c>
      <c r="E701" s="10">
        <f>IF(Table3[[#This Row],[Age Group]]="Children (8–17)",1,IF(Table3[[#This Row],[Age Group]]="Youth (18–25)",2,IF(Table3[[#This Row],[Age Group]]="Adults (26–35)",3,IF(Table3[[#This Row],[Age Group]]="Middle Age (36–50)",4,5))))</f>
        <v>4</v>
      </c>
      <c r="F701" s="10">
        <v>1</v>
      </c>
      <c r="G701" s="7" t="str">
        <f>IF(Table3[[#This Row],[NS1 Patients]]=0,"Ns1 (-)ve", "Ns1(+)ve")</f>
        <v>Ns1(+)ve</v>
      </c>
      <c r="H701" s="10">
        <v>1</v>
      </c>
      <c r="I701" s="7" t="str">
        <f>IF(Table3[[#This Row],[IgG Patients]]=0,"IgG (-)ve","IgG (+)ve")</f>
        <v>IgG (+)ve</v>
      </c>
      <c r="J701" s="10">
        <v>0</v>
      </c>
      <c r="K701" s="7" t="str">
        <f>IF(Table3[[#This Row],[IgM Patients]]=0,"IgM (-)ve","IgG (+)ve")</f>
        <v>IgM (-)ve</v>
      </c>
      <c r="L701" s="7" t="s">
        <v>37</v>
      </c>
      <c r="M701" s="7" t="s">
        <v>12</v>
      </c>
      <c r="N701" s="7" t="s">
        <v>19</v>
      </c>
      <c r="O701" s="7" t="s">
        <v>14</v>
      </c>
      <c r="P701" s="7">
        <v>1</v>
      </c>
      <c r="Q701" s="7" t="str">
        <f t="shared" si="21"/>
        <v>Positive</v>
      </c>
    </row>
    <row r="702" spans="1:17" x14ac:dyDescent="0.35">
      <c r="A702" s="5">
        <v>772</v>
      </c>
      <c r="B702" s="6" t="s">
        <v>10</v>
      </c>
      <c r="C702" s="6">
        <v>36</v>
      </c>
      <c r="D702" s="6" t="str">
        <f t="shared" si="20"/>
        <v>Middle Age (36–50)</v>
      </c>
      <c r="E702" s="9">
        <f>IF(Table3[[#This Row],[Age Group]]="Children (8–17)",1,IF(Table3[[#This Row],[Age Group]]="Youth (18–25)",2,IF(Table3[[#This Row],[Age Group]]="Adults (26–35)",3,IF(Table3[[#This Row],[Age Group]]="Middle Age (36–50)",4,5))))</f>
        <v>4</v>
      </c>
      <c r="F702" s="9">
        <v>1</v>
      </c>
      <c r="G702" s="6" t="str">
        <f>IF(Table3[[#This Row],[NS1 Patients]]=0,"Ns1 (-)ve", "Ns1(+)ve")</f>
        <v>Ns1(+)ve</v>
      </c>
      <c r="H702" s="9">
        <v>1</v>
      </c>
      <c r="I702" s="6" t="str">
        <f>IF(Table3[[#This Row],[IgG Patients]]=0,"IgG (-)ve","IgG (+)ve")</f>
        <v>IgG (+)ve</v>
      </c>
      <c r="J702" s="9">
        <v>0</v>
      </c>
      <c r="K702" s="6" t="str">
        <f>IF(Table3[[#This Row],[IgM Patients]]=0,"IgM (-)ve","IgG (+)ve")</f>
        <v>IgM (-)ve</v>
      </c>
      <c r="L702" s="6" t="s">
        <v>39</v>
      </c>
      <c r="M702" s="6" t="s">
        <v>17</v>
      </c>
      <c r="N702" s="6" t="s">
        <v>19</v>
      </c>
      <c r="O702" s="6" t="s">
        <v>14</v>
      </c>
      <c r="P702" s="6">
        <v>1</v>
      </c>
      <c r="Q702" s="6" t="str">
        <f t="shared" si="21"/>
        <v>Positive</v>
      </c>
    </row>
    <row r="703" spans="1:17" x14ac:dyDescent="0.35">
      <c r="A703" s="5">
        <v>773</v>
      </c>
      <c r="B703" s="7" t="s">
        <v>10</v>
      </c>
      <c r="C703" s="7">
        <v>50</v>
      </c>
      <c r="D703" s="7" t="str">
        <f t="shared" si="20"/>
        <v>Middle Age (36–50)</v>
      </c>
      <c r="E703" s="10">
        <f>IF(Table3[[#This Row],[Age Group]]="Children (8–17)",1,IF(Table3[[#This Row],[Age Group]]="Youth (18–25)",2,IF(Table3[[#This Row],[Age Group]]="Adults (26–35)",3,IF(Table3[[#This Row],[Age Group]]="Middle Age (36–50)",4,5))))</f>
        <v>4</v>
      </c>
      <c r="F703" s="10">
        <v>1</v>
      </c>
      <c r="G703" s="7" t="str">
        <f>IF(Table3[[#This Row],[NS1 Patients]]=0,"Ns1 (-)ve", "Ns1(+)ve")</f>
        <v>Ns1(+)ve</v>
      </c>
      <c r="H703" s="10">
        <v>1</v>
      </c>
      <c r="I703" s="7" t="str">
        <f>IF(Table3[[#This Row],[IgG Patients]]=0,"IgG (-)ve","IgG (+)ve")</f>
        <v>IgG (+)ve</v>
      </c>
      <c r="J703" s="10">
        <v>0</v>
      </c>
      <c r="K703" s="7" t="str">
        <f>IF(Table3[[#This Row],[IgM Patients]]=0,"IgM (-)ve","IgG (+)ve")</f>
        <v>IgM (-)ve</v>
      </c>
      <c r="L703" s="7" t="s">
        <v>27</v>
      </c>
      <c r="M703" s="7" t="s">
        <v>12</v>
      </c>
      <c r="N703" s="7" t="s">
        <v>19</v>
      </c>
      <c r="O703" s="7" t="s">
        <v>14</v>
      </c>
      <c r="P703" s="7">
        <v>1</v>
      </c>
      <c r="Q703" s="7" t="str">
        <f t="shared" si="21"/>
        <v>Positive</v>
      </c>
    </row>
    <row r="704" spans="1:17" x14ac:dyDescent="0.35">
      <c r="A704" s="5">
        <v>776</v>
      </c>
      <c r="B704" s="6" t="s">
        <v>15</v>
      </c>
      <c r="C704" s="6">
        <v>50</v>
      </c>
      <c r="D704" s="6" t="str">
        <f t="shared" si="20"/>
        <v>Middle Age (36–50)</v>
      </c>
      <c r="E704" s="9">
        <f>IF(Table3[[#This Row],[Age Group]]="Children (8–17)",1,IF(Table3[[#This Row],[Age Group]]="Youth (18–25)",2,IF(Table3[[#This Row],[Age Group]]="Adults (26–35)",3,IF(Table3[[#This Row],[Age Group]]="Middle Age (36–50)",4,5))))</f>
        <v>4</v>
      </c>
      <c r="F704" s="9">
        <v>1</v>
      </c>
      <c r="G704" s="6" t="str">
        <f>IF(Table3[[#This Row],[NS1 Patients]]=0,"Ns1 (-)ve", "Ns1(+)ve")</f>
        <v>Ns1(+)ve</v>
      </c>
      <c r="H704" s="9">
        <v>1</v>
      </c>
      <c r="I704" s="6" t="str">
        <f>IF(Table3[[#This Row],[IgG Patients]]=0,"IgG (-)ve","IgG (+)ve")</f>
        <v>IgG (+)ve</v>
      </c>
      <c r="J704" s="9">
        <v>0</v>
      </c>
      <c r="K704" s="6" t="str">
        <f>IF(Table3[[#This Row],[IgM Patients]]=0,"IgM (-)ve","IgG (+)ve")</f>
        <v>IgM (-)ve</v>
      </c>
      <c r="L704" s="6" t="s">
        <v>36</v>
      </c>
      <c r="M704" s="6" t="s">
        <v>17</v>
      </c>
      <c r="N704" s="6" t="s">
        <v>19</v>
      </c>
      <c r="O704" s="6" t="s">
        <v>14</v>
      </c>
      <c r="P704" s="6">
        <v>1</v>
      </c>
      <c r="Q704" s="6" t="str">
        <f t="shared" si="21"/>
        <v>Positive</v>
      </c>
    </row>
    <row r="705" spans="1:17" x14ac:dyDescent="0.35">
      <c r="A705" s="5">
        <v>779</v>
      </c>
      <c r="B705" s="7" t="s">
        <v>15</v>
      </c>
      <c r="C705" s="7">
        <v>40</v>
      </c>
      <c r="D705" s="7" t="str">
        <f t="shared" si="20"/>
        <v>Middle Age (36–50)</v>
      </c>
      <c r="E705" s="10">
        <f>IF(Table3[[#This Row],[Age Group]]="Children (8–17)",1,IF(Table3[[#This Row],[Age Group]]="Youth (18–25)",2,IF(Table3[[#This Row],[Age Group]]="Adults (26–35)",3,IF(Table3[[#This Row],[Age Group]]="Middle Age (36–50)",4,5))))</f>
        <v>4</v>
      </c>
      <c r="F705" s="10">
        <v>1</v>
      </c>
      <c r="G705" s="7" t="str">
        <f>IF(Table3[[#This Row],[NS1 Patients]]=0,"Ns1 (-)ve", "Ns1(+)ve")</f>
        <v>Ns1(+)ve</v>
      </c>
      <c r="H705" s="10">
        <v>1</v>
      </c>
      <c r="I705" s="7" t="str">
        <f>IF(Table3[[#This Row],[IgG Patients]]=0,"IgG (-)ve","IgG (+)ve")</f>
        <v>IgG (+)ve</v>
      </c>
      <c r="J705" s="10">
        <v>1</v>
      </c>
      <c r="K705" s="7" t="str">
        <f>IF(Table3[[#This Row],[IgM Patients]]=0,"IgM (-)ve","IgG (+)ve")</f>
        <v>IgG (+)ve</v>
      </c>
      <c r="L705" s="7" t="s">
        <v>48</v>
      </c>
      <c r="M705" s="7" t="s">
        <v>12</v>
      </c>
      <c r="N705" s="7" t="s">
        <v>13</v>
      </c>
      <c r="O705" s="7" t="s">
        <v>14</v>
      </c>
      <c r="P705" s="7">
        <v>1</v>
      </c>
      <c r="Q705" s="7" t="str">
        <f t="shared" si="21"/>
        <v>Positive</v>
      </c>
    </row>
    <row r="706" spans="1:17" x14ac:dyDescent="0.35">
      <c r="A706" s="5">
        <v>780</v>
      </c>
      <c r="B706" s="6" t="s">
        <v>15</v>
      </c>
      <c r="C706" s="6">
        <v>50</v>
      </c>
      <c r="D706" s="6" t="str">
        <f t="shared" ref="D706:D769" si="22">IF(C706&lt;=17,"Children (8–17)",
IF(C706&lt;=25,"Youth (18–25)",
IF(C706&lt;=35,"Adults (26–35)",
IF(C706&lt;=50,"Middle Age (36–50)",
"Seniors (51–65)"))))</f>
        <v>Middle Age (36–50)</v>
      </c>
      <c r="E706" s="9">
        <f>IF(Table3[[#This Row],[Age Group]]="Children (8–17)",1,IF(Table3[[#This Row],[Age Group]]="Youth (18–25)",2,IF(Table3[[#This Row],[Age Group]]="Adults (26–35)",3,IF(Table3[[#This Row],[Age Group]]="Middle Age (36–50)",4,5))))</f>
        <v>4</v>
      </c>
      <c r="F706" s="9">
        <v>1</v>
      </c>
      <c r="G706" s="6" t="str">
        <f>IF(Table3[[#This Row],[NS1 Patients]]=0,"Ns1 (-)ve", "Ns1(+)ve")</f>
        <v>Ns1(+)ve</v>
      </c>
      <c r="H706" s="9">
        <v>1</v>
      </c>
      <c r="I706" s="6" t="str">
        <f>IF(Table3[[#This Row],[IgG Patients]]=0,"IgG (-)ve","IgG (+)ve")</f>
        <v>IgG (+)ve</v>
      </c>
      <c r="J706" s="9">
        <v>1</v>
      </c>
      <c r="K706" s="6" t="str">
        <f>IF(Table3[[#This Row],[IgM Patients]]=0,"IgM (-)ve","IgG (+)ve")</f>
        <v>IgG (+)ve</v>
      </c>
      <c r="L706" s="6" t="s">
        <v>16</v>
      </c>
      <c r="M706" s="6" t="s">
        <v>17</v>
      </c>
      <c r="N706" s="6" t="s">
        <v>13</v>
      </c>
      <c r="O706" s="6" t="s">
        <v>14</v>
      </c>
      <c r="P706" s="6">
        <v>1</v>
      </c>
      <c r="Q706" s="6" t="str">
        <f t="shared" ref="Q706:Q769" si="23">IF(P706=0, "Negative","Positive")</f>
        <v>Positive</v>
      </c>
    </row>
    <row r="707" spans="1:17" x14ac:dyDescent="0.35">
      <c r="A707" s="5">
        <v>786</v>
      </c>
      <c r="B707" s="6" t="s">
        <v>10</v>
      </c>
      <c r="C707" s="6">
        <v>45</v>
      </c>
      <c r="D707" s="6" t="str">
        <f t="shared" si="22"/>
        <v>Middle Age (36–50)</v>
      </c>
      <c r="E707" s="9">
        <f>IF(Table3[[#This Row],[Age Group]]="Children (8–17)",1,IF(Table3[[#This Row],[Age Group]]="Youth (18–25)",2,IF(Table3[[#This Row],[Age Group]]="Adults (26–35)",3,IF(Table3[[#This Row],[Age Group]]="Middle Age (36–50)",4,5))))</f>
        <v>4</v>
      </c>
      <c r="F707" s="9">
        <v>0</v>
      </c>
      <c r="G707" s="6" t="str">
        <f>IF(Table3[[#This Row],[NS1 Patients]]=0,"Ns1 (-)ve", "Ns1(+)ve")</f>
        <v>Ns1 (-)ve</v>
      </c>
      <c r="H707" s="9">
        <v>0</v>
      </c>
      <c r="I707" s="6" t="str">
        <f>IF(Table3[[#This Row],[IgG Patients]]=0,"IgG (-)ve","IgG (+)ve")</f>
        <v>IgG (-)ve</v>
      </c>
      <c r="J707" s="9">
        <v>0</v>
      </c>
      <c r="K707" s="6" t="str">
        <f>IF(Table3[[#This Row],[IgM Patients]]=0,"IgM (-)ve","IgG (+)ve")</f>
        <v>IgM (-)ve</v>
      </c>
      <c r="L707" s="6" t="s">
        <v>53</v>
      </c>
      <c r="M707" s="6" t="s">
        <v>17</v>
      </c>
      <c r="N707" s="6" t="s">
        <v>19</v>
      </c>
      <c r="O707" s="6" t="s">
        <v>14</v>
      </c>
      <c r="P707" s="6">
        <v>0</v>
      </c>
      <c r="Q707" s="6" t="str">
        <f t="shared" si="23"/>
        <v>Negative</v>
      </c>
    </row>
    <row r="708" spans="1:17" x14ac:dyDescent="0.35">
      <c r="A708" s="5">
        <v>789</v>
      </c>
      <c r="B708" s="7" t="s">
        <v>15</v>
      </c>
      <c r="C708" s="7">
        <v>46</v>
      </c>
      <c r="D708" s="7" t="str">
        <f t="shared" si="22"/>
        <v>Middle Age (36–50)</v>
      </c>
      <c r="E708" s="10">
        <f>IF(Table3[[#This Row],[Age Group]]="Children (8–17)",1,IF(Table3[[#This Row],[Age Group]]="Youth (18–25)",2,IF(Table3[[#This Row],[Age Group]]="Adults (26–35)",3,IF(Table3[[#This Row],[Age Group]]="Middle Age (36–50)",4,5))))</f>
        <v>4</v>
      </c>
      <c r="F708" s="10">
        <v>0</v>
      </c>
      <c r="G708" s="7" t="str">
        <f>IF(Table3[[#This Row],[NS1 Patients]]=0,"Ns1 (-)ve", "Ns1(+)ve")</f>
        <v>Ns1 (-)ve</v>
      </c>
      <c r="H708" s="10">
        <v>0</v>
      </c>
      <c r="I708" s="7" t="str">
        <f>IF(Table3[[#This Row],[IgG Patients]]=0,"IgG (-)ve","IgG (+)ve")</f>
        <v>IgG (-)ve</v>
      </c>
      <c r="J708" s="10">
        <v>0</v>
      </c>
      <c r="K708" s="7" t="str">
        <f>IF(Table3[[#This Row],[IgM Patients]]=0,"IgM (-)ve","IgG (+)ve")</f>
        <v>IgM (-)ve</v>
      </c>
      <c r="L708" s="7" t="s">
        <v>18</v>
      </c>
      <c r="M708" s="7" t="s">
        <v>12</v>
      </c>
      <c r="N708" s="7" t="s">
        <v>24</v>
      </c>
      <c r="O708" s="7" t="s">
        <v>14</v>
      </c>
      <c r="P708" s="7">
        <v>0</v>
      </c>
      <c r="Q708" s="7" t="str">
        <f t="shared" si="23"/>
        <v>Negative</v>
      </c>
    </row>
    <row r="709" spans="1:17" x14ac:dyDescent="0.35">
      <c r="A709" s="5">
        <v>791</v>
      </c>
      <c r="B709" s="7" t="s">
        <v>15</v>
      </c>
      <c r="C709" s="7">
        <v>42</v>
      </c>
      <c r="D709" s="7" t="str">
        <f t="shared" si="22"/>
        <v>Middle Age (36–50)</v>
      </c>
      <c r="E709" s="10">
        <f>IF(Table3[[#This Row],[Age Group]]="Children (8–17)",1,IF(Table3[[#This Row],[Age Group]]="Youth (18–25)",2,IF(Table3[[#This Row],[Age Group]]="Adults (26–35)",3,IF(Table3[[#This Row],[Age Group]]="Middle Age (36–50)",4,5))))</f>
        <v>4</v>
      </c>
      <c r="F709" s="10">
        <v>1</v>
      </c>
      <c r="G709" s="7" t="str">
        <f>IF(Table3[[#This Row],[NS1 Patients]]=0,"Ns1 (-)ve", "Ns1(+)ve")</f>
        <v>Ns1(+)ve</v>
      </c>
      <c r="H709" s="10">
        <v>1</v>
      </c>
      <c r="I709" s="7" t="str">
        <f>IF(Table3[[#This Row],[IgG Patients]]=0,"IgG (-)ve","IgG (+)ve")</f>
        <v>IgG (+)ve</v>
      </c>
      <c r="J709" s="10">
        <v>1</v>
      </c>
      <c r="K709" s="7" t="str">
        <f>IF(Table3[[#This Row],[IgM Patients]]=0,"IgM (-)ve","IgG (+)ve")</f>
        <v>IgG (+)ve</v>
      </c>
      <c r="L709" s="7" t="s">
        <v>52</v>
      </c>
      <c r="M709" s="7" t="s">
        <v>12</v>
      </c>
      <c r="N709" s="7" t="s">
        <v>24</v>
      </c>
      <c r="O709" s="7" t="s">
        <v>14</v>
      </c>
      <c r="P709" s="7">
        <v>1</v>
      </c>
      <c r="Q709" s="7" t="str">
        <f t="shared" si="23"/>
        <v>Positive</v>
      </c>
    </row>
    <row r="710" spans="1:17" x14ac:dyDescent="0.35">
      <c r="A710" s="5">
        <v>795</v>
      </c>
      <c r="B710" s="7" t="s">
        <v>15</v>
      </c>
      <c r="C710" s="7">
        <v>46</v>
      </c>
      <c r="D710" s="7" t="str">
        <f t="shared" si="22"/>
        <v>Middle Age (36–50)</v>
      </c>
      <c r="E710" s="10">
        <f>IF(Table3[[#This Row],[Age Group]]="Children (8–17)",1,IF(Table3[[#This Row],[Age Group]]="Youth (18–25)",2,IF(Table3[[#This Row],[Age Group]]="Adults (26–35)",3,IF(Table3[[#This Row],[Age Group]]="Middle Age (36–50)",4,5))))</f>
        <v>4</v>
      </c>
      <c r="F710" s="10">
        <v>1</v>
      </c>
      <c r="G710" s="7" t="str">
        <f>IF(Table3[[#This Row],[NS1 Patients]]=0,"Ns1 (-)ve", "Ns1(+)ve")</f>
        <v>Ns1(+)ve</v>
      </c>
      <c r="H710" s="10">
        <v>1</v>
      </c>
      <c r="I710" s="7" t="str">
        <f>IF(Table3[[#This Row],[IgG Patients]]=0,"IgG (-)ve","IgG (+)ve")</f>
        <v>IgG (+)ve</v>
      </c>
      <c r="J710" s="10">
        <v>1</v>
      </c>
      <c r="K710" s="7" t="str">
        <f>IF(Table3[[#This Row],[IgM Patients]]=0,"IgM (-)ve","IgG (+)ve")</f>
        <v>IgG (+)ve</v>
      </c>
      <c r="L710" s="7" t="s">
        <v>33</v>
      </c>
      <c r="M710" s="7" t="s">
        <v>12</v>
      </c>
      <c r="N710" s="7" t="s">
        <v>24</v>
      </c>
      <c r="O710" s="7" t="s">
        <v>14</v>
      </c>
      <c r="P710" s="7">
        <v>1</v>
      </c>
      <c r="Q710" s="7" t="str">
        <f t="shared" si="23"/>
        <v>Positive</v>
      </c>
    </row>
    <row r="711" spans="1:17" x14ac:dyDescent="0.35">
      <c r="A711" s="5">
        <v>798</v>
      </c>
      <c r="B711" s="6" t="s">
        <v>10</v>
      </c>
      <c r="C711" s="6">
        <v>41</v>
      </c>
      <c r="D711" s="6" t="str">
        <f t="shared" si="22"/>
        <v>Middle Age (36–50)</v>
      </c>
      <c r="E711" s="9">
        <f>IF(Table3[[#This Row],[Age Group]]="Children (8–17)",1,IF(Table3[[#This Row],[Age Group]]="Youth (18–25)",2,IF(Table3[[#This Row],[Age Group]]="Adults (26–35)",3,IF(Table3[[#This Row],[Age Group]]="Middle Age (36–50)",4,5))))</f>
        <v>4</v>
      </c>
      <c r="F711" s="9">
        <v>1</v>
      </c>
      <c r="G711" s="6" t="str">
        <f>IF(Table3[[#This Row],[NS1 Patients]]=0,"Ns1 (-)ve", "Ns1(+)ve")</f>
        <v>Ns1(+)ve</v>
      </c>
      <c r="H711" s="9">
        <v>1</v>
      </c>
      <c r="I711" s="6" t="str">
        <f>IF(Table3[[#This Row],[IgG Patients]]=0,"IgG (-)ve","IgG (+)ve")</f>
        <v>IgG (+)ve</v>
      </c>
      <c r="J711" s="9">
        <v>1</v>
      </c>
      <c r="K711" s="6" t="str">
        <f>IF(Table3[[#This Row],[IgM Patients]]=0,"IgM (-)ve","IgG (+)ve")</f>
        <v>IgG (+)ve</v>
      </c>
      <c r="L711" s="6" t="s">
        <v>37</v>
      </c>
      <c r="M711" s="6" t="s">
        <v>17</v>
      </c>
      <c r="N711" s="6" t="s">
        <v>19</v>
      </c>
      <c r="O711" s="6" t="s">
        <v>14</v>
      </c>
      <c r="P711" s="6">
        <v>1</v>
      </c>
      <c r="Q711" s="6" t="str">
        <f t="shared" si="23"/>
        <v>Positive</v>
      </c>
    </row>
    <row r="712" spans="1:17" x14ac:dyDescent="0.35">
      <c r="A712" s="5">
        <v>804</v>
      </c>
      <c r="B712" s="6" t="s">
        <v>15</v>
      </c>
      <c r="C712" s="6">
        <v>44</v>
      </c>
      <c r="D712" s="6" t="str">
        <f t="shared" si="22"/>
        <v>Middle Age (36–50)</v>
      </c>
      <c r="E712" s="9">
        <f>IF(Table3[[#This Row],[Age Group]]="Children (8–17)",1,IF(Table3[[#This Row],[Age Group]]="Youth (18–25)",2,IF(Table3[[#This Row],[Age Group]]="Adults (26–35)",3,IF(Table3[[#This Row],[Age Group]]="Middle Age (36–50)",4,5))))</f>
        <v>4</v>
      </c>
      <c r="F712" s="9">
        <v>1</v>
      </c>
      <c r="G712" s="6" t="str">
        <f>IF(Table3[[#This Row],[NS1 Patients]]=0,"Ns1 (-)ve", "Ns1(+)ve")</f>
        <v>Ns1(+)ve</v>
      </c>
      <c r="H712" s="9">
        <v>1</v>
      </c>
      <c r="I712" s="6" t="str">
        <f>IF(Table3[[#This Row],[IgG Patients]]=0,"IgG (-)ve","IgG (+)ve")</f>
        <v>IgG (+)ve</v>
      </c>
      <c r="J712" s="9">
        <v>0</v>
      </c>
      <c r="K712" s="6" t="str">
        <f>IF(Table3[[#This Row],[IgM Patients]]=0,"IgM (-)ve","IgG (+)ve")</f>
        <v>IgM (-)ve</v>
      </c>
      <c r="L712" s="6" t="s">
        <v>49</v>
      </c>
      <c r="M712" s="6" t="s">
        <v>17</v>
      </c>
      <c r="N712" s="6" t="s">
        <v>19</v>
      </c>
      <c r="O712" s="6" t="s">
        <v>14</v>
      </c>
      <c r="P712" s="6">
        <v>1</v>
      </c>
      <c r="Q712" s="6" t="str">
        <f t="shared" si="23"/>
        <v>Positive</v>
      </c>
    </row>
    <row r="713" spans="1:17" x14ac:dyDescent="0.35">
      <c r="A713" s="5">
        <v>805</v>
      </c>
      <c r="B713" s="7" t="s">
        <v>15</v>
      </c>
      <c r="C713" s="7">
        <v>39</v>
      </c>
      <c r="D713" s="7" t="str">
        <f t="shared" si="22"/>
        <v>Middle Age (36–50)</v>
      </c>
      <c r="E713" s="10">
        <f>IF(Table3[[#This Row],[Age Group]]="Children (8–17)",1,IF(Table3[[#This Row],[Age Group]]="Youth (18–25)",2,IF(Table3[[#This Row],[Age Group]]="Adults (26–35)",3,IF(Table3[[#This Row],[Age Group]]="Middle Age (36–50)",4,5))))</f>
        <v>4</v>
      </c>
      <c r="F713" s="10">
        <v>1</v>
      </c>
      <c r="G713" s="7" t="str">
        <f>IF(Table3[[#This Row],[NS1 Patients]]=0,"Ns1 (-)ve", "Ns1(+)ve")</f>
        <v>Ns1(+)ve</v>
      </c>
      <c r="H713" s="10">
        <v>1</v>
      </c>
      <c r="I713" s="7" t="str">
        <f>IF(Table3[[#This Row],[IgG Patients]]=0,"IgG (-)ve","IgG (+)ve")</f>
        <v>IgG (+)ve</v>
      </c>
      <c r="J713" s="10">
        <v>1</v>
      </c>
      <c r="K713" s="7" t="str">
        <f>IF(Table3[[#This Row],[IgM Patients]]=0,"IgM (-)ve","IgG (+)ve")</f>
        <v>IgG (+)ve</v>
      </c>
      <c r="L713" s="7" t="s">
        <v>32</v>
      </c>
      <c r="M713" s="7" t="s">
        <v>12</v>
      </c>
      <c r="N713" s="7" t="s">
        <v>13</v>
      </c>
      <c r="O713" s="7" t="s">
        <v>14</v>
      </c>
      <c r="P713" s="7">
        <v>1</v>
      </c>
      <c r="Q713" s="7" t="str">
        <f t="shared" si="23"/>
        <v>Positive</v>
      </c>
    </row>
    <row r="714" spans="1:17" x14ac:dyDescent="0.35">
      <c r="A714" s="5">
        <v>812</v>
      </c>
      <c r="B714" s="6" t="s">
        <v>10</v>
      </c>
      <c r="C714" s="6">
        <v>49</v>
      </c>
      <c r="D714" s="6" t="str">
        <f t="shared" si="22"/>
        <v>Middle Age (36–50)</v>
      </c>
      <c r="E714" s="9">
        <f>IF(Table3[[#This Row],[Age Group]]="Children (8–17)",1,IF(Table3[[#This Row],[Age Group]]="Youth (18–25)",2,IF(Table3[[#This Row],[Age Group]]="Adults (26–35)",3,IF(Table3[[#This Row],[Age Group]]="Middle Age (36–50)",4,5))))</f>
        <v>4</v>
      </c>
      <c r="F714" s="9">
        <v>0</v>
      </c>
      <c r="G714" s="6" t="str">
        <f>IF(Table3[[#This Row],[NS1 Patients]]=0,"Ns1 (-)ve", "Ns1(+)ve")</f>
        <v>Ns1 (-)ve</v>
      </c>
      <c r="H714" s="9">
        <v>0</v>
      </c>
      <c r="I714" s="6" t="str">
        <f>IF(Table3[[#This Row],[IgG Patients]]=0,"IgG (-)ve","IgG (+)ve")</f>
        <v>IgG (-)ve</v>
      </c>
      <c r="J714" s="9">
        <v>1</v>
      </c>
      <c r="K714" s="6" t="str">
        <f>IF(Table3[[#This Row],[IgM Patients]]=0,"IgM (-)ve","IgG (+)ve")</f>
        <v>IgG (+)ve</v>
      </c>
      <c r="L714" s="6" t="s">
        <v>30</v>
      </c>
      <c r="M714" s="6" t="s">
        <v>17</v>
      </c>
      <c r="N714" s="6" t="s">
        <v>24</v>
      </c>
      <c r="O714" s="6" t="s">
        <v>14</v>
      </c>
      <c r="P714" s="6">
        <v>0</v>
      </c>
      <c r="Q714" s="6" t="str">
        <f t="shared" si="23"/>
        <v>Negative</v>
      </c>
    </row>
    <row r="715" spans="1:17" x14ac:dyDescent="0.35">
      <c r="A715" s="5">
        <v>813</v>
      </c>
      <c r="B715" s="7" t="s">
        <v>15</v>
      </c>
      <c r="C715" s="7">
        <v>40</v>
      </c>
      <c r="D715" s="7" t="str">
        <f t="shared" si="22"/>
        <v>Middle Age (36–50)</v>
      </c>
      <c r="E715" s="10">
        <f>IF(Table3[[#This Row],[Age Group]]="Children (8–17)",1,IF(Table3[[#This Row],[Age Group]]="Youth (18–25)",2,IF(Table3[[#This Row],[Age Group]]="Adults (26–35)",3,IF(Table3[[#This Row],[Age Group]]="Middle Age (36–50)",4,5))))</f>
        <v>4</v>
      </c>
      <c r="F715" s="10">
        <v>1</v>
      </c>
      <c r="G715" s="7" t="str">
        <f>IF(Table3[[#This Row],[NS1 Patients]]=0,"Ns1 (-)ve", "Ns1(+)ve")</f>
        <v>Ns1(+)ve</v>
      </c>
      <c r="H715" s="10">
        <v>1</v>
      </c>
      <c r="I715" s="7" t="str">
        <f>IF(Table3[[#This Row],[IgG Patients]]=0,"IgG (-)ve","IgG (+)ve")</f>
        <v>IgG (+)ve</v>
      </c>
      <c r="J715" s="10">
        <v>0</v>
      </c>
      <c r="K715" s="7" t="str">
        <f>IF(Table3[[#This Row],[IgM Patients]]=0,"IgM (-)ve","IgG (+)ve")</f>
        <v>IgM (-)ve</v>
      </c>
      <c r="L715" s="7" t="s">
        <v>48</v>
      </c>
      <c r="M715" s="7" t="s">
        <v>12</v>
      </c>
      <c r="N715" s="7" t="s">
        <v>19</v>
      </c>
      <c r="O715" s="7" t="s">
        <v>14</v>
      </c>
      <c r="P715" s="7">
        <v>1</v>
      </c>
      <c r="Q715" s="7" t="str">
        <f t="shared" si="23"/>
        <v>Positive</v>
      </c>
    </row>
    <row r="716" spans="1:17" x14ac:dyDescent="0.35">
      <c r="A716" s="5">
        <v>814</v>
      </c>
      <c r="B716" s="6" t="s">
        <v>15</v>
      </c>
      <c r="C716" s="6">
        <v>50</v>
      </c>
      <c r="D716" s="6" t="str">
        <f t="shared" si="22"/>
        <v>Middle Age (36–50)</v>
      </c>
      <c r="E716" s="9">
        <f>IF(Table3[[#This Row],[Age Group]]="Children (8–17)",1,IF(Table3[[#This Row],[Age Group]]="Youth (18–25)",2,IF(Table3[[#This Row],[Age Group]]="Adults (26–35)",3,IF(Table3[[#This Row],[Age Group]]="Middle Age (36–50)",4,5))))</f>
        <v>4</v>
      </c>
      <c r="F716" s="9">
        <v>0</v>
      </c>
      <c r="G716" s="6" t="str">
        <f>IF(Table3[[#This Row],[NS1 Patients]]=0,"Ns1 (-)ve", "Ns1(+)ve")</f>
        <v>Ns1 (-)ve</v>
      </c>
      <c r="H716" s="9">
        <v>0</v>
      </c>
      <c r="I716" s="6" t="str">
        <f>IF(Table3[[#This Row],[IgG Patients]]=0,"IgG (-)ve","IgG (+)ve")</f>
        <v>IgG (-)ve</v>
      </c>
      <c r="J716" s="9">
        <v>1</v>
      </c>
      <c r="K716" s="6" t="str">
        <f>IF(Table3[[#This Row],[IgM Patients]]=0,"IgM (-)ve","IgG (+)ve")</f>
        <v>IgG (+)ve</v>
      </c>
      <c r="L716" s="6" t="s">
        <v>33</v>
      </c>
      <c r="M716" s="6" t="s">
        <v>17</v>
      </c>
      <c r="N716" s="6" t="s">
        <v>24</v>
      </c>
      <c r="O716" s="6" t="s">
        <v>14</v>
      </c>
      <c r="P716" s="6">
        <v>0</v>
      </c>
      <c r="Q716" s="6" t="str">
        <f t="shared" si="23"/>
        <v>Negative</v>
      </c>
    </row>
    <row r="717" spans="1:17" x14ac:dyDescent="0.35">
      <c r="A717" s="5">
        <v>816</v>
      </c>
      <c r="B717" s="6" t="s">
        <v>15</v>
      </c>
      <c r="C717" s="6">
        <v>49</v>
      </c>
      <c r="D717" s="6" t="str">
        <f t="shared" si="22"/>
        <v>Middle Age (36–50)</v>
      </c>
      <c r="E717" s="9">
        <f>IF(Table3[[#This Row],[Age Group]]="Children (8–17)",1,IF(Table3[[#This Row],[Age Group]]="Youth (18–25)",2,IF(Table3[[#This Row],[Age Group]]="Adults (26–35)",3,IF(Table3[[#This Row],[Age Group]]="Middle Age (36–50)",4,5))))</f>
        <v>4</v>
      </c>
      <c r="F717" s="9">
        <v>1</v>
      </c>
      <c r="G717" s="6" t="str">
        <f>IF(Table3[[#This Row],[NS1 Patients]]=0,"Ns1 (-)ve", "Ns1(+)ve")</f>
        <v>Ns1(+)ve</v>
      </c>
      <c r="H717" s="9">
        <v>1</v>
      </c>
      <c r="I717" s="6" t="str">
        <f>IF(Table3[[#This Row],[IgG Patients]]=0,"IgG (-)ve","IgG (+)ve")</f>
        <v>IgG (+)ve</v>
      </c>
      <c r="J717" s="9">
        <v>1</v>
      </c>
      <c r="K717" s="6" t="str">
        <f>IF(Table3[[#This Row],[IgM Patients]]=0,"IgM (-)ve","IgG (+)ve")</f>
        <v>IgG (+)ve</v>
      </c>
      <c r="L717" s="6" t="s">
        <v>48</v>
      </c>
      <c r="M717" s="6" t="s">
        <v>17</v>
      </c>
      <c r="N717" s="6" t="s">
        <v>13</v>
      </c>
      <c r="O717" s="6" t="s">
        <v>14</v>
      </c>
      <c r="P717" s="6">
        <v>1</v>
      </c>
      <c r="Q717" s="6" t="str">
        <f t="shared" si="23"/>
        <v>Positive</v>
      </c>
    </row>
    <row r="718" spans="1:17" x14ac:dyDescent="0.35">
      <c r="A718" s="5">
        <v>819</v>
      </c>
      <c r="B718" s="7" t="s">
        <v>10</v>
      </c>
      <c r="C718" s="7">
        <v>37</v>
      </c>
      <c r="D718" s="7" t="str">
        <f t="shared" si="22"/>
        <v>Middle Age (36–50)</v>
      </c>
      <c r="E718" s="10">
        <f>IF(Table3[[#This Row],[Age Group]]="Children (8–17)",1,IF(Table3[[#This Row],[Age Group]]="Youth (18–25)",2,IF(Table3[[#This Row],[Age Group]]="Adults (26–35)",3,IF(Table3[[#This Row],[Age Group]]="Middle Age (36–50)",4,5))))</f>
        <v>4</v>
      </c>
      <c r="F718" s="10">
        <v>0</v>
      </c>
      <c r="G718" s="7" t="str">
        <f>IF(Table3[[#This Row],[NS1 Patients]]=0,"Ns1 (-)ve", "Ns1(+)ve")</f>
        <v>Ns1 (-)ve</v>
      </c>
      <c r="H718" s="10">
        <v>0</v>
      </c>
      <c r="I718" s="7" t="str">
        <f>IF(Table3[[#This Row],[IgG Patients]]=0,"IgG (-)ve","IgG (+)ve")</f>
        <v>IgG (-)ve</v>
      </c>
      <c r="J718" s="10">
        <v>0</v>
      </c>
      <c r="K718" s="7" t="str">
        <f>IF(Table3[[#This Row],[IgM Patients]]=0,"IgM (-)ve","IgG (+)ve")</f>
        <v>IgM (-)ve</v>
      </c>
      <c r="L718" s="7" t="s">
        <v>29</v>
      </c>
      <c r="M718" s="7" t="s">
        <v>12</v>
      </c>
      <c r="N718" s="7" t="s">
        <v>19</v>
      </c>
      <c r="O718" s="7" t="s">
        <v>14</v>
      </c>
      <c r="P718" s="7">
        <v>0</v>
      </c>
      <c r="Q718" s="7" t="str">
        <f t="shared" si="23"/>
        <v>Negative</v>
      </c>
    </row>
    <row r="719" spans="1:17" x14ac:dyDescent="0.35">
      <c r="A719" s="5">
        <v>820</v>
      </c>
      <c r="B719" s="6" t="s">
        <v>10</v>
      </c>
      <c r="C719" s="6">
        <v>48</v>
      </c>
      <c r="D719" s="6" t="str">
        <f t="shared" si="22"/>
        <v>Middle Age (36–50)</v>
      </c>
      <c r="E719" s="9">
        <f>IF(Table3[[#This Row],[Age Group]]="Children (8–17)",1,IF(Table3[[#This Row],[Age Group]]="Youth (18–25)",2,IF(Table3[[#This Row],[Age Group]]="Adults (26–35)",3,IF(Table3[[#This Row],[Age Group]]="Middle Age (36–50)",4,5))))</f>
        <v>4</v>
      </c>
      <c r="F719" s="9">
        <v>0</v>
      </c>
      <c r="G719" s="6" t="str">
        <f>IF(Table3[[#This Row],[NS1 Patients]]=0,"Ns1 (-)ve", "Ns1(+)ve")</f>
        <v>Ns1 (-)ve</v>
      </c>
      <c r="H719" s="9">
        <v>0</v>
      </c>
      <c r="I719" s="6" t="str">
        <f>IF(Table3[[#This Row],[IgG Patients]]=0,"IgG (-)ve","IgG (+)ve")</f>
        <v>IgG (-)ve</v>
      </c>
      <c r="J719" s="9">
        <v>0</v>
      </c>
      <c r="K719" s="6" t="str">
        <f>IF(Table3[[#This Row],[IgM Patients]]=0,"IgM (-)ve","IgG (+)ve")</f>
        <v>IgM (-)ve</v>
      </c>
      <c r="L719" s="6" t="s">
        <v>36</v>
      </c>
      <c r="M719" s="6" t="s">
        <v>17</v>
      </c>
      <c r="N719" s="6" t="s">
        <v>19</v>
      </c>
      <c r="O719" s="6" t="s">
        <v>14</v>
      </c>
      <c r="P719" s="6">
        <v>0</v>
      </c>
      <c r="Q719" s="6" t="str">
        <f t="shared" si="23"/>
        <v>Negative</v>
      </c>
    </row>
    <row r="720" spans="1:17" x14ac:dyDescent="0.35">
      <c r="A720" s="5">
        <v>823</v>
      </c>
      <c r="B720" s="7" t="s">
        <v>15</v>
      </c>
      <c r="C720" s="7">
        <v>45</v>
      </c>
      <c r="D720" s="7" t="str">
        <f t="shared" si="22"/>
        <v>Middle Age (36–50)</v>
      </c>
      <c r="E720" s="10">
        <f>IF(Table3[[#This Row],[Age Group]]="Children (8–17)",1,IF(Table3[[#This Row],[Age Group]]="Youth (18–25)",2,IF(Table3[[#This Row],[Age Group]]="Adults (26–35)",3,IF(Table3[[#This Row],[Age Group]]="Middle Age (36–50)",4,5))))</f>
        <v>4</v>
      </c>
      <c r="F720" s="10">
        <v>1</v>
      </c>
      <c r="G720" s="7" t="str">
        <f>IF(Table3[[#This Row],[NS1 Patients]]=0,"Ns1 (-)ve", "Ns1(+)ve")</f>
        <v>Ns1(+)ve</v>
      </c>
      <c r="H720" s="10">
        <v>1</v>
      </c>
      <c r="I720" s="7" t="str">
        <f>IF(Table3[[#This Row],[IgG Patients]]=0,"IgG (-)ve","IgG (+)ve")</f>
        <v>IgG (+)ve</v>
      </c>
      <c r="J720" s="10">
        <v>0</v>
      </c>
      <c r="K720" s="7" t="str">
        <f>IF(Table3[[#This Row],[IgM Patients]]=0,"IgM (-)ve","IgG (+)ve")</f>
        <v>IgM (-)ve</v>
      </c>
      <c r="L720" s="7" t="s">
        <v>30</v>
      </c>
      <c r="M720" s="7" t="s">
        <v>12</v>
      </c>
      <c r="N720" s="7" t="s">
        <v>19</v>
      </c>
      <c r="O720" s="7" t="s">
        <v>14</v>
      </c>
      <c r="P720" s="7">
        <v>1</v>
      </c>
      <c r="Q720" s="7" t="str">
        <f t="shared" si="23"/>
        <v>Positive</v>
      </c>
    </row>
    <row r="721" spans="1:17" x14ac:dyDescent="0.35">
      <c r="A721" s="5">
        <v>829</v>
      </c>
      <c r="B721" s="7" t="s">
        <v>15</v>
      </c>
      <c r="C721" s="7">
        <v>39</v>
      </c>
      <c r="D721" s="7" t="str">
        <f t="shared" si="22"/>
        <v>Middle Age (36–50)</v>
      </c>
      <c r="E721" s="10">
        <f>IF(Table3[[#This Row],[Age Group]]="Children (8–17)",1,IF(Table3[[#This Row],[Age Group]]="Youth (18–25)",2,IF(Table3[[#This Row],[Age Group]]="Adults (26–35)",3,IF(Table3[[#This Row],[Age Group]]="Middle Age (36–50)",4,5))))</f>
        <v>4</v>
      </c>
      <c r="F721" s="10">
        <v>1</v>
      </c>
      <c r="G721" s="7" t="str">
        <f>IF(Table3[[#This Row],[NS1 Patients]]=0,"Ns1 (-)ve", "Ns1(+)ve")</f>
        <v>Ns1(+)ve</v>
      </c>
      <c r="H721" s="10">
        <v>1</v>
      </c>
      <c r="I721" s="7" t="str">
        <f>IF(Table3[[#This Row],[IgG Patients]]=0,"IgG (-)ve","IgG (+)ve")</f>
        <v>IgG (+)ve</v>
      </c>
      <c r="J721" s="10">
        <v>1</v>
      </c>
      <c r="K721" s="7" t="str">
        <f>IF(Table3[[#This Row],[IgM Patients]]=0,"IgM (-)ve","IgG (+)ve")</f>
        <v>IgG (+)ve</v>
      </c>
      <c r="L721" s="7" t="s">
        <v>50</v>
      </c>
      <c r="M721" s="7" t="s">
        <v>12</v>
      </c>
      <c r="N721" s="7" t="s">
        <v>19</v>
      </c>
      <c r="O721" s="7" t="s">
        <v>14</v>
      </c>
      <c r="P721" s="7">
        <v>1</v>
      </c>
      <c r="Q721" s="7" t="str">
        <f t="shared" si="23"/>
        <v>Positive</v>
      </c>
    </row>
    <row r="722" spans="1:17" x14ac:dyDescent="0.35">
      <c r="A722" s="5">
        <v>834</v>
      </c>
      <c r="B722" s="6" t="s">
        <v>10</v>
      </c>
      <c r="C722" s="6">
        <v>40</v>
      </c>
      <c r="D722" s="6" t="str">
        <f t="shared" si="22"/>
        <v>Middle Age (36–50)</v>
      </c>
      <c r="E722" s="9">
        <f>IF(Table3[[#This Row],[Age Group]]="Children (8–17)",1,IF(Table3[[#This Row],[Age Group]]="Youth (18–25)",2,IF(Table3[[#This Row],[Age Group]]="Adults (26–35)",3,IF(Table3[[#This Row],[Age Group]]="Middle Age (36–50)",4,5))))</f>
        <v>4</v>
      </c>
      <c r="F722" s="9">
        <v>1</v>
      </c>
      <c r="G722" s="6" t="str">
        <f>IF(Table3[[#This Row],[NS1 Patients]]=0,"Ns1 (-)ve", "Ns1(+)ve")</f>
        <v>Ns1(+)ve</v>
      </c>
      <c r="H722" s="9">
        <v>1</v>
      </c>
      <c r="I722" s="6" t="str">
        <f>IF(Table3[[#This Row],[IgG Patients]]=0,"IgG (-)ve","IgG (+)ve")</f>
        <v>IgG (+)ve</v>
      </c>
      <c r="J722" s="9">
        <v>1</v>
      </c>
      <c r="K722" s="6" t="str">
        <f>IF(Table3[[#This Row],[IgM Patients]]=0,"IgM (-)ve","IgG (+)ve")</f>
        <v>IgG (+)ve</v>
      </c>
      <c r="L722" s="6" t="s">
        <v>33</v>
      </c>
      <c r="M722" s="6" t="s">
        <v>17</v>
      </c>
      <c r="N722" s="6" t="s">
        <v>13</v>
      </c>
      <c r="O722" s="6" t="s">
        <v>14</v>
      </c>
      <c r="P722" s="6">
        <v>1</v>
      </c>
      <c r="Q722" s="6" t="str">
        <f t="shared" si="23"/>
        <v>Positive</v>
      </c>
    </row>
    <row r="723" spans="1:17" x14ac:dyDescent="0.35">
      <c r="A723" s="5">
        <v>835</v>
      </c>
      <c r="B723" s="7" t="s">
        <v>15</v>
      </c>
      <c r="C723" s="7">
        <v>39</v>
      </c>
      <c r="D723" s="7" t="str">
        <f t="shared" si="22"/>
        <v>Middle Age (36–50)</v>
      </c>
      <c r="E723" s="10">
        <f>IF(Table3[[#This Row],[Age Group]]="Children (8–17)",1,IF(Table3[[#This Row],[Age Group]]="Youth (18–25)",2,IF(Table3[[#This Row],[Age Group]]="Adults (26–35)",3,IF(Table3[[#This Row],[Age Group]]="Middle Age (36–50)",4,5))))</f>
        <v>4</v>
      </c>
      <c r="F723" s="10">
        <v>1</v>
      </c>
      <c r="G723" s="7" t="str">
        <f>IF(Table3[[#This Row],[NS1 Patients]]=0,"Ns1 (-)ve", "Ns1(+)ve")</f>
        <v>Ns1(+)ve</v>
      </c>
      <c r="H723" s="10">
        <v>1</v>
      </c>
      <c r="I723" s="7" t="str">
        <f>IF(Table3[[#This Row],[IgG Patients]]=0,"IgG (-)ve","IgG (+)ve")</f>
        <v>IgG (+)ve</v>
      </c>
      <c r="J723" s="10">
        <v>1</v>
      </c>
      <c r="K723" s="7" t="str">
        <f>IF(Table3[[#This Row],[IgM Patients]]=0,"IgM (-)ve","IgG (+)ve")</f>
        <v>IgG (+)ve</v>
      </c>
      <c r="L723" s="7" t="s">
        <v>22</v>
      </c>
      <c r="M723" s="7" t="s">
        <v>12</v>
      </c>
      <c r="N723" s="7" t="s">
        <v>13</v>
      </c>
      <c r="O723" s="7" t="s">
        <v>14</v>
      </c>
      <c r="P723" s="7">
        <v>1</v>
      </c>
      <c r="Q723" s="7" t="str">
        <f t="shared" si="23"/>
        <v>Positive</v>
      </c>
    </row>
    <row r="724" spans="1:17" x14ac:dyDescent="0.35">
      <c r="A724" s="5">
        <v>836</v>
      </c>
      <c r="B724" s="6" t="s">
        <v>10</v>
      </c>
      <c r="C724" s="6">
        <v>47</v>
      </c>
      <c r="D724" s="6" t="str">
        <f t="shared" si="22"/>
        <v>Middle Age (36–50)</v>
      </c>
      <c r="E724" s="9">
        <f>IF(Table3[[#This Row],[Age Group]]="Children (8–17)",1,IF(Table3[[#This Row],[Age Group]]="Youth (18–25)",2,IF(Table3[[#This Row],[Age Group]]="Adults (26–35)",3,IF(Table3[[#This Row],[Age Group]]="Middle Age (36–50)",4,5))))</f>
        <v>4</v>
      </c>
      <c r="F724" s="9">
        <v>1</v>
      </c>
      <c r="G724" s="6" t="str">
        <f>IF(Table3[[#This Row],[NS1 Patients]]=0,"Ns1 (-)ve", "Ns1(+)ve")</f>
        <v>Ns1(+)ve</v>
      </c>
      <c r="H724" s="9">
        <v>1</v>
      </c>
      <c r="I724" s="6" t="str">
        <f>IF(Table3[[#This Row],[IgG Patients]]=0,"IgG (-)ve","IgG (+)ve")</f>
        <v>IgG (+)ve</v>
      </c>
      <c r="J724" s="9">
        <v>1</v>
      </c>
      <c r="K724" s="6" t="str">
        <f>IF(Table3[[#This Row],[IgM Patients]]=0,"IgM (-)ve","IgG (+)ve")</f>
        <v>IgG (+)ve</v>
      </c>
      <c r="L724" s="6" t="s">
        <v>22</v>
      </c>
      <c r="M724" s="6" t="s">
        <v>17</v>
      </c>
      <c r="N724" s="6" t="s">
        <v>24</v>
      </c>
      <c r="O724" s="6" t="s">
        <v>14</v>
      </c>
      <c r="P724" s="6">
        <v>1</v>
      </c>
      <c r="Q724" s="6" t="str">
        <f t="shared" si="23"/>
        <v>Positive</v>
      </c>
    </row>
    <row r="725" spans="1:17" x14ac:dyDescent="0.35">
      <c r="A725" s="5">
        <v>843</v>
      </c>
      <c r="B725" s="7" t="s">
        <v>15</v>
      </c>
      <c r="C725" s="7">
        <v>47</v>
      </c>
      <c r="D725" s="7" t="str">
        <f t="shared" si="22"/>
        <v>Middle Age (36–50)</v>
      </c>
      <c r="E725" s="10">
        <f>IF(Table3[[#This Row],[Age Group]]="Children (8–17)",1,IF(Table3[[#This Row],[Age Group]]="Youth (18–25)",2,IF(Table3[[#This Row],[Age Group]]="Adults (26–35)",3,IF(Table3[[#This Row],[Age Group]]="Middle Age (36–50)",4,5))))</f>
        <v>4</v>
      </c>
      <c r="F725" s="10">
        <v>0</v>
      </c>
      <c r="G725" s="7" t="str">
        <f>IF(Table3[[#This Row],[NS1 Patients]]=0,"Ns1 (-)ve", "Ns1(+)ve")</f>
        <v>Ns1 (-)ve</v>
      </c>
      <c r="H725" s="10">
        <v>0</v>
      </c>
      <c r="I725" s="7" t="str">
        <f>IF(Table3[[#This Row],[IgG Patients]]=0,"IgG (-)ve","IgG (+)ve")</f>
        <v>IgG (-)ve</v>
      </c>
      <c r="J725" s="10">
        <v>0</v>
      </c>
      <c r="K725" s="7" t="str">
        <f>IF(Table3[[#This Row],[IgM Patients]]=0,"IgM (-)ve","IgG (+)ve")</f>
        <v>IgM (-)ve</v>
      </c>
      <c r="L725" s="7" t="s">
        <v>51</v>
      </c>
      <c r="M725" s="7" t="s">
        <v>12</v>
      </c>
      <c r="N725" s="7" t="s">
        <v>19</v>
      </c>
      <c r="O725" s="7" t="s">
        <v>14</v>
      </c>
      <c r="P725" s="7">
        <v>0</v>
      </c>
      <c r="Q725" s="7" t="str">
        <f t="shared" si="23"/>
        <v>Negative</v>
      </c>
    </row>
    <row r="726" spans="1:17" x14ac:dyDescent="0.35">
      <c r="A726" s="5">
        <v>844</v>
      </c>
      <c r="B726" s="6" t="s">
        <v>15</v>
      </c>
      <c r="C726" s="6">
        <v>47</v>
      </c>
      <c r="D726" s="6" t="str">
        <f t="shared" si="22"/>
        <v>Middle Age (36–50)</v>
      </c>
      <c r="E726" s="9">
        <f>IF(Table3[[#This Row],[Age Group]]="Children (8–17)",1,IF(Table3[[#This Row],[Age Group]]="Youth (18–25)",2,IF(Table3[[#This Row],[Age Group]]="Adults (26–35)",3,IF(Table3[[#This Row],[Age Group]]="Middle Age (36–50)",4,5))))</f>
        <v>4</v>
      </c>
      <c r="F726" s="9">
        <v>0</v>
      </c>
      <c r="G726" s="6" t="str">
        <f>IF(Table3[[#This Row],[NS1 Patients]]=0,"Ns1 (-)ve", "Ns1(+)ve")</f>
        <v>Ns1 (-)ve</v>
      </c>
      <c r="H726" s="9">
        <v>0</v>
      </c>
      <c r="I726" s="6" t="str">
        <f>IF(Table3[[#This Row],[IgG Patients]]=0,"IgG (-)ve","IgG (+)ve")</f>
        <v>IgG (-)ve</v>
      </c>
      <c r="J726" s="9">
        <v>0</v>
      </c>
      <c r="K726" s="6" t="str">
        <f>IF(Table3[[#This Row],[IgM Patients]]=0,"IgM (-)ve","IgG (+)ve")</f>
        <v>IgM (-)ve</v>
      </c>
      <c r="L726" s="6" t="s">
        <v>32</v>
      </c>
      <c r="M726" s="6" t="s">
        <v>17</v>
      </c>
      <c r="N726" s="6" t="s">
        <v>19</v>
      </c>
      <c r="O726" s="6" t="s">
        <v>14</v>
      </c>
      <c r="P726" s="6">
        <v>0</v>
      </c>
      <c r="Q726" s="6" t="str">
        <f t="shared" si="23"/>
        <v>Negative</v>
      </c>
    </row>
    <row r="727" spans="1:17" x14ac:dyDescent="0.35">
      <c r="A727" s="5">
        <v>845</v>
      </c>
      <c r="B727" s="7" t="s">
        <v>15</v>
      </c>
      <c r="C727" s="7">
        <v>47</v>
      </c>
      <c r="D727" s="7" t="str">
        <f t="shared" si="22"/>
        <v>Middle Age (36–50)</v>
      </c>
      <c r="E727" s="10">
        <f>IF(Table3[[#This Row],[Age Group]]="Children (8–17)",1,IF(Table3[[#This Row],[Age Group]]="Youth (18–25)",2,IF(Table3[[#This Row],[Age Group]]="Adults (26–35)",3,IF(Table3[[#This Row],[Age Group]]="Middle Age (36–50)",4,5))))</f>
        <v>4</v>
      </c>
      <c r="F727" s="10">
        <v>0</v>
      </c>
      <c r="G727" s="7" t="str">
        <f>IF(Table3[[#This Row],[NS1 Patients]]=0,"Ns1 (-)ve", "Ns1(+)ve")</f>
        <v>Ns1 (-)ve</v>
      </c>
      <c r="H727" s="10">
        <v>0</v>
      </c>
      <c r="I727" s="7" t="str">
        <f>IF(Table3[[#This Row],[IgG Patients]]=0,"IgG (-)ve","IgG (+)ve")</f>
        <v>IgG (-)ve</v>
      </c>
      <c r="J727" s="10">
        <v>0</v>
      </c>
      <c r="K727" s="7" t="str">
        <f>IF(Table3[[#This Row],[IgM Patients]]=0,"IgM (-)ve","IgG (+)ve")</f>
        <v>IgM (-)ve</v>
      </c>
      <c r="L727" s="7" t="s">
        <v>53</v>
      </c>
      <c r="M727" s="7" t="s">
        <v>12</v>
      </c>
      <c r="N727" s="7" t="s">
        <v>13</v>
      </c>
      <c r="O727" s="7" t="s">
        <v>14</v>
      </c>
      <c r="P727" s="7">
        <v>0</v>
      </c>
      <c r="Q727" s="7" t="str">
        <f t="shared" si="23"/>
        <v>Negative</v>
      </c>
    </row>
    <row r="728" spans="1:17" x14ac:dyDescent="0.35">
      <c r="A728" s="5">
        <v>847</v>
      </c>
      <c r="B728" s="7" t="s">
        <v>15</v>
      </c>
      <c r="C728" s="7">
        <v>36</v>
      </c>
      <c r="D728" s="7" t="str">
        <f t="shared" si="22"/>
        <v>Middle Age (36–50)</v>
      </c>
      <c r="E728" s="10">
        <f>IF(Table3[[#This Row],[Age Group]]="Children (8–17)",1,IF(Table3[[#This Row],[Age Group]]="Youth (18–25)",2,IF(Table3[[#This Row],[Age Group]]="Adults (26–35)",3,IF(Table3[[#This Row],[Age Group]]="Middle Age (36–50)",4,5))))</f>
        <v>4</v>
      </c>
      <c r="F728" s="10">
        <v>0</v>
      </c>
      <c r="G728" s="7" t="str">
        <f>IF(Table3[[#This Row],[NS1 Patients]]=0,"Ns1 (-)ve", "Ns1(+)ve")</f>
        <v>Ns1 (-)ve</v>
      </c>
      <c r="H728" s="10">
        <v>0</v>
      </c>
      <c r="I728" s="7" t="str">
        <f>IF(Table3[[#This Row],[IgG Patients]]=0,"IgG (-)ve","IgG (+)ve")</f>
        <v>IgG (-)ve</v>
      </c>
      <c r="J728" s="10">
        <v>0</v>
      </c>
      <c r="K728" s="7" t="str">
        <f>IF(Table3[[#This Row],[IgM Patients]]=0,"IgM (-)ve","IgG (+)ve")</f>
        <v>IgM (-)ve</v>
      </c>
      <c r="L728" s="7" t="s">
        <v>38</v>
      </c>
      <c r="M728" s="7" t="s">
        <v>12</v>
      </c>
      <c r="N728" s="7" t="s">
        <v>19</v>
      </c>
      <c r="O728" s="7" t="s">
        <v>14</v>
      </c>
      <c r="P728" s="7">
        <v>0</v>
      </c>
      <c r="Q728" s="7" t="str">
        <f t="shared" si="23"/>
        <v>Negative</v>
      </c>
    </row>
    <row r="729" spans="1:17" x14ac:dyDescent="0.35">
      <c r="A729" s="5">
        <v>848</v>
      </c>
      <c r="B729" s="6" t="s">
        <v>15</v>
      </c>
      <c r="C729" s="6">
        <v>45</v>
      </c>
      <c r="D729" s="6" t="str">
        <f t="shared" si="22"/>
        <v>Middle Age (36–50)</v>
      </c>
      <c r="E729" s="9">
        <f>IF(Table3[[#This Row],[Age Group]]="Children (8–17)",1,IF(Table3[[#This Row],[Age Group]]="Youth (18–25)",2,IF(Table3[[#This Row],[Age Group]]="Adults (26–35)",3,IF(Table3[[#This Row],[Age Group]]="Middle Age (36–50)",4,5))))</f>
        <v>4</v>
      </c>
      <c r="F729" s="9">
        <v>1</v>
      </c>
      <c r="G729" s="6" t="str">
        <f>IF(Table3[[#This Row],[NS1 Patients]]=0,"Ns1 (-)ve", "Ns1(+)ve")</f>
        <v>Ns1(+)ve</v>
      </c>
      <c r="H729" s="9">
        <v>1</v>
      </c>
      <c r="I729" s="6" t="str">
        <f>IF(Table3[[#This Row],[IgG Patients]]=0,"IgG (-)ve","IgG (+)ve")</f>
        <v>IgG (+)ve</v>
      </c>
      <c r="J729" s="9">
        <v>0</v>
      </c>
      <c r="K729" s="6" t="str">
        <f>IF(Table3[[#This Row],[IgM Patients]]=0,"IgM (-)ve","IgG (+)ve")</f>
        <v>IgM (-)ve</v>
      </c>
      <c r="L729" s="6" t="s">
        <v>48</v>
      </c>
      <c r="M729" s="6" t="s">
        <v>17</v>
      </c>
      <c r="N729" s="6" t="s">
        <v>13</v>
      </c>
      <c r="O729" s="6" t="s">
        <v>14</v>
      </c>
      <c r="P729" s="6">
        <v>1</v>
      </c>
      <c r="Q729" s="6" t="str">
        <f t="shared" si="23"/>
        <v>Positive</v>
      </c>
    </row>
    <row r="730" spans="1:17" x14ac:dyDescent="0.35">
      <c r="A730" s="5">
        <v>857</v>
      </c>
      <c r="B730" s="7" t="s">
        <v>15</v>
      </c>
      <c r="C730" s="7">
        <v>44</v>
      </c>
      <c r="D730" s="7" t="str">
        <f t="shared" si="22"/>
        <v>Middle Age (36–50)</v>
      </c>
      <c r="E730" s="10">
        <f>IF(Table3[[#This Row],[Age Group]]="Children (8–17)",1,IF(Table3[[#This Row],[Age Group]]="Youth (18–25)",2,IF(Table3[[#This Row],[Age Group]]="Adults (26–35)",3,IF(Table3[[#This Row],[Age Group]]="Middle Age (36–50)",4,5))))</f>
        <v>4</v>
      </c>
      <c r="F730" s="10">
        <v>1</v>
      </c>
      <c r="G730" s="7" t="str">
        <f>IF(Table3[[#This Row],[NS1 Patients]]=0,"Ns1 (-)ve", "Ns1(+)ve")</f>
        <v>Ns1(+)ve</v>
      </c>
      <c r="H730" s="10">
        <v>1</v>
      </c>
      <c r="I730" s="7" t="str">
        <f>IF(Table3[[#This Row],[IgG Patients]]=0,"IgG (-)ve","IgG (+)ve")</f>
        <v>IgG (+)ve</v>
      </c>
      <c r="J730" s="10">
        <v>1</v>
      </c>
      <c r="K730" s="7" t="str">
        <f>IF(Table3[[#This Row],[IgM Patients]]=0,"IgM (-)ve","IgG (+)ve")</f>
        <v>IgG (+)ve</v>
      </c>
      <c r="L730" s="7" t="s">
        <v>49</v>
      </c>
      <c r="M730" s="7" t="s">
        <v>12</v>
      </c>
      <c r="N730" s="7" t="s">
        <v>19</v>
      </c>
      <c r="O730" s="7" t="s">
        <v>14</v>
      </c>
      <c r="P730" s="7">
        <v>1</v>
      </c>
      <c r="Q730" s="7" t="str">
        <f t="shared" si="23"/>
        <v>Positive</v>
      </c>
    </row>
    <row r="731" spans="1:17" x14ac:dyDescent="0.35">
      <c r="A731" s="5">
        <v>864</v>
      </c>
      <c r="B731" s="6" t="s">
        <v>10</v>
      </c>
      <c r="C731" s="6">
        <v>47</v>
      </c>
      <c r="D731" s="6" t="str">
        <f t="shared" si="22"/>
        <v>Middle Age (36–50)</v>
      </c>
      <c r="E731" s="9">
        <f>IF(Table3[[#This Row],[Age Group]]="Children (8–17)",1,IF(Table3[[#This Row],[Age Group]]="Youth (18–25)",2,IF(Table3[[#This Row],[Age Group]]="Adults (26–35)",3,IF(Table3[[#This Row],[Age Group]]="Middle Age (36–50)",4,5))))</f>
        <v>4</v>
      </c>
      <c r="F731" s="9">
        <v>0</v>
      </c>
      <c r="G731" s="6" t="str">
        <f>IF(Table3[[#This Row],[NS1 Patients]]=0,"Ns1 (-)ve", "Ns1(+)ve")</f>
        <v>Ns1 (-)ve</v>
      </c>
      <c r="H731" s="9">
        <v>0</v>
      </c>
      <c r="I731" s="6" t="str">
        <f>IF(Table3[[#This Row],[IgG Patients]]=0,"IgG (-)ve","IgG (+)ve")</f>
        <v>IgG (-)ve</v>
      </c>
      <c r="J731" s="9">
        <v>1</v>
      </c>
      <c r="K731" s="6" t="str">
        <f>IF(Table3[[#This Row],[IgM Patients]]=0,"IgM (-)ve","IgG (+)ve")</f>
        <v>IgG (+)ve</v>
      </c>
      <c r="L731" s="6" t="s">
        <v>23</v>
      </c>
      <c r="M731" s="6" t="s">
        <v>17</v>
      </c>
      <c r="N731" s="6" t="s">
        <v>24</v>
      </c>
      <c r="O731" s="6" t="s">
        <v>14</v>
      </c>
      <c r="P731" s="6">
        <v>0</v>
      </c>
      <c r="Q731" s="6" t="str">
        <f t="shared" si="23"/>
        <v>Negative</v>
      </c>
    </row>
    <row r="732" spans="1:17" x14ac:dyDescent="0.35">
      <c r="A732" s="5">
        <v>865</v>
      </c>
      <c r="B732" s="7" t="s">
        <v>10</v>
      </c>
      <c r="C732" s="7">
        <v>38</v>
      </c>
      <c r="D732" s="7" t="str">
        <f t="shared" si="22"/>
        <v>Middle Age (36–50)</v>
      </c>
      <c r="E732" s="10">
        <f>IF(Table3[[#This Row],[Age Group]]="Children (8–17)",1,IF(Table3[[#This Row],[Age Group]]="Youth (18–25)",2,IF(Table3[[#This Row],[Age Group]]="Adults (26–35)",3,IF(Table3[[#This Row],[Age Group]]="Middle Age (36–50)",4,5))))</f>
        <v>4</v>
      </c>
      <c r="F732" s="10">
        <v>0</v>
      </c>
      <c r="G732" s="7" t="str">
        <f>IF(Table3[[#This Row],[NS1 Patients]]=0,"Ns1 (-)ve", "Ns1(+)ve")</f>
        <v>Ns1 (-)ve</v>
      </c>
      <c r="H732" s="10">
        <v>0</v>
      </c>
      <c r="I732" s="7" t="str">
        <f>IF(Table3[[#This Row],[IgG Patients]]=0,"IgG (-)ve","IgG (+)ve")</f>
        <v>IgG (-)ve</v>
      </c>
      <c r="J732" s="10">
        <v>1</v>
      </c>
      <c r="K732" s="7" t="str">
        <f>IF(Table3[[#This Row],[IgM Patients]]=0,"IgM (-)ve","IgG (+)ve")</f>
        <v>IgG (+)ve</v>
      </c>
      <c r="L732" s="7" t="s">
        <v>23</v>
      </c>
      <c r="M732" s="7" t="s">
        <v>12</v>
      </c>
      <c r="N732" s="7" t="s">
        <v>19</v>
      </c>
      <c r="O732" s="7" t="s">
        <v>14</v>
      </c>
      <c r="P732" s="7">
        <v>0</v>
      </c>
      <c r="Q732" s="7" t="str">
        <f t="shared" si="23"/>
        <v>Negative</v>
      </c>
    </row>
    <row r="733" spans="1:17" x14ac:dyDescent="0.35">
      <c r="A733" s="5">
        <v>870</v>
      </c>
      <c r="B733" s="6" t="s">
        <v>10</v>
      </c>
      <c r="C733" s="6">
        <v>45</v>
      </c>
      <c r="D733" s="6" t="str">
        <f t="shared" si="22"/>
        <v>Middle Age (36–50)</v>
      </c>
      <c r="E733" s="9">
        <f>IF(Table3[[#This Row],[Age Group]]="Children (8–17)",1,IF(Table3[[#This Row],[Age Group]]="Youth (18–25)",2,IF(Table3[[#This Row],[Age Group]]="Adults (26–35)",3,IF(Table3[[#This Row],[Age Group]]="Middle Age (36–50)",4,5))))</f>
        <v>4</v>
      </c>
      <c r="F733" s="9">
        <v>1</v>
      </c>
      <c r="G733" s="6" t="str">
        <f>IF(Table3[[#This Row],[NS1 Patients]]=0,"Ns1 (-)ve", "Ns1(+)ve")</f>
        <v>Ns1(+)ve</v>
      </c>
      <c r="H733" s="9">
        <v>1</v>
      </c>
      <c r="I733" s="6" t="str">
        <f>IF(Table3[[#This Row],[IgG Patients]]=0,"IgG (-)ve","IgG (+)ve")</f>
        <v>IgG (+)ve</v>
      </c>
      <c r="J733" s="9">
        <v>1</v>
      </c>
      <c r="K733" s="6" t="str">
        <f>IF(Table3[[#This Row],[IgM Patients]]=0,"IgM (-)ve","IgG (+)ve")</f>
        <v>IgG (+)ve</v>
      </c>
      <c r="L733" s="6" t="s">
        <v>22</v>
      </c>
      <c r="M733" s="6" t="s">
        <v>17</v>
      </c>
      <c r="N733" s="6" t="s">
        <v>13</v>
      </c>
      <c r="O733" s="6" t="s">
        <v>14</v>
      </c>
      <c r="P733" s="6">
        <v>1</v>
      </c>
      <c r="Q733" s="6" t="str">
        <f t="shared" si="23"/>
        <v>Positive</v>
      </c>
    </row>
    <row r="734" spans="1:17" x14ac:dyDescent="0.35">
      <c r="A734" s="5">
        <v>876</v>
      </c>
      <c r="B734" s="6" t="s">
        <v>10</v>
      </c>
      <c r="C734" s="6">
        <v>36</v>
      </c>
      <c r="D734" s="6" t="str">
        <f t="shared" si="22"/>
        <v>Middle Age (36–50)</v>
      </c>
      <c r="E734" s="9">
        <f>IF(Table3[[#This Row],[Age Group]]="Children (8–17)",1,IF(Table3[[#This Row],[Age Group]]="Youth (18–25)",2,IF(Table3[[#This Row],[Age Group]]="Adults (26–35)",3,IF(Table3[[#This Row],[Age Group]]="Middle Age (36–50)",4,5))))</f>
        <v>4</v>
      </c>
      <c r="F734" s="9">
        <v>1</v>
      </c>
      <c r="G734" s="6" t="str">
        <f>IF(Table3[[#This Row],[NS1 Patients]]=0,"Ns1 (-)ve", "Ns1(+)ve")</f>
        <v>Ns1(+)ve</v>
      </c>
      <c r="H734" s="9">
        <v>1</v>
      </c>
      <c r="I734" s="6" t="str">
        <f>IF(Table3[[#This Row],[IgG Patients]]=0,"IgG (-)ve","IgG (+)ve")</f>
        <v>IgG (+)ve</v>
      </c>
      <c r="J734" s="9">
        <v>0</v>
      </c>
      <c r="K734" s="6" t="str">
        <f>IF(Table3[[#This Row],[IgM Patients]]=0,"IgM (-)ve","IgG (+)ve")</f>
        <v>IgM (-)ve</v>
      </c>
      <c r="L734" s="6" t="s">
        <v>46</v>
      </c>
      <c r="M734" s="6" t="s">
        <v>17</v>
      </c>
      <c r="N734" s="6" t="s">
        <v>24</v>
      </c>
      <c r="O734" s="6" t="s">
        <v>14</v>
      </c>
      <c r="P734" s="6">
        <v>1</v>
      </c>
      <c r="Q734" s="6" t="str">
        <f t="shared" si="23"/>
        <v>Positive</v>
      </c>
    </row>
    <row r="735" spans="1:17" x14ac:dyDescent="0.35">
      <c r="A735" s="5">
        <v>877</v>
      </c>
      <c r="B735" s="7" t="s">
        <v>15</v>
      </c>
      <c r="C735" s="7">
        <v>38</v>
      </c>
      <c r="D735" s="7" t="str">
        <f t="shared" si="22"/>
        <v>Middle Age (36–50)</v>
      </c>
      <c r="E735" s="10">
        <f>IF(Table3[[#This Row],[Age Group]]="Children (8–17)",1,IF(Table3[[#This Row],[Age Group]]="Youth (18–25)",2,IF(Table3[[#This Row],[Age Group]]="Adults (26–35)",3,IF(Table3[[#This Row],[Age Group]]="Middle Age (36–50)",4,5))))</f>
        <v>4</v>
      </c>
      <c r="F735" s="10">
        <v>0</v>
      </c>
      <c r="G735" s="7" t="str">
        <f>IF(Table3[[#This Row],[NS1 Patients]]=0,"Ns1 (-)ve", "Ns1(+)ve")</f>
        <v>Ns1 (-)ve</v>
      </c>
      <c r="H735" s="10">
        <v>0</v>
      </c>
      <c r="I735" s="7" t="str">
        <f>IF(Table3[[#This Row],[IgG Patients]]=0,"IgG (-)ve","IgG (+)ve")</f>
        <v>IgG (-)ve</v>
      </c>
      <c r="J735" s="10">
        <v>1</v>
      </c>
      <c r="K735" s="7" t="str">
        <f>IF(Table3[[#This Row],[IgM Patients]]=0,"IgM (-)ve","IgG (+)ve")</f>
        <v>IgG (+)ve</v>
      </c>
      <c r="L735" s="7" t="s">
        <v>37</v>
      </c>
      <c r="M735" s="7" t="s">
        <v>12</v>
      </c>
      <c r="N735" s="7" t="s">
        <v>13</v>
      </c>
      <c r="O735" s="7" t="s">
        <v>14</v>
      </c>
      <c r="P735" s="7">
        <v>0</v>
      </c>
      <c r="Q735" s="7" t="str">
        <f t="shared" si="23"/>
        <v>Negative</v>
      </c>
    </row>
    <row r="736" spans="1:17" x14ac:dyDescent="0.35">
      <c r="A736" s="5">
        <v>885</v>
      </c>
      <c r="B736" s="7" t="s">
        <v>15</v>
      </c>
      <c r="C736" s="7">
        <v>39</v>
      </c>
      <c r="D736" s="7" t="str">
        <f t="shared" si="22"/>
        <v>Middle Age (36–50)</v>
      </c>
      <c r="E736" s="10">
        <f>IF(Table3[[#This Row],[Age Group]]="Children (8–17)",1,IF(Table3[[#This Row],[Age Group]]="Youth (18–25)",2,IF(Table3[[#This Row],[Age Group]]="Adults (26–35)",3,IF(Table3[[#This Row],[Age Group]]="Middle Age (36–50)",4,5))))</f>
        <v>4</v>
      </c>
      <c r="F736" s="10">
        <v>1</v>
      </c>
      <c r="G736" s="7" t="str">
        <f>IF(Table3[[#This Row],[NS1 Patients]]=0,"Ns1 (-)ve", "Ns1(+)ve")</f>
        <v>Ns1(+)ve</v>
      </c>
      <c r="H736" s="10">
        <v>1</v>
      </c>
      <c r="I736" s="7" t="str">
        <f>IF(Table3[[#This Row],[IgG Patients]]=0,"IgG (-)ve","IgG (+)ve")</f>
        <v>IgG (+)ve</v>
      </c>
      <c r="J736" s="10">
        <v>1</v>
      </c>
      <c r="K736" s="7" t="str">
        <f>IF(Table3[[#This Row],[IgM Patients]]=0,"IgM (-)ve","IgG (+)ve")</f>
        <v>IgG (+)ve</v>
      </c>
      <c r="L736" s="7" t="s">
        <v>44</v>
      </c>
      <c r="M736" s="7" t="s">
        <v>12</v>
      </c>
      <c r="N736" s="7" t="s">
        <v>19</v>
      </c>
      <c r="O736" s="7" t="s">
        <v>14</v>
      </c>
      <c r="P736" s="7">
        <v>1</v>
      </c>
      <c r="Q736" s="7" t="str">
        <f t="shared" si="23"/>
        <v>Positive</v>
      </c>
    </row>
    <row r="737" spans="1:17" x14ac:dyDescent="0.35">
      <c r="A737" s="5">
        <v>886</v>
      </c>
      <c r="B737" s="6" t="s">
        <v>10</v>
      </c>
      <c r="C737" s="6">
        <v>39</v>
      </c>
      <c r="D737" s="6" t="str">
        <f t="shared" si="22"/>
        <v>Middle Age (36–50)</v>
      </c>
      <c r="E737" s="9">
        <f>IF(Table3[[#This Row],[Age Group]]="Children (8–17)",1,IF(Table3[[#This Row],[Age Group]]="Youth (18–25)",2,IF(Table3[[#This Row],[Age Group]]="Adults (26–35)",3,IF(Table3[[#This Row],[Age Group]]="Middle Age (36–50)",4,5))))</f>
        <v>4</v>
      </c>
      <c r="F737" s="9">
        <v>1</v>
      </c>
      <c r="G737" s="6" t="str">
        <f>IF(Table3[[#This Row],[NS1 Patients]]=0,"Ns1 (-)ve", "Ns1(+)ve")</f>
        <v>Ns1(+)ve</v>
      </c>
      <c r="H737" s="9">
        <v>1</v>
      </c>
      <c r="I737" s="6" t="str">
        <f>IF(Table3[[#This Row],[IgG Patients]]=0,"IgG (-)ve","IgG (+)ve")</f>
        <v>IgG (+)ve</v>
      </c>
      <c r="J737" s="9">
        <v>1</v>
      </c>
      <c r="K737" s="6" t="str">
        <f>IF(Table3[[#This Row],[IgM Patients]]=0,"IgM (-)ve","IgG (+)ve")</f>
        <v>IgG (+)ve</v>
      </c>
      <c r="L737" s="6" t="s">
        <v>11</v>
      </c>
      <c r="M737" s="6" t="s">
        <v>17</v>
      </c>
      <c r="N737" s="6" t="s">
        <v>13</v>
      </c>
      <c r="O737" s="6" t="s">
        <v>14</v>
      </c>
      <c r="P737" s="6">
        <v>1</v>
      </c>
      <c r="Q737" s="6" t="str">
        <f t="shared" si="23"/>
        <v>Positive</v>
      </c>
    </row>
    <row r="738" spans="1:17" x14ac:dyDescent="0.35">
      <c r="A738" s="5">
        <v>888</v>
      </c>
      <c r="B738" s="6" t="s">
        <v>10</v>
      </c>
      <c r="C738" s="6">
        <v>36</v>
      </c>
      <c r="D738" s="6" t="str">
        <f t="shared" si="22"/>
        <v>Middle Age (36–50)</v>
      </c>
      <c r="E738" s="9">
        <f>IF(Table3[[#This Row],[Age Group]]="Children (8–17)",1,IF(Table3[[#This Row],[Age Group]]="Youth (18–25)",2,IF(Table3[[#This Row],[Age Group]]="Adults (26–35)",3,IF(Table3[[#This Row],[Age Group]]="Middle Age (36–50)",4,5))))</f>
        <v>4</v>
      </c>
      <c r="F738" s="9">
        <v>1</v>
      </c>
      <c r="G738" s="6" t="str">
        <f>IF(Table3[[#This Row],[NS1 Patients]]=0,"Ns1 (-)ve", "Ns1(+)ve")</f>
        <v>Ns1(+)ve</v>
      </c>
      <c r="H738" s="9">
        <v>1</v>
      </c>
      <c r="I738" s="6" t="str">
        <f>IF(Table3[[#This Row],[IgG Patients]]=0,"IgG (-)ve","IgG (+)ve")</f>
        <v>IgG (+)ve</v>
      </c>
      <c r="J738" s="9">
        <v>1</v>
      </c>
      <c r="K738" s="6" t="str">
        <f>IF(Table3[[#This Row],[IgM Patients]]=0,"IgM (-)ve","IgG (+)ve")</f>
        <v>IgG (+)ve</v>
      </c>
      <c r="L738" s="6" t="s">
        <v>37</v>
      </c>
      <c r="M738" s="6" t="s">
        <v>17</v>
      </c>
      <c r="N738" s="6" t="s">
        <v>13</v>
      </c>
      <c r="O738" s="6" t="s">
        <v>14</v>
      </c>
      <c r="P738" s="6">
        <v>1</v>
      </c>
      <c r="Q738" s="6" t="str">
        <f t="shared" si="23"/>
        <v>Positive</v>
      </c>
    </row>
    <row r="739" spans="1:17" x14ac:dyDescent="0.35">
      <c r="A739" s="5">
        <v>889</v>
      </c>
      <c r="B739" s="7" t="s">
        <v>10</v>
      </c>
      <c r="C739" s="7">
        <v>43</v>
      </c>
      <c r="D739" s="7" t="str">
        <f t="shared" si="22"/>
        <v>Middle Age (36–50)</v>
      </c>
      <c r="E739" s="10">
        <f>IF(Table3[[#This Row],[Age Group]]="Children (8–17)",1,IF(Table3[[#This Row],[Age Group]]="Youth (18–25)",2,IF(Table3[[#This Row],[Age Group]]="Adults (26–35)",3,IF(Table3[[#This Row],[Age Group]]="Middle Age (36–50)",4,5))))</f>
        <v>4</v>
      </c>
      <c r="F739" s="10">
        <v>0</v>
      </c>
      <c r="G739" s="7" t="str">
        <f>IF(Table3[[#This Row],[NS1 Patients]]=0,"Ns1 (-)ve", "Ns1(+)ve")</f>
        <v>Ns1 (-)ve</v>
      </c>
      <c r="H739" s="10">
        <v>1</v>
      </c>
      <c r="I739" s="7" t="str">
        <f>IF(Table3[[#This Row],[IgG Patients]]=0,"IgG (-)ve","IgG (+)ve")</f>
        <v>IgG (+)ve</v>
      </c>
      <c r="J739" s="10">
        <v>0</v>
      </c>
      <c r="K739" s="7" t="str">
        <f>IF(Table3[[#This Row],[IgM Patients]]=0,"IgM (-)ve","IgG (+)ve")</f>
        <v>IgM (-)ve</v>
      </c>
      <c r="L739" s="7" t="s">
        <v>40</v>
      </c>
      <c r="M739" s="7" t="s">
        <v>12</v>
      </c>
      <c r="N739" s="7" t="s">
        <v>24</v>
      </c>
      <c r="O739" s="7" t="s">
        <v>14</v>
      </c>
      <c r="P739" s="7">
        <v>1</v>
      </c>
      <c r="Q739" s="7" t="str">
        <f t="shared" si="23"/>
        <v>Positive</v>
      </c>
    </row>
    <row r="740" spans="1:17" x14ac:dyDescent="0.35">
      <c r="A740" s="5">
        <v>890</v>
      </c>
      <c r="B740" s="6" t="s">
        <v>15</v>
      </c>
      <c r="C740" s="6">
        <v>39</v>
      </c>
      <c r="D740" s="6" t="str">
        <f t="shared" si="22"/>
        <v>Middle Age (36–50)</v>
      </c>
      <c r="E740" s="9">
        <f>IF(Table3[[#This Row],[Age Group]]="Children (8–17)",1,IF(Table3[[#This Row],[Age Group]]="Youth (18–25)",2,IF(Table3[[#This Row],[Age Group]]="Adults (26–35)",3,IF(Table3[[#This Row],[Age Group]]="Middle Age (36–50)",4,5))))</f>
        <v>4</v>
      </c>
      <c r="F740" s="9">
        <v>1</v>
      </c>
      <c r="G740" s="6" t="str">
        <f>IF(Table3[[#This Row],[NS1 Patients]]=0,"Ns1 (-)ve", "Ns1(+)ve")</f>
        <v>Ns1(+)ve</v>
      </c>
      <c r="H740" s="9">
        <v>1</v>
      </c>
      <c r="I740" s="6" t="str">
        <f>IF(Table3[[#This Row],[IgG Patients]]=0,"IgG (-)ve","IgG (+)ve")</f>
        <v>IgG (+)ve</v>
      </c>
      <c r="J740" s="9">
        <v>1</v>
      </c>
      <c r="K740" s="6" t="str">
        <f>IF(Table3[[#This Row],[IgM Patients]]=0,"IgM (-)ve","IgG (+)ve")</f>
        <v>IgG (+)ve</v>
      </c>
      <c r="L740" s="6" t="s">
        <v>36</v>
      </c>
      <c r="M740" s="6" t="s">
        <v>17</v>
      </c>
      <c r="N740" s="6" t="s">
        <v>13</v>
      </c>
      <c r="O740" s="6" t="s">
        <v>14</v>
      </c>
      <c r="P740" s="6">
        <v>1</v>
      </c>
      <c r="Q740" s="6" t="str">
        <f t="shared" si="23"/>
        <v>Positive</v>
      </c>
    </row>
    <row r="741" spans="1:17" x14ac:dyDescent="0.35">
      <c r="A741" s="5">
        <v>892</v>
      </c>
      <c r="B741" s="6" t="s">
        <v>15</v>
      </c>
      <c r="C741" s="6">
        <v>45</v>
      </c>
      <c r="D741" s="6" t="str">
        <f t="shared" si="22"/>
        <v>Middle Age (36–50)</v>
      </c>
      <c r="E741" s="9">
        <f>IF(Table3[[#This Row],[Age Group]]="Children (8–17)",1,IF(Table3[[#This Row],[Age Group]]="Youth (18–25)",2,IF(Table3[[#This Row],[Age Group]]="Adults (26–35)",3,IF(Table3[[#This Row],[Age Group]]="Middle Age (36–50)",4,5))))</f>
        <v>4</v>
      </c>
      <c r="F741" s="9">
        <v>1</v>
      </c>
      <c r="G741" s="6" t="str">
        <f>IF(Table3[[#This Row],[NS1 Patients]]=0,"Ns1 (-)ve", "Ns1(+)ve")</f>
        <v>Ns1(+)ve</v>
      </c>
      <c r="H741" s="9">
        <v>1</v>
      </c>
      <c r="I741" s="6" t="str">
        <f>IF(Table3[[#This Row],[IgG Patients]]=0,"IgG (-)ve","IgG (+)ve")</f>
        <v>IgG (+)ve</v>
      </c>
      <c r="J741" s="9">
        <v>1</v>
      </c>
      <c r="K741" s="6" t="str">
        <f>IF(Table3[[#This Row],[IgM Patients]]=0,"IgM (-)ve","IgG (+)ve")</f>
        <v>IgG (+)ve</v>
      </c>
      <c r="L741" s="6" t="s">
        <v>39</v>
      </c>
      <c r="M741" s="6" t="s">
        <v>17</v>
      </c>
      <c r="N741" s="6" t="s">
        <v>24</v>
      </c>
      <c r="O741" s="6" t="s">
        <v>14</v>
      </c>
      <c r="P741" s="6">
        <v>1</v>
      </c>
      <c r="Q741" s="6" t="str">
        <f t="shared" si="23"/>
        <v>Positive</v>
      </c>
    </row>
    <row r="742" spans="1:17" x14ac:dyDescent="0.35">
      <c r="A742" s="5">
        <v>899</v>
      </c>
      <c r="B742" s="7" t="s">
        <v>10</v>
      </c>
      <c r="C742" s="7">
        <v>43</v>
      </c>
      <c r="D742" s="7" t="str">
        <f t="shared" si="22"/>
        <v>Middle Age (36–50)</v>
      </c>
      <c r="E742" s="10">
        <f>IF(Table3[[#This Row],[Age Group]]="Children (8–17)",1,IF(Table3[[#This Row],[Age Group]]="Youth (18–25)",2,IF(Table3[[#This Row],[Age Group]]="Adults (26–35)",3,IF(Table3[[#This Row],[Age Group]]="Middle Age (36–50)",4,5))))</f>
        <v>4</v>
      </c>
      <c r="F742" s="10">
        <v>0</v>
      </c>
      <c r="G742" s="7" t="str">
        <f>IF(Table3[[#This Row],[NS1 Patients]]=0,"Ns1 (-)ve", "Ns1(+)ve")</f>
        <v>Ns1 (-)ve</v>
      </c>
      <c r="H742" s="10">
        <v>0</v>
      </c>
      <c r="I742" s="7" t="str">
        <f>IF(Table3[[#This Row],[IgG Patients]]=0,"IgG (-)ve","IgG (+)ve")</f>
        <v>IgG (-)ve</v>
      </c>
      <c r="J742" s="10">
        <v>1</v>
      </c>
      <c r="K742" s="7" t="str">
        <f>IF(Table3[[#This Row],[IgM Patients]]=0,"IgM (-)ve","IgG (+)ve")</f>
        <v>IgG (+)ve</v>
      </c>
      <c r="L742" s="7" t="s">
        <v>41</v>
      </c>
      <c r="M742" s="7" t="s">
        <v>12</v>
      </c>
      <c r="N742" s="7" t="s">
        <v>19</v>
      </c>
      <c r="O742" s="7" t="s">
        <v>14</v>
      </c>
      <c r="P742" s="7">
        <v>0</v>
      </c>
      <c r="Q742" s="7" t="str">
        <f t="shared" si="23"/>
        <v>Negative</v>
      </c>
    </row>
    <row r="743" spans="1:17" x14ac:dyDescent="0.35">
      <c r="A743" s="5">
        <v>903</v>
      </c>
      <c r="B743" s="7" t="s">
        <v>15</v>
      </c>
      <c r="C743" s="7">
        <v>36</v>
      </c>
      <c r="D743" s="7" t="str">
        <f t="shared" si="22"/>
        <v>Middle Age (36–50)</v>
      </c>
      <c r="E743" s="10">
        <f>IF(Table3[[#This Row],[Age Group]]="Children (8–17)",1,IF(Table3[[#This Row],[Age Group]]="Youth (18–25)",2,IF(Table3[[#This Row],[Age Group]]="Adults (26–35)",3,IF(Table3[[#This Row],[Age Group]]="Middle Age (36–50)",4,5))))</f>
        <v>4</v>
      </c>
      <c r="F743" s="10">
        <v>0</v>
      </c>
      <c r="G743" s="7" t="str">
        <f>IF(Table3[[#This Row],[NS1 Patients]]=0,"Ns1 (-)ve", "Ns1(+)ve")</f>
        <v>Ns1 (-)ve</v>
      </c>
      <c r="H743" s="10">
        <v>0</v>
      </c>
      <c r="I743" s="7" t="str">
        <f>IF(Table3[[#This Row],[IgG Patients]]=0,"IgG (-)ve","IgG (+)ve")</f>
        <v>IgG (-)ve</v>
      </c>
      <c r="J743" s="10">
        <v>0</v>
      </c>
      <c r="K743" s="7" t="str">
        <f>IF(Table3[[#This Row],[IgM Patients]]=0,"IgM (-)ve","IgG (+)ve")</f>
        <v>IgM (-)ve</v>
      </c>
      <c r="L743" s="7" t="s">
        <v>16</v>
      </c>
      <c r="M743" s="7" t="s">
        <v>12</v>
      </c>
      <c r="N743" s="7" t="s">
        <v>19</v>
      </c>
      <c r="O743" s="7" t="s">
        <v>14</v>
      </c>
      <c r="P743" s="7">
        <v>0</v>
      </c>
      <c r="Q743" s="7" t="str">
        <f t="shared" si="23"/>
        <v>Negative</v>
      </c>
    </row>
    <row r="744" spans="1:17" x14ac:dyDescent="0.35">
      <c r="A744" s="5">
        <v>911</v>
      </c>
      <c r="B744" s="7" t="s">
        <v>10</v>
      </c>
      <c r="C744" s="7">
        <v>39</v>
      </c>
      <c r="D744" s="7" t="str">
        <f t="shared" si="22"/>
        <v>Middle Age (36–50)</v>
      </c>
      <c r="E744" s="10">
        <f>IF(Table3[[#This Row],[Age Group]]="Children (8–17)",1,IF(Table3[[#This Row],[Age Group]]="Youth (18–25)",2,IF(Table3[[#This Row],[Age Group]]="Adults (26–35)",3,IF(Table3[[#This Row],[Age Group]]="Middle Age (36–50)",4,5))))</f>
        <v>4</v>
      </c>
      <c r="F744" s="10">
        <v>0</v>
      </c>
      <c r="G744" s="7" t="str">
        <f>IF(Table3[[#This Row],[NS1 Patients]]=0,"Ns1 (-)ve", "Ns1(+)ve")</f>
        <v>Ns1 (-)ve</v>
      </c>
      <c r="H744" s="10">
        <v>0</v>
      </c>
      <c r="I744" s="7" t="str">
        <f>IF(Table3[[#This Row],[IgG Patients]]=0,"IgG (-)ve","IgG (+)ve")</f>
        <v>IgG (-)ve</v>
      </c>
      <c r="J744" s="10">
        <v>1</v>
      </c>
      <c r="K744" s="7" t="str">
        <f>IF(Table3[[#This Row],[IgM Patients]]=0,"IgM (-)ve","IgG (+)ve")</f>
        <v>IgG (+)ve</v>
      </c>
      <c r="L744" s="7" t="s">
        <v>47</v>
      </c>
      <c r="M744" s="7" t="s">
        <v>12</v>
      </c>
      <c r="N744" s="7" t="s">
        <v>24</v>
      </c>
      <c r="O744" s="7" t="s">
        <v>14</v>
      </c>
      <c r="P744" s="7">
        <v>0</v>
      </c>
      <c r="Q744" s="7" t="str">
        <f t="shared" si="23"/>
        <v>Negative</v>
      </c>
    </row>
    <row r="745" spans="1:17" x14ac:dyDescent="0.35">
      <c r="A745" s="5">
        <v>913</v>
      </c>
      <c r="B745" s="7" t="s">
        <v>10</v>
      </c>
      <c r="C745" s="7">
        <v>36</v>
      </c>
      <c r="D745" s="7" t="str">
        <f t="shared" si="22"/>
        <v>Middle Age (36–50)</v>
      </c>
      <c r="E745" s="10">
        <f>IF(Table3[[#This Row],[Age Group]]="Children (8–17)",1,IF(Table3[[#This Row],[Age Group]]="Youth (18–25)",2,IF(Table3[[#This Row],[Age Group]]="Adults (26–35)",3,IF(Table3[[#This Row],[Age Group]]="Middle Age (36–50)",4,5))))</f>
        <v>4</v>
      </c>
      <c r="F745" s="10">
        <v>1</v>
      </c>
      <c r="G745" s="7" t="str">
        <f>IF(Table3[[#This Row],[NS1 Patients]]=0,"Ns1 (-)ve", "Ns1(+)ve")</f>
        <v>Ns1(+)ve</v>
      </c>
      <c r="H745" s="10">
        <v>1</v>
      </c>
      <c r="I745" s="7" t="str">
        <f>IF(Table3[[#This Row],[IgG Patients]]=0,"IgG (-)ve","IgG (+)ve")</f>
        <v>IgG (+)ve</v>
      </c>
      <c r="J745" s="10">
        <v>0</v>
      </c>
      <c r="K745" s="7" t="str">
        <f>IF(Table3[[#This Row],[IgM Patients]]=0,"IgM (-)ve","IgG (+)ve")</f>
        <v>IgM (-)ve</v>
      </c>
      <c r="L745" s="7" t="s">
        <v>48</v>
      </c>
      <c r="M745" s="7" t="s">
        <v>12</v>
      </c>
      <c r="N745" s="7" t="s">
        <v>24</v>
      </c>
      <c r="O745" s="7" t="s">
        <v>14</v>
      </c>
      <c r="P745" s="7">
        <v>1</v>
      </c>
      <c r="Q745" s="7" t="str">
        <f t="shared" si="23"/>
        <v>Positive</v>
      </c>
    </row>
    <row r="746" spans="1:17" x14ac:dyDescent="0.35">
      <c r="A746" s="5">
        <v>914</v>
      </c>
      <c r="B746" s="6" t="s">
        <v>10</v>
      </c>
      <c r="C746" s="6">
        <v>39</v>
      </c>
      <c r="D746" s="6" t="str">
        <f t="shared" si="22"/>
        <v>Middle Age (36–50)</v>
      </c>
      <c r="E746" s="9">
        <f>IF(Table3[[#This Row],[Age Group]]="Children (8–17)",1,IF(Table3[[#This Row],[Age Group]]="Youth (18–25)",2,IF(Table3[[#This Row],[Age Group]]="Adults (26–35)",3,IF(Table3[[#This Row],[Age Group]]="Middle Age (36–50)",4,5))))</f>
        <v>4</v>
      </c>
      <c r="F746" s="9">
        <v>0</v>
      </c>
      <c r="G746" s="6" t="str">
        <f>IF(Table3[[#This Row],[NS1 Patients]]=0,"Ns1 (-)ve", "Ns1(+)ve")</f>
        <v>Ns1 (-)ve</v>
      </c>
      <c r="H746" s="9">
        <v>0</v>
      </c>
      <c r="I746" s="6" t="str">
        <f>IF(Table3[[#This Row],[IgG Patients]]=0,"IgG (-)ve","IgG (+)ve")</f>
        <v>IgG (-)ve</v>
      </c>
      <c r="J746" s="9">
        <v>0</v>
      </c>
      <c r="K746" s="6" t="str">
        <f>IF(Table3[[#This Row],[IgM Patients]]=0,"IgM (-)ve","IgG (+)ve")</f>
        <v>IgM (-)ve</v>
      </c>
      <c r="L746" s="6" t="s">
        <v>51</v>
      </c>
      <c r="M746" s="6" t="s">
        <v>17</v>
      </c>
      <c r="N746" s="6" t="s">
        <v>13</v>
      </c>
      <c r="O746" s="6" t="s">
        <v>14</v>
      </c>
      <c r="P746" s="6">
        <v>0</v>
      </c>
      <c r="Q746" s="6" t="str">
        <f t="shared" si="23"/>
        <v>Negative</v>
      </c>
    </row>
    <row r="747" spans="1:17" x14ac:dyDescent="0.35">
      <c r="A747" s="5">
        <v>916</v>
      </c>
      <c r="B747" s="6" t="s">
        <v>10</v>
      </c>
      <c r="C747" s="6">
        <v>42</v>
      </c>
      <c r="D747" s="6" t="str">
        <f t="shared" si="22"/>
        <v>Middle Age (36–50)</v>
      </c>
      <c r="E747" s="9">
        <f>IF(Table3[[#This Row],[Age Group]]="Children (8–17)",1,IF(Table3[[#This Row],[Age Group]]="Youth (18–25)",2,IF(Table3[[#This Row],[Age Group]]="Adults (26–35)",3,IF(Table3[[#This Row],[Age Group]]="Middle Age (36–50)",4,5))))</f>
        <v>4</v>
      </c>
      <c r="F747" s="9">
        <v>0</v>
      </c>
      <c r="G747" s="6" t="str">
        <f>IF(Table3[[#This Row],[NS1 Patients]]=0,"Ns1 (-)ve", "Ns1(+)ve")</f>
        <v>Ns1 (-)ve</v>
      </c>
      <c r="H747" s="9">
        <v>0</v>
      </c>
      <c r="I747" s="6" t="str">
        <f>IF(Table3[[#This Row],[IgG Patients]]=0,"IgG (-)ve","IgG (+)ve")</f>
        <v>IgG (-)ve</v>
      </c>
      <c r="J747" s="9">
        <v>0</v>
      </c>
      <c r="K747" s="6" t="str">
        <f>IF(Table3[[#This Row],[IgM Patients]]=0,"IgM (-)ve","IgG (+)ve")</f>
        <v>IgM (-)ve</v>
      </c>
      <c r="L747" s="6" t="s">
        <v>11</v>
      </c>
      <c r="M747" s="6" t="s">
        <v>17</v>
      </c>
      <c r="N747" s="6" t="s">
        <v>24</v>
      </c>
      <c r="O747" s="6" t="s">
        <v>14</v>
      </c>
      <c r="P747" s="6">
        <v>0</v>
      </c>
      <c r="Q747" s="6" t="str">
        <f t="shared" si="23"/>
        <v>Negative</v>
      </c>
    </row>
    <row r="748" spans="1:17" x14ac:dyDescent="0.35">
      <c r="A748" s="5">
        <v>920</v>
      </c>
      <c r="B748" s="6" t="s">
        <v>10</v>
      </c>
      <c r="C748" s="6">
        <v>47</v>
      </c>
      <c r="D748" s="6" t="str">
        <f t="shared" si="22"/>
        <v>Middle Age (36–50)</v>
      </c>
      <c r="E748" s="9">
        <f>IF(Table3[[#This Row],[Age Group]]="Children (8–17)",1,IF(Table3[[#This Row],[Age Group]]="Youth (18–25)",2,IF(Table3[[#This Row],[Age Group]]="Adults (26–35)",3,IF(Table3[[#This Row],[Age Group]]="Middle Age (36–50)",4,5))))</f>
        <v>4</v>
      </c>
      <c r="F748" s="9">
        <v>1</v>
      </c>
      <c r="G748" s="6" t="str">
        <f>IF(Table3[[#This Row],[NS1 Patients]]=0,"Ns1 (-)ve", "Ns1(+)ve")</f>
        <v>Ns1(+)ve</v>
      </c>
      <c r="H748" s="9">
        <v>1</v>
      </c>
      <c r="I748" s="6" t="str">
        <f>IF(Table3[[#This Row],[IgG Patients]]=0,"IgG (-)ve","IgG (+)ve")</f>
        <v>IgG (+)ve</v>
      </c>
      <c r="J748" s="9">
        <v>1</v>
      </c>
      <c r="K748" s="6" t="str">
        <f>IF(Table3[[#This Row],[IgM Patients]]=0,"IgM (-)ve","IgG (+)ve")</f>
        <v>IgG (+)ve</v>
      </c>
      <c r="L748" s="6" t="s">
        <v>23</v>
      </c>
      <c r="M748" s="6" t="s">
        <v>17</v>
      </c>
      <c r="N748" s="6" t="s">
        <v>13</v>
      </c>
      <c r="O748" s="6" t="s">
        <v>14</v>
      </c>
      <c r="P748" s="6">
        <v>1</v>
      </c>
      <c r="Q748" s="6" t="str">
        <f t="shared" si="23"/>
        <v>Positive</v>
      </c>
    </row>
    <row r="749" spans="1:17" x14ac:dyDescent="0.35">
      <c r="A749" s="5">
        <v>924</v>
      </c>
      <c r="B749" s="6" t="s">
        <v>10</v>
      </c>
      <c r="C749" s="6">
        <v>50</v>
      </c>
      <c r="D749" s="6" t="str">
        <f t="shared" si="22"/>
        <v>Middle Age (36–50)</v>
      </c>
      <c r="E749" s="9">
        <f>IF(Table3[[#This Row],[Age Group]]="Children (8–17)",1,IF(Table3[[#This Row],[Age Group]]="Youth (18–25)",2,IF(Table3[[#This Row],[Age Group]]="Adults (26–35)",3,IF(Table3[[#This Row],[Age Group]]="Middle Age (36–50)",4,5))))</f>
        <v>4</v>
      </c>
      <c r="F749" s="9">
        <v>1</v>
      </c>
      <c r="G749" s="6" t="str">
        <f>IF(Table3[[#This Row],[NS1 Patients]]=0,"Ns1 (-)ve", "Ns1(+)ve")</f>
        <v>Ns1(+)ve</v>
      </c>
      <c r="H749" s="9">
        <v>1</v>
      </c>
      <c r="I749" s="6" t="str">
        <f>IF(Table3[[#This Row],[IgG Patients]]=0,"IgG (-)ve","IgG (+)ve")</f>
        <v>IgG (+)ve</v>
      </c>
      <c r="J749" s="9">
        <v>1</v>
      </c>
      <c r="K749" s="6" t="str">
        <f>IF(Table3[[#This Row],[IgM Patients]]=0,"IgM (-)ve","IgG (+)ve")</f>
        <v>IgG (+)ve</v>
      </c>
      <c r="L749" s="6" t="s">
        <v>39</v>
      </c>
      <c r="M749" s="6" t="s">
        <v>17</v>
      </c>
      <c r="N749" s="6" t="s">
        <v>24</v>
      </c>
      <c r="O749" s="6" t="s">
        <v>14</v>
      </c>
      <c r="P749" s="6">
        <v>1</v>
      </c>
      <c r="Q749" s="6" t="str">
        <f t="shared" si="23"/>
        <v>Positive</v>
      </c>
    </row>
    <row r="750" spans="1:17" x14ac:dyDescent="0.35">
      <c r="A750" s="5">
        <v>927</v>
      </c>
      <c r="B750" s="7" t="s">
        <v>10</v>
      </c>
      <c r="C750" s="7">
        <v>44</v>
      </c>
      <c r="D750" s="7" t="str">
        <f t="shared" si="22"/>
        <v>Middle Age (36–50)</v>
      </c>
      <c r="E750" s="10">
        <f>IF(Table3[[#This Row],[Age Group]]="Children (8–17)",1,IF(Table3[[#This Row],[Age Group]]="Youth (18–25)",2,IF(Table3[[#This Row],[Age Group]]="Adults (26–35)",3,IF(Table3[[#This Row],[Age Group]]="Middle Age (36–50)",4,5))))</f>
        <v>4</v>
      </c>
      <c r="F750" s="10">
        <v>1</v>
      </c>
      <c r="G750" s="7" t="str">
        <f>IF(Table3[[#This Row],[NS1 Patients]]=0,"Ns1 (-)ve", "Ns1(+)ve")</f>
        <v>Ns1(+)ve</v>
      </c>
      <c r="H750" s="10">
        <v>1</v>
      </c>
      <c r="I750" s="7" t="str">
        <f>IF(Table3[[#This Row],[IgG Patients]]=0,"IgG (-)ve","IgG (+)ve")</f>
        <v>IgG (+)ve</v>
      </c>
      <c r="J750" s="10">
        <v>1</v>
      </c>
      <c r="K750" s="7" t="str">
        <f>IF(Table3[[#This Row],[IgM Patients]]=0,"IgM (-)ve","IgG (+)ve")</f>
        <v>IgG (+)ve</v>
      </c>
      <c r="L750" s="7" t="s">
        <v>34</v>
      </c>
      <c r="M750" s="7" t="s">
        <v>12</v>
      </c>
      <c r="N750" s="7" t="s">
        <v>13</v>
      </c>
      <c r="O750" s="7" t="s">
        <v>14</v>
      </c>
      <c r="P750" s="7">
        <v>1</v>
      </c>
      <c r="Q750" s="7" t="str">
        <f t="shared" si="23"/>
        <v>Positive</v>
      </c>
    </row>
    <row r="751" spans="1:17" x14ac:dyDescent="0.35">
      <c r="A751" s="5">
        <v>928</v>
      </c>
      <c r="B751" s="6" t="s">
        <v>15</v>
      </c>
      <c r="C751" s="6">
        <v>37</v>
      </c>
      <c r="D751" s="6" t="str">
        <f t="shared" si="22"/>
        <v>Middle Age (36–50)</v>
      </c>
      <c r="E751" s="9">
        <f>IF(Table3[[#This Row],[Age Group]]="Children (8–17)",1,IF(Table3[[#This Row],[Age Group]]="Youth (18–25)",2,IF(Table3[[#This Row],[Age Group]]="Adults (26–35)",3,IF(Table3[[#This Row],[Age Group]]="Middle Age (36–50)",4,5))))</f>
        <v>4</v>
      </c>
      <c r="F751" s="9">
        <v>0</v>
      </c>
      <c r="G751" s="6" t="str">
        <f>IF(Table3[[#This Row],[NS1 Patients]]=0,"Ns1 (-)ve", "Ns1(+)ve")</f>
        <v>Ns1 (-)ve</v>
      </c>
      <c r="H751" s="9">
        <v>0</v>
      </c>
      <c r="I751" s="6" t="str">
        <f>IF(Table3[[#This Row],[IgG Patients]]=0,"IgG (-)ve","IgG (+)ve")</f>
        <v>IgG (-)ve</v>
      </c>
      <c r="J751" s="9">
        <v>0</v>
      </c>
      <c r="K751" s="6" t="str">
        <f>IF(Table3[[#This Row],[IgM Patients]]=0,"IgM (-)ve","IgG (+)ve")</f>
        <v>IgM (-)ve</v>
      </c>
      <c r="L751" s="6" t="s">
        <v>34</v>
      </c>
      <c r="M751" s="6" t="s">
        <v>17</v>
      </c>
      <c r="N751" s="6" t="s">
        <v>24</v>
      </c>
      <c r="O751" s="6" t="s">
        <v>14</v>
      </c>
      <c r="P751" s="6">
        <v>0</v>
      </c>
      <c r="Q751" s="6" t="str">
        <f t="shared" si="23"/>
        <v>Negative</v>
      </c>
    </row>
    <row r="752" spans="1:17" x14ac:dyDescent="0.35">
      <c r="A752" s="5">
        <v>929</v>
      </c>
      <c r="B752" s="7" t="s">
        <v>10</v>
      </c>
      <c r="C752" s="7">
        <v>42</v>
      </c>
      <c r="D752" s="7" t="str">
        <f t="shared" si="22"/>
        <v>Middle Age (36–50)</v>
      </c>
      <c r="E752" s="10">
        <f>IF(Table3[[#This Row],[Age Group]]="Children (8–17)",1,IF(Table3[[#This Row],[Age Group]]="Youth (18–25)",2,IF(Table3[[#This Row],[Age Group]]="Adults (26–35)",3,IF(Table3[[#This Row],[Age Group]]="Middle Age (36–50)",4,5))))</f>
        <v>4</v>
      </c>
      <c r="F752" s="10">
        <v>0</v>
      </c>
      <c r="G752" s="7" t="str">
        <f>IF(Table3[[#This Row],[NS1 Patients]]=0,"Ns1 (-)ve", "Ns1(+)ve")</f>
        <v>Ns1 (-)ve</v>
      </c>
      <c r="H752" s="10">
        <v>0</v>
      </c>
      <c r="I752" s="7" t="str">
        <f>IF(Table3[[#This Row],[IgG Patients]]=0,"IgG (-)ve","IgG (+)ve")</f>
        <v>IgG (-)ve</v>
      </c>
      <c r="J752" s="10">
        <v>1</v>
      </c>
      <c r="K752" s="7" t="str">
        <f>IF(Table3[[#This Row],[IgM Patients]]=0,"IgM (-)ve","IgG (+)ve")</f>
        <v>IgG (+)ve</v>
      </c>
      <c r="L752" s="7" t="s">
        <v>45</v>
      </c>
      <c r="M752" s="7" t="s">
        <v>12</v>
      </c>
      <c r="N752" s="7" t="s">
        <v>24</v>
      </c>
      <c r="O752" s="7" t="s">
        <v>14</v>
      </c>
      <c r="P752" s="7">
        <v>0</v>
      </c>
      <c r="Q752" s="7" t="str">
        <f t="shared" si="23"/>
        <v>Negative</v>
      </c>
    </row>
    <row r="753" spans="1:17" x14ac:dyDescent="0.35">
      <c r="A753" s="5">
        <v>931</v>
      </c>
      <c r="B753" s="7" t="s">
        <v>15</v>
      </c>
      <c r="C753" s="7">
        <v>40</v>
      </c>
      <c r="D753" s="7" t="str">
        <f t="shared" si="22"/>
        <v>Middle Age (36–50)</v>
      </c>
      <c r="E753" s="10">
        <f>IF(Table3[[#This Row],[Age Group]]="Children (8–17)",1,IF(Table3[[#This Row],[Age Group]]="Youth (18–25)",2,IF(Table3[[#This Row],[Age Group]]="Adults (26–35)",3,IF(Table3[[#This Row],[Age Group]]="Middle Age (36–50)",4,5))))</f>
        <v>4</v>
      </c>
      <c r="F753" s="10">
        <v>0</v>
      </c>
      <c r="G753" s="7" t="str">
        <f>IF(Table3[[#This Row],[NS1 Patients]]=0,"Ns1 (-)ve", "Ns1(+)ve")</f>
        <v>Ns1 (-)ve</v>
      </c>
      <c r="H753" s="10">
        <v>0</v>
      </c>
      <c r="I753" s="7" t="str">
        <f>IF(Table3[[#This Row],[IgG Patients]]=0,"IgG (-)ve","IgG (+)ve")</f>
        <v>IgG (-)ve</v>
      </c>
      <c r="J753" s="10">
        <v>0</v>
      </c>
      <c r="K753" s="7" t="str">
        <f>IF(Table3[[#This Row],[IgM Patients]]=0,"IgM (-)ve","IgG (+)ve")</f>
        <v>IgM (-)ve</v>
      </c>
      <c r="L753" s="7" t="s">
        <v>35</v>
      </c>
      <c r="M753" s="7" t="s">
        <v>12</v>
      </c>
      <c r="N753" s="7" t="s">
        <v>24</v>
      </c>
      <c r="O753" s="7" t="s">
        <v>14</v>
      </c>
      <c r="P753" s="7">
        <v>0</v>
      </c>
      <c r="Q753" s="7" t="str">
        <f t="shared" si="23"/>
        <v>Negative</v>
      </c>
    </row>
    <row r="754" spans="1:17" x14ac:dyDescent="0.35">
      <c r="A754" s="5">
        <v>942</v>
      </c>
      <c r="B754" s="6" t="s">
        <v>10</v>
      </c>
      <c r="C754" s="6">
        <v>37</v>
      </c>
      <c r="D754" s="6" t="str">
        <f t="shared" si="22"/>
        <v>Middle Age (36–50)</v>
      </c>
      <c r="E754" s="9">
        <f>IF(Table3[[#This Row],[Age Group]]="Children (8–17)",1,IF(Table3[[#This Row],[Age Group]]="Youth (18–25)",2,IF(Table3[[#This Row],[Age Group]]="Adults (26–35)",3,IF(Table3[[#This Row],[Age Group]]="Middle Age (36–50)",4,5))))</f>
        <v>4</v>
      </c>
      <c r="F754" s="9">
        <v>0</v>
      </c>
      <c r="G754" s="6" t="str">
        <f>IF(Table3[[#This Row],[NS1 Patients]]=0,"Ns1 (-)ve", "Ns1(+)ve")</f>
        <v>Ns1 (-)ve</v>
      </c>
      <c r="H754" s="9">
        <v>0</v>
      </c>
      <c r="I754" s="6" t="str">
        <f>IF(Table3[[#This Row],[IgG Patients]]=0,"IgG (-)ve","IgG (+)ve")</f>
        <v>IgG (-)ve</v>
      </c>
      <c r="J754" s="9">
        <v>0</v>
      </c>
      <c r="K754" s="6" t="str">
        <f>IF(Table3[[#This Row],[IgM Patients]]=0,"IgM (-)ve","IgG (+)ve")</f>
        <v>IgM (-)ve</v>
      </c>
      <c r="L754" s="6" t="s">
        <v>52</v>
      </c>
      <c r="M754" s="6" t="s">
        <v>17</v>
      </c>
      <c r="N754" s="6" t="s">
        <v>13</v>
      </c>
      <c r="O754" s="6" t="s">
        <v>14</v>
      </c>
      <c r="P754" s="6">
        <v>0</v>
      </c>
      <c r="Q754" s="6" t="str">
        <f t="shared" si="23"/>
        <v>Negative</v>
      </c>
    </row>
    <row r="755" spans="1:17" x14ac:dyDescent="0.35">
      <c r="A755" s="5">
        <v>953</v>
      </c>
      <c r="B755" s="7" t="s">
        <v>10</v>
      </c>
      <c r="C755" s="7">
        <v>50</v>
      </c>
      <c r="D755" s="7" t="str">
        <f t="shared" si="22"/>
        <v>Middle Age (36–50)</v>
      </c>
      <c r="E755" s="10">
        <f>IF(Table3[[#This Row],[Age Group]]="Children (8–17)",1,IF(Table3[[#This Row],[Age Group]]="Youth (18–25)",2,IF(Table3[[#This Row],[Age Group]]="Adults (26–35)",3,IF(Table3[[#This Row],[Age Group]]="Middle Age (36–50)",4,5))))</f>
        <v>4</v>
      </c>
      <c r="F755" s="10">
        <v>0</v>
      </c>
      <c r="G755" s="7" t="str">
        <f>IF(Table3[[#This Row],[NS1 Patients]]=0,"Ns1 (-)ve", "Ns1(+)ve")</f>
        <v>Ns1 (-)ve</v>
      </c>
      <c r="H755" s="10">
        <v>0</v>
      </c>
      <c r="I755" s="7" t="str">
        <f>IF(Table3[[#This Row],[IgG Patients]]=0,"IgG (-)ve","IgG (+)ve")</f>
        <v>IgG (-)ve</v>
      </c>
      <c r="J755" s="10">
        <v>0</v>
      </c>
      <c r="K755" s="7" t="str">
        <f>IF(Table3[[#This Row],[IgM Patients]]=0,"IgM (-)ve","IgG (+)ve")</f>
        <v>IgM (-)ve</v>
      </c>
      <c r="L755" s="7" t="s">
        <v>20</v>
      </c>
      <c r="M755" s="7" t="s">
        <v>12</v>
      </c>
      <c r="N755" s="7" t="s">
        <v>19</v>
      </c>
      <c r="O755" s="7" t="s">
        <v>14</v>
      </c>
      <c r="P755" s="7">
        <v>0</v>
      </c>
      <c r="Q755" s="7" t="str">
        <f t="shared" si="23"/>
        <v>Negative</v>
      </c>
    </row>
    <row r="756" spans="1:17" x14ac:dyDescent="0.35">
      <c r="A756" s="5">
        <v>956</v>
      </c>
      <c r="B756" s="6" t="s">
        <v>10</v>
      </c>
      <c r="C756" s="6">
        <v>50</v>
      </c>
      <c r="D756" s="6" t="str">
        <f t="shared" si="22"/>
        <v>Middle Age (36–50)</v>
      </c>
      <c r="E756" s="9">
        <f>IF(Table3[[#This Row],[Age Group]]="Children (8–17)",1,IF(Table3[[#This Row],[Age Group]]="Youth (18–25)",2,IF(Table3[[#This Row],[Age Group]]="Adults (26–35)",3,IF(Table3[[#This Row],[Age Group]]="Middle Age (36–50)",4,5))))</f>
        <v>4</v>
      </c>
      <c r="F756" s="9">
        <v>0</v>
      </c>
      <c r="G756" s="6" t="str">
        <f>IF(Table3[[#This Row],[NS1 Patients]]=0,"Ns1 (-)ve", "Ns1(+)ve")</f>
        <v>Ns1 (-)ve</v>
      </c>
      <c r="H756" s="9">
        <v>0</v>
      </c>
      <c r="I756" s="6" t="str">
        <f>IF(Table3[[#This Row],[IgG Patients]]=0,"IgG (-)ve","IgG (+)ve")</f>
        <v>IgG (-)ve</v>
      </c>
      <c r="J756" s="9">
        <v>0</v>
      </c>
      <c r="K756" s="6" t="str">
        <f>IF(Table3[[#This Row],[IgM Patients]]=0,"IgM (-)ve","IgG (+)ve")</f>
        <v>IgM (-)ve</v>
      </c>
      <c r="L756" s="6" t="s">
        <v>52</v>
      </c>
      <c r="M756" s="6" t="s">
        <v>17</v>
      </c>
      <c r="N756" s="6" t="s">
        <v>24</v>
      </c>
      <c r="O756" s="6" t="s">
        <v>14</v>
      </c>
      <c r="P756" s="6">
        <v>0</v>
      </c>
      <c r="Q756" s="6" t="str">
        <f t="shared" si="23"/>
        <v>Negative</v>
      </c>
    </row>
    <row r="757" spans="1:17" x14ac:dyDescent="0.35">
      <c r="A757" s="5">
        <v>958</v>
      </c>
      <c r="B757" s="6" t="s">
        <v>10</v>
      </c>
      <c r="C757" s="6">
        <v>37</v>
      </c>
      <c r="D757" s="6" t="str">
        <f t="shared" si="22"/>
        <v>Middle Age (36–50)</v>
      </c>
      <c r="E757" s="9">
        <f>IF(Table3[[#This Row],[Age Group]]="Children (8–17)",1,IF(Table3[[#This Row],[Age Group]]="Youth (18–25)",2,IF(Table3[[#This Row],[Age Group]]="Adults (26–35)",3,IF(Table3[[#This Row],[Age Group]]="Middle Age (36–50)",4,5))))</f>
        <v>4</v>
      </c>
      <c r="F757" s="9">
        <v>0</v>
      </c>
      <c r="G757" s="6" t="str">
        <f>IF(Table3[[#This Row],[NS1 Patients]]=0,"Ns1 (-)ve", "Ns1(+)ve")</f>
        <v>Ns1 (-)ve</v>
      </c>
      <c r="H757" s="9">
        <v>0</v>
      </c>
      <c r="I757" s="6" t="str">
        <f>IF(Table3[[#This Row],[IgG Patients]]=0,"IgG (-)ve","IgG (+)ve")</f>
        <v>IgG (-)ve</v>
      </c>
      <c r="J757" s="9">
        <v>1</v>
      </c>
      <c r="K757" s="6" t="str">
        <f>IF(Table3[[#This Row],[IgM Patients]]=0,"IgM (-)ve","IgG (+)ve")</f>
        <v>IgG (+)ve</v>
      </c>
      <c r="L757" s="6" t="s">
        <v>30</v>
      </c>
      <c r="M757" s="6" t="s">
        <v>17</v>
      </c>
      <c r="N757" s="6" t="s">
        <v>24</v>
      </c>
      <c r="O757" s="6" t="s">
        <v>14</v>
      </c>
      <c r="P757" s="6">
        <v>0</v>
      </c>
      <c r="Q757" s="6" t="str">
        <f t="shared" si="23"/>
        <v>Negative</v>
      </c>
    </row>
    <row r="758" spans="1:17" x14ac:dyDescent="0.35">
      <c r="A758" s="5">
        <v>960</v>
      </c>
      <c r="B758" s="6" t="s">
        <v>10</v>
      </c>
      <c r="C758" s="6">
        <v>45</v>
      </c>
      <c r="D758" s="6" t="str">
        <f t="shared" si="22"/>
        <v>Middle Age (36–50)</v>
      </c>
      <c r="E758" s="9">
        <f>IF(Table3[[#This Row],[Age Group]]="Children (8–17)",1,IF(Table3[[#This Row],[Age Group]]="Youth (18–25)",2,IF(Table3[[#This Row],[Age Group]]="Adults (26–35)",3,IF(Table3[[#This Row],[Age Group]]="Middle Age (36–50)",4,5))))</f>
        <v>4</v>
      </c>
      <c r="F758" s="9">
        <v>0</v>
      </c>
      <c r="G758" s="6" t="str">
        <f>IF(Table3[[#This Row],[NS1 Patients]]=0,"Ns1 (-)ve", "Ns1(+)ve")</f>
        <v>Ns1 (-)ve</v>
      </c>
      <c r="H758" s="9">
        <v>0</v>
      </c>
      <c r="I758" s="6" t="str">
        <f>IF(Table3[[#This Row],[IgG Patients]]=0,"IgG (-)ve","IgG (+)ve")</f>
        <v>IgG (-)ve</v>
      </c>
      <c r="J758" s="9">
        <v>0</v>
      </c>
      <c r="K758" s="6" t="str">
        <f>IF(Table3[[#This Row],[IgM Patients]]=0,"IgM (-)ve","IgG (+)ve")</f>
        <v>IgM (-)ve</v>
      </c>
      <c r="L758" s="6" t="s">
        <v>36</v>
      </c>
      <c r="M758" s="6" t="s">
        <v>17</v>
      </c>
      <c r="N758" s="6" t="s">
        <v>19</v>
      </c>
      <c r="O758" s="6" t="s">
        <v>14</v>
      </c>
      <c r="P758" s="6">
        <v>0</v>
      </c>
      <c r="Q758" s="6" t="str">
        <f t="shared" si="23"/>
        <v>Negative</v>
      </c>
    </row>
    <row r="759" spans="1:17" x14ac:dyDescent="0.35">
      <c r="A759" s="5">
        <v>968</v>
      </c>
      <c r="B759" s="6" t="s">
        <v>10</v>
      </c>
      <c r="C759" s="6">
        <v>39</v>
      </c>
      <c r="D759" s="6" t="str">
        <f t="shared" si="22"/>
        <v>Middle Age (36–50)</v>
      </c>
      <c r="E759" s="9">
        <f>IF(Table3[[#This Row],[Age Group]]="Children (8–17)",1,IF(Table3[[#This Row],[Age Group]]="Youth (18–25)",2,IF(Table3[[#This Row],[Age Group]]="Adults (26–35)",3,IF(Table3[[#This Row],[Age Group]]="Middle Age (36–50)",4,5))))</f>
        <v>4</v>
      </c>
      <c r="F759" s="9">
        <v>0</v>
      </c>
      <c r="G759" s="6" t="str">
        <f>IF(Table3[[#This Row],[NS1 Patients]]=0,"Ns1 (-)ve", "Ns1(+)ve")</f>
        <v>Ns1 (-)ve</v>
      </c>
      <c r="H759" s="9">
        <v>0</v>
      </c>
      <c r="I759" s="6" t="str">
        <f>IF(Table3[[#This Row],[IgG Patients]]=0,"IgG (-)ve","IgG (+)ve")</f>
        <v>IgG (-)ve</v>
      </c>
      <c r="J759" s="9">
        <v>1</v>
      </c>
      <c r="K759" s="6" t="str">
        <f>IF(Table3[[#This Row],[IgM Patients]]=0,"IgM (-)ve","IgG (+)ve")</f>
        <v>IgG (+)ve</v>
      </c>
      <c r="L759" s="6" t="s">
        <v>42</v>
      </c>
      <c r="M759" s="6" t="s">
        <v>17</v>
      </c>
      <c r="N759" s="6" t="s">
        <v>24</v>
      </c>
      <c r="O759" s="6" t="s">
        <v>14</v>
      </c>
      <c r="P759" s="6">
        <v>0</v>
      </c>
      <c r="Q759" s="6" t="str">
        <f t="shared" si="23"/>
        <v>Negative</v>
      </c>
    </row>
    <row r="760" spans="1:17" x14ac:dyDescent="0.35">
      <c r="A760" s="5">
        <v>971</v>
      </c>
      <c r="B760" s="7" t="s">
        <v>10</v>
      </c>
      <c r="C760" s="7">
        <v>40</v>
      </c>
      <c r="D760" s="7" t="str">
        <f t="shared" si="22"/>
        <v>Middle Age (36–50)</v>
      </c>
      <c r="E760" s="10">
        <f>IF(Table3[[#This Row],[Age Group]]="Children (8–17)",1,IF(Table3[[#This Row],[Age Group]]="Youth (18–25)",2,IF(Table3[[#This Row],[Age Group]]="Adults (26–35)",3,IF(Table3[[#This Row],[Age Group]]="Middle Age (36–50)",4,5))))</f>
        <v>4</v>
      </c>
      <c r="F760" s="10">
        <v>1</v>
      </c>
      <c r="G760" s="7" t="str">
        <f>IF(Table3[[#This Row],[NS1 Patients]]=0,"Ns1 (-)ve", "Ns1(+)ve")</f>
        <v>Ns1(+)ve</v>
      </c>
      <c r="H760" s="10">
        <v>1</v>
      </c>
      <c r="I760" s="7" t="str">
        <f>IF(Table3[[#This Row],[IgG Patients]]=0,"IgG (-)ve","IgG (+)ve")</f>
        <v>IgG (+)ve</v>
      </c>
      <c r="J760" s="10">
        <v>0</v>
      </c>
      <c r="K760" s="7" t="str">
        <f>IF(Table3[[#This Row],[IgM Patients]]=0,"IgM (-)ve","IgG (+)ve")</f>
        <v>IgM (-)ve</v>
      </c>
      <c r="L760" s="7" t="s">
        <v>18</v>
      </c>
      <c r="M760" s="7" t="s">
        <v>12</v>
      </c>
      <c r="N760" s="7" t="s">
        <v>24</v>
      </c>
      <c r="O760" s="7" t="s">
        <v>14</v>
      </c>
      <c r="P760" s="7">
        <v>1</v>
      </c>
      <c r="Q760" s="7" t="str">
        <f t="shared" si="23"/>
        <v>Positive</v>
      </c>
    </row>
    <row r="761" spans="1:17" x14ac:dyDescent="0.35">
      <c r="A761" s="5">
        <v>972</v>
      </c>
      <c r="B761" s="6" t="s">
        <v>15</v>
      </c>
      <c r="C761" s="6">
        <v>39</v>
      </c>
      <c r="D761" s="6" t="str">
        <f t="shared" si="22"/>
        <v>Middle Age (36–50)</v>
      </c>
      <c r="E761" s="9">
        <f>IF(Table3[[#This Row],[Age Group]]="Children (8–17)",1,IF(Table3[[#This Row],[Age Group]]="Youth (18–25)",2,IF(Table3[[#This Row],[Age Group]]="Adults (26–35)",3,IF(Table3[[#This Row],[Age Group]]="Middle Age (36–50)",4,5))))</f>
        <v>4</v>
      </c>
      <c r="F761" s="9">
        <v>0</v>
      </c>
      <c r="G761" s="6" t="str">
        <f>IF(Table3[[#This Row],[NS1 Patients]]=0,"Ns1 (-)ve", "Ns1(+)ve")</f>
        <v>Ns1 (-)ve</v>
      </c>
      <c r="H761" s="9">
        <v>0</v>
      </c>
      <c r="I761" s="6" t="str">
        <f>IF(Table3[[#This Row],[IgG Patients]]=0,"IgG (-)ve","IgG (+)ve")</f>
        <v>IgG (-)ve</v>
      </c>
      <c r="J761" s="9">
        <v>0</v>
      </c>
      <c r="K761" s="6" t="str">
        <f>IF(Table3[[#This Row],[IgM Patients]]=0,"IgM (-)ve","IgG (+)ve")</f>
        <v>IgM (-)ve</v>
      </c>
      <c r="L761" s="6" t="s">
        <v>51</v>
      </c>
      <c r="M761" s="6" t="s">
        <v>17</v>
      </c>
      <c r="N761" s="6" t="s">
        <v>13</v>
      </c>
      <c r="O761" s="6" t="s">
        <v>14</v>
      </c>
      <c r="P761" s="6">
        <v>0</v>
      </c>
      <c r="Q761" s="6" t="str">
        <f t="shared" si="23"/>
        <v>Negative</v>
      </c>
    </row>
    <row r="762" spans="1:17" x14ac:dyDescent="0.35">
      <c r="A762" s="5">
        <v>975</v>
      </c>
      <c r="B762" s="7" t="s">
        <v>10</v>
      </c>
      <c r="C762" s="7">
        <v>40</v>
      </c>
      <c r="D762" s="7" t="str">
        <f t="shared" si="22"/>
        <v>Middle Age (36–50)</v>
      </c>
      <c r="E762" s="10">
        <f>IF(Table3[[#This Row],[Age Group]]="Children (8–17)",1,IF(Table3[[#This Row],[Age Group]]="Youth (18–25)",2,IF(Table3[[#This Row],[Age Group]]="Adults (26–35)",3,IF(Table3[[#This Row],[Age Group]]="Middle Age (36–50)",4,5))))</f>
        <v>4</v>
      </c>
      <c r="F762" s="10">
        <v>1</v>
      </c>
      <c r="G762" s="7" t="str">
        <f>IF(Table3[[#This Row],[NS1 Patients]]=0,"Ns1 (-)ve", "Ns1(+)ve")</f>
        <v>Ns1(+)ve</v>
      </c>
      <c r="H762" s="10">
        <v>1</v>
      </c>
      <c r="I762" s="7" t="str">
        <f>IF(Table3[[#This Row],[IgG Patients]]=0,"IgG (-)ve","IgG (+)ve")</f>
        <v>IgG (+)ve</v>
      </c>
      <c r="J762" s="10">
        <v>0</v>
      </c>
      <c r="K762" s="7" t="str">
        <f>IF(Table3[[#This Row],[IgM Patients]]=0,"IgM (-)ve","IgG (+)ve")</f>
        <v>IgM (-)ve</v>
      </c>
      <c r="L762" s="7" t="s">
        <v>48</v>
      </c>
      <c r="M762" s="7" t="s">
        <v>12</v>
      </c>
      <c r="N762" s="7" t="s">
        <v>13</v>
      </c>
      <c r="O762" s="7" t="s">
        <v>14</v>
      </c>
      <c r="P762" s="7">
        <v>1</v>
      </c>
      <c r="Q762" s="7" t="str">
        <f t="shared" si="23"/>
        <v>Positive</v>
      </c>
    </row>
    <row r="763" spans="1:17" x14ac:dyDescent="0.35">
      <c r="A763" s="5">
        <v>976</v>
      </c>
      <c r="B763" s="6" t="s">
        <v>15</v>
      </c>
      <c r="C763" s="6">
        <v>49</v>
      </c>
      <c r="D763" s="6" t="str">
        <f t="shared" si="22"/>
        <v>Middle Age (36–50)</v>
      </c>
      <c r="E763" s="9">
        <f>IF(Table3[[#This Row],[Age Group]]="Children (8–17)",1,IF(Table3[[#This Row],[Age Group]]="Youth (18–25)",2,IF(Table3[[#This Row],[Age Group]]="Adults (26–35)",3,IF(Table3[[#This Row],[Age Group]]="Middle Age (36–50)",4,5))))</f>
        <v>4</v>
      </c>
      <c r="F763" s="9">
        <v>1</v>
      </c>
      <c r="G763" s="6" t="str">
        <f>IF(Table3[[#This Row],[NS1 Patients]]=0,"Ns1 (-)ve", "Ns1(+)ve")</f>
        <v>Ns1(+)ve</v>
      </c>
      <c r="H763" s="9">
        <v>1</v>
      </c>
      <c r="I763" s="6" t="str">
        <f>IF(Table3[[#This Row],[IgG Patients]]=0,"IgG (-)ve","IgG (+)ve")</f>
        <v>IgG (+)ve</v>
      </c>
      <c r="J763" s="9">
        <v>1</v>
      </c>
      <c r="K763" s="6" t="str">
        <f>IF(Table3[[#This Row],[IgM Patients]]=0,"IgM (-)ve","IgG (+)ve")</f>
        <v>IgG (+)ve</v>
      </c>
      <c r="L763" s="6" t="s">
        <v>23</v>
      </c>
      <c r="M763" s="6" t="s">
        <v>17</v>
      </c>
      <c r="N763" s="6" t="s">
        <v>19</v>
      </c>
      <c r="O763" s="6" t="s">
        <v>14</v>
      </c>
      <c r="P763" s="6">
        <v>1</v>
      </c>
      <c r="Q763" s="6" t="str">
        <f t="shared" si="23"/>
        <v>Positive</v>
      </c>
    </row>
    <row r="764" spans="1:17" x14ac:dyDescent="0.35">
      <c r="A764" s="5">
        <v>978</v>
      </c>
      <c r="B764" s="6" t="s">
        <v>10</v>
      </c>
      <c r="C764" s="6">
        <v>38</v>
      </c>
      <c r="D764" s="6" t="str">
        <f t="shared" si="22"/>
        <v>Middle Age (36–50)</v>
      </c>
      <c r="E764" s="9">
        <f>IF(Table3[[#This Row],[Age Group]]="Children (8–17)",1,IF(Table3[[#This Row],[Age Group]]="Youth (18–25)",2,IF(Table3[[#This Row],[Age Group]]="Adults (26–35)",3,IF(Table3[[#This Row],[Age Group]]="Middle Age (36–50)",4,5))))</f>
        <v>4</v>
      </c>
      <c r="F764" s="9">
        <v>1</v>
      </c>
      <c r="G764" s="6" t="str">
        <f>IF(Table3[[#This Row],[NS1 Patients]]=0,"Ns1 (-)ve", "Ns1(+)ve")</f>
        <v>Ns1(+)ve</v>
      </c>
      <c r="H764" s="9">
        <v>1</v>
      </c>
      <c r="I764" s="6" t="str">
        <f>IF(Table3[[#This Row],[IgG Patients]]=0,"IgG (-)ve","IgG (+)ve")</f>
        <v>IgG (+)ve</v>
      </c>
      <c r="J764" s="9">
        <v>0</v>
      </c>
      <c r="K764" s="6" t="str">
        <f>IF(Table3[[#This Row],[IgM Patients]]=0,"IgM (-)ve","IgG (+)ve")</f>
        <v>IgM (-)ve</v>
      </c>
      <c r="L764" s="6" t="s">
        <v>45</v>
      </c>
      <c r="M764" s="6" t="s">
        <v>17</v>
      </c>
      <c r="N764" s="6" t="s">
        <v>19</v>
      </c>
      <c r="O764" s="6" t="s">
        <v>14</v>
      </c>
      <c r="P764" s="6">
        <v>1</v>
      </c>
      <c r="Q764" s="6" t="str">
        <f t="shared" si="23"/>
        <v>Positive</v>
      </c>
    </row>
    <row r="765" spans="1:17" x14ac:dyDescent="0.35">
      <c r="A765" s="5">
        <v>982</v>
      </c>
      <c r="B765" s="6" t="s">
        <v>15</v>
      </c>
      <c r="C765" s="6">
        <v>39</v>
      </c>
      <c r="D765" s="6" t="str">
        <f t="shared" si="22"/>
        <v>Middle Age (36–50)</v>
      </c>
      <c r="E765" s="9">
        <f>IF(Table3[[#This Row],[Age Group]]="Children (8–17)",1,IF(Table3[[#This Row],[Age Group]]="Youth (18–25)",2,IF(Table3[[#This Row],[Age Group]]="Adults (26–35)",3,IF(Table3[[#This Row],[Age Group]]="Middle Age (36–50)",4,5))))</f>
        <v>4</v>
      </c>
      <c r="F765" s="9">
        <v>1</v>
      </c>
      <c r="G765" s="6" t="str">
        <f>IF(Table3[[#This Row],[NS1 Patients]]=0,"Ns1 (-)ve", "Ns1(+)ve")</f>
        <v>Ns1(+)ve</v>
      </c>
      <c r="H765" s="9">
        <v>1</v>
      </c>
      <c r="I765" s="6" t="str">
        <f>IF(Table3[[#This Row],[IgG Patients]]=0,"IgG (-)ve","IgG (+)ve")</f>
        <v>IgG (+)ve</v>
      </c>
      <c r="J765" s="9">
        <v>0</v>
      </c>
      <c r="K765" s="6" t="str">
        <f>IF(Table3[[#This Row],[IgM Patients]]=0,"IgM (-)ve","IgG (+)ve")</f>
        <v>IgM (-)ve</v>
      </c>
      <c r="L765" s="6" t="s">
        <v>33</v>
      </c>
      <c r="M765" s="6" t="s">
        <v>17</v>
      </c>
      <c r="N765" s="6" t="s">
        <v>19</v>
      </c>
      <c r="O765" s="6" t="s">
        <v>14</v>
      </c>
      <c r="P765" s="6">
        <v>1</v>
      </c>
      <c r="Q765" s="6" t="str">
        <f t="shared" si="23"/>
        <v>Positive</v>
      </c>
    </row>
    <row r="766" spans="1:17" x14ac:dyDescent="0.35">
      <c r="A766" s="5">
        <v>983</v>
      </c>
      <c r="B766" s="7" t="s">
        <v>15</v>
      </c>
      <c r="C766" s="7">
        <v>39</v>
      </c>
      <c r="D766" s="7" t="str">
        <f t="shared" si="22"/>
        <v>Middle Age (36–50)</v>
      </c>
      <c r="E766" s="10">
        <f>IF(Table3[[#This Row],[Age Group]]="Children (8–17)",1,IF(Table3[[#This Row],[Age Group]]="Youth (18–25)",2,IF(Table3[[#This Row],[Age Group]]="Adults (26–35)",3,IF(Table3[[#This Row],[Age Group]]="Middle Age (36–50)",4,5))))</f>
        <v>4</v>
      </c>
      <c r="F766" s="10">
        <v>1</v>
      </c>
      <c r="G766" s="7" t="str">
        <f>IF(Table3[[#This Row],[NS1 Patients]]=0,"Ns1 (-)ve", "Ns1(+)ve")</f>
        <v>Ns1(+)ve</v>
      </c>
      <c r="H766" s="10">
        <v>1</v>
      </c>
      <c r="I766" s="7" t="str">
        <f>IF(Table3[[#This Row],[IgG Patients]]=0,"IgG (-)ve","IgG (+)ve")</f>
        <v>IgG (+)ve</v>
      </c>
      <c r="J766" s="10">
        <v>0</v>
      </c>
      <c r="K766" s="7" t="str">
        <f>IF(Table3[[#This Row],[IgM Patients]]=0,"IgM (-)ve","IgG (+)ve")</f>
        <v>IgM (-)ve</v>
      </c>
      <c r="L766" s="7" t="s">
        <v>36</v>
      </c>
      <c r="M766" s="7" t="s">
        <v>12</v>
      </c>
      <c r="N766" s="7" t="s">
        <v>24</v>
      </c>
      <c r="O766" s="7" t="s">
        <v>14</v>
      </c>
      <c r="P766" s="7">
        <v>1</v>
      </c>
      <c r="Q766" s="7" t="str">
        <f t="shared" si="23"/>
        <v>Positive</v>
      </c>
    </row>
    <row r="767" spans="1:17" x14ac:dyDescent="0.35">
      <c r="A767" s="5">
        <v>991</v>
      </c>
      <c r="B767" s="7" t="s">
        <v>10</v>
      </c>
      <c r="C767" s="7">
        <v>37</v>
      </c>
      <c r="D767" s="7" t="str">
        <f t="shared" si="22"/>
        <v>Middle Age (36–50)</v>
      </c>
      <c r="E767" s="10">
        <f>IF(Table3[[#This Row],[Age Group]]="Children (8–17)",1,IF(Table3[[#This Row],[Age Group]]="Youth (18–25)",2,IF(Table3[[#This Row],[Age Group]]="Adults (26–35)",3,IF(Table3[[#This Row],[Age Group]]="Middle Age (36–50)",4,5))))</f>
        <v>4</v>
      </c>
      <c r="F767" s="10">
        <v>1</v>
      </c>
      <c r="G767" s="7" t="str">
        <f>IF(Table3[[#This Row],[NS1 Patients]]=0,"Ns1 (-)ve", "Ns1(+)ve")</f>
        <v>Ns1(+)ve</v>
      </c>
      <c r="H767" s="10">
        <v>1</v>
      </c>
      <c r="I767" s="7" t="str">
        <f>IF(Table3[[#This Row],[IgG Patients]]=0,"IgG (-)ve","IgG (+)ve")</f>
        <v>IgG (+)ve</v>
      </c>
      <c r="J767" s="10">
        <v>1</v>
      </c>
      <c r="K767" s="7" t="str">
        <f>IF(Table3[[#This Row],[IgM Patients]]=0,"IgM (-)ve","IgG (+)ve")</f>
        <v>IgG (+)ve</v>
      </c>
      <c r="L767" s="7" t="s">
        <v>33</v>
      </c>
      <c r="M767" s="7" t="s">
        <v>12</v>
      </c>
      <c r="N767" s="7" t="s">
        <v>19</v>
      </c>
      <c r="O767" s="7" t="s">
        <v>14</v>
      </c>
      <c r="P767" s="7">
        <v>1</v>
      </c>
      <c r="Q767" s="7" t="str">
        <f t="shared" si="23"/>
        <v>Positive</v>
      </c>
    </row>
    <row r="768" spans="1:17" x14ac:dyDescent="0.35">
      <c r="A768" s="5">
        <v>995</v>
      </c>
      <c r="B768" s="7" t="s">
        <v>15</v>
      </c>
      <c r="C768" s="7">
        <v>44</v>
      </c>
      <c r="D768" s="7" t="str">
        <f t="shared" si="22"/>
        <v>Middle Age (36–50)</v>
      </c>
      <c r="E768" s="10">
        <f>IF(Table3[[#This Row],[Age Group]]="Children (8–17)",1,IF(Table3[[#This Row],[Age Group]]="Youth (18–25)",2,IF(Table3[[#This Row],[Age Group]]="Adults (26–35)",3,IF(Table3[[#This Row],[Age Group]]="Middle Age (36–50)",4,5))))</f>
        <v>4</v>
      </c>
      <c r="F768" s="10">
        <v>0</v>
      </c>
      <c r="G768" s="7" t="str">
        <f>IF(Table3[[#This Row],[NS1 Patients]]=0,"Ns1 (-)ve", "Ns1(+)ve")</f>
        <v>Ns1 (-)ve</v>
      </c>
      <c r="H768" s="10">
        <v>0</v>
      </c>
      <c r="I768" s="7" t="str">
        <f>IF(Table3[[#This Row],[IgG Patients]]=0,"IgG (-)ve","IgG (+)ve")</f>
        <v>IgG (-)ve</v>
      </c>
      <c r="J768" s="10">
        <v>1</v>
      </c>
      <c r="K768" s="7" t="str">
        <f>IF(Table3[[#This Row],[IgM Patients]]=0,"IgM (-)ve","IgG (+)ve")</f>
        <v>IgG (+)ve</v>
      </c>
      <c r="L768" s="7" t="s">
        <v>39</v>
      </c>
      <c r="M768" s="7" t="s">
        <v>12</v>
      </c>
      <c r="N768" s="7" t="s">
        <v>19</v>
      </c>
      <c r="O768" s="7" t="s">
        <v>14</v>
      </c>
      <c r="P768" s="7">
        <v>0</v>
      </c>
      <c r="Q768" s="7" t="str">
        <f t="shared" si="23"/>
        <v>Negative</v>
      </c>
    </row>
    <row r="769" spans="1:17" x14ac:dyDescent="0.35">
      <c r="A769" s="5">
        <v>997</v>
      </c>
      <c r="B769" s="7" t="s">
        <v>15</v>
      </c>
      <c r="C769" s="7">
        <v>41</v>
      </c>
      <c r="D769" s="7" t="str">
        <f t="shared" si="22"/>
        <v>Middle Age (36–50)</v>
      </c>
      <c r="E769" s="10">
        <f>IF(Table3[[#This Row],[Age Group]]="Children (8–17)",1,IF(Table3[[#This Row],[Age Group]]="Youth (18–25)",2,IF(Table3[[#This Row],[Age Group]]="Adults (26–35)",3,IF(Table3[[#This Row],[Age Group]]="Middle Age (36–50)",4,5))))</f>
        <v>4</v>
      </c>
      <c r="F769" s="10">
        <v>1</v>
      </c>
      <c r="G769" s="7" t="str">
        <f>IF(Table3[[#This Row],[NS1 Patients]]=0,"Ns1 (-)ve", "Ns1(+)ve")</f>
        <v>Ns1(+)ve</v>
      </c>
      <c r="H769" s="10">
        <v>1</v>
      </c>
      <c r="I769" s="7" t="str">
        <f>IF(Table3[[#This Row],[IgG Patients]]=0,"IgG (-)ve","IgG (+)ve")</f>
        <v>IgG (+)ve</v>
      </c>
      <c r="J769" s="10">
        <v>0</v>
      </c>
      <c r="K769" s="7" t="str">
        <f>IF(Table3[[#This Row],[IgM Patients]]=0,"IgM (-)ve","IgG (+)ve")</f>
        <v>IgM (-)ve</v>
      </c>
      <c r="L769" s="7" t="s">
        <v>18</v>
      </c>
      <c r="M769" s="7" t="s">
        <v>12</v>
      </c>
      <c r="N769" s="7" t="s">
        <v>19</v>
      </c>
      <c r="O769" s="7" t="s">
        <v>14</v>
      </c>
      <c r="P769" s="7">
        <v>1</v>
      </c>
      <c r="Q769" s="7" t="str">
        <f t="shared" si="23"/>
        <v>Positive</v>
      </c>
    </row>
    <row r="770" spans="1:17" x14ac:dyDescent="0.35">
      <c r="A770" s="5">
        <v>998</v>
      </c>
      <c r="B770" s="6" t="s">
        <v>15</v>
      </c>
      <c r="C770" s="6">
        <v>45</v>
      </c>
      <c r="D770" s="6" t="str">
        <f t="shared" ref="D770:D833" si="24">IF(C770&lt;=17,"Children (8–17)",
IF(C770&lt;=25,"Youth (18–25)",
IF(C770&lt;=35,"Adults (26–35)",
IF(C770&lt;=50,"Middle Age (36–50)",
"Seniors (51–65)"))))</f>
        <v>Middle Age (36–50)</v>
      </c>
      <c r="E770" s="9">
        <f>IF(Table3[[#This Row],[Age Group]]="Children (8–17)",1,IF(Table3[[#This Row],[Age Group]]="Youth (18–25)",2,IF(Table3[[#This Row],[Age Group]]="Adults (26–35)",3,IF(Table3[[#This Row],[Age Group]]="Middle Age (36–50)",4,5))))</f>
        <v>4</v>
      </c>
      <c r="F770" s="9">
        <v>0</v>
      </c>
      <c r="G770" s="6" t="str">
        <f>IF(Table3[[#This Row],[NS1 Patients]]=0,"Ns1 (-)ve", "Ns1(+)ve")</f>
        <v>Ns1 (-)ve</v>
      </c>
      <c r="H770" s="9">
        <v>0</v>
      </c>
      <c r="I770" s="6" t="str">
        <f>IF(Table3[[#This Row],[IgG Patients]]=0,"IgG (-)ve","IgG (+)ve")</f>
        <v>IgG (-)ve</v>
      </c>
      <c r="J770" s="9">
        <v>1</v>
      </c>
      <c r="K770" s="6" t="str">
        <f>IF(Table3[[#This Row],[IgM Patients]]=0,"IgM (-)ve","IgG (+)ve")</f>
        <v>IgG (+)ve</v>
      </c>
      <c r="L770" s="6" t="s">
        <v>20</v>
      </c>
      <c r="M770" s="6" t="s">
        <v>17</v>
      </c>
      <c r="N770" s="6" t="s">
        <v>13</v>
      </c>
      <c r="O770" s="6" t="s">
        <v>14</v>
      </c>
      <c r="P770" s="6">
        <v>0</v>
      </c>
      <c r="Q770" s="6" t="str">
        <f t="shared" ref="Q770:Q833" si="25">IF(P770=0, "Negative","Positive")</f>
        <v>Negative</v>
      </c>
    </row>
    <row r="771" spans="1:17" x14ac:dyDescent="0.35">
      <c r="A771" s="5">
        <v>4</v>
      </c>
      <c r="B771" s="6" t="s">
        <v>10</v>
      </c>
      <c r="C771" s="6">
        <v>63</v>
      </c>
      <c r="D771" s="6" t="str">
        <f t="shared" si="24"/>
        <v>Seniors (51–65)</v>
      </c>
      <c r="E771" s="9">
        <f>IF(Table3[[#This Row],[Age Group]]="Children (8–17)",1,IF(Table3[[#This Row],[Age Group]]="Youth (18–25)",2,IF(Table3[[#This Row],[Age Group]]="Adults (26–35)",3,IF(Table3[[#This Row],[Age Group]]="Middle Age (36–50)",4,5))))</f>
        <v>5</v>
      </c>
      <c r="F771" s="9">
        <v>1</v>
      </c>
      <c r="G771" s="6" t="str">
        <f>IF(Table3[[#This Row],[NS1 Patients]]=0,"Ns1 (-)ve", "Ns1(+)ve")</f>
        <v>Ns1(+)ve</v>
      </c>
      <c r="H771" s="9">
        <v>1</v>
      </c>
      <c r="I771" s="6" t="str">
        <f>IF(Table3[[#This Row],[IgG Patients]]=0,"IgG (-)ve","IgG (+)ve")</f>
        <v>IgG (+)ve</v>
      </c>
      <c r="J771" s="9">
        <v>0</v>
      </c>
      <c r="K771" s="6" t="str">
        <f>IF(Table3[[#This Row],[IgM Patients]]=0,"IgM (-)ve","IgG (+)ve")</f>
        <v>IgM (-)ve</v>
      </c>
      <c r="L771" s="6" t="s">
        <v>20</v>
      </c>
      <c r="M771" s="6" t="s">
        <v>17</v>
      </c>
      <c r="N771" s="6" t="s">
        <v>19</v>
      </c>
      <c r="O771" s="6" t="s">
        <v>14</v>
      </c>
      <c r="P771" s="6">
        <v>1</v>
      </c>
      <c r="Q771" s="6" t="str">
        <f t="shared" si="25"/>
        <v>Positive</v>
      </c>
    </row>
    <row r="772" spans="1:17" x14ac:dyDescent="0.35">
      <c r="A772" s="5">
        <v>15</v>
      </c>
      <c r="B772" s="7" t="s">
        <v>15</v>
      </c>
      <c r="C772" s="7">
        <v>52</v>
      </c>
      <c r="D772" s="7" t="str">
        <f t="shared" si="24"/>
        <v>Seniors (51–65)</v>
      </c>
      <c r="E772" s="10">
        <f>IF(Table3[[#This Row],[Age Group]]="Children (8–17)",1,IF(Table3[[#This Row],[Age Group]]="Youth (18–25)",2,IF(Table3[[#This Row],[Age Group]]="Adults (26–35)",3,IF(Table3[[#This Row],[Age Group]]="Middle Age (36–50)",4,5))))</f>
        <v>5</v>
      </c>
      <c r="F772" s="10">
        <v>0</v>
      </c>
      <c r="G772" s="7" t="str">
        <f>IF(Table3[[#This Row],[NS1 Patients]]=0,"Ns1 (-)ve", "Ns1(+)ve")</f>
        <v>Ns1 (-)ve</v>
      </c>
      <c r="H772" s="10">
        <v>0</v>
      </c>
      <c r="I772" s="7" t="str">
        <f>IF(Table3[[#This Row],[IgG Patients]]=0,"IgG (-)ve","IgG (+)ve")</f>
        <v>IgG (-)ve</v>
      </c>
      <c r="J772" s="10">
        <v>0</v>
      </c>
      <c r="K772" s="7" t="str">
        <f>IF(Table3[[#This Row],[IgM Patients]]=0,"IgM (-)ve","IgG (+)ve")</f>
        <v>IgM (-)ve</v>
      </c>
      <c r="L772" s="7" t="s">
        <v>29</v>
      </c>
      <c r="M772" s="7" t="s">
        <v>12</v>
      </c>
      <c r="N772" s="7" t="s">
        <v>19</v>
      </c>
      <c r="O772" s="7" t="s">
        <v>14</v>
      </c>
      <c r="P772" s="7">
        <v>0</v>
      </c>
      <c r="Q772" s="7" t="str">
        <f t="shared" si="25"/>
        <v>Negative</v>
      </c>
    </row>
    <row r="773" spans="1:17" x14ac:dyDescent="0.35">
      <c r="A773" s="5">
        <v>18</v>
      </c>
      <c r="B773" s="6" t="s">
        <v>15</v>
      </c>
      <c r="C773" s="6">
        <v>56</v>
      </c>
      <c r="D773" s="6" t="str">
        <f t="shared" si="24"/>
        <v>Seniors (51–65)</v>
      </c>
      <c r="E773" s="9">
        <f>IF(Table3[[#This Row],[Age Group]]="Children (8–17)",1,IF(Table3[[#This Row],[Age Group]]="Youth (18–25)",2,IF(Table3[[#This Row],[Age Group]]="Adults (26–35)",3,IF(Table3[[#This Row],[Age Group]]="Middle Age (36–50)",4,5))))</f>
        <v>5</v>
      </c>
      <c r="F773" s="9">
        <v>0</v>
      </c>
      <c r="G773" s="6" t="str">
        <f>IF(Table3[[#This Row],[NS1 Patients]]=0,"Ns1 (-)ve", "Ns1(+)ve")</f>
        <v>Ns1 (-)ve</v>
      </c>
      <c r="H773" s="9">
        <v>0</v>
      </c>
      <c r="I773" s="6" t="str">
        <f>IF(Table3[[#This Row],[IgG Patients]]=0,"IgG (-)ve","IgG (+)ve")</f>
        <v>IgG (-)ve</v>
      </c>
      <c r="J773" s="9">
        <v>1</v>
      </c>
      <c r="K773" s="6" t="str">
        <f>IF(Table3[[#This Row],[IgM Patients]]=0,"IgM (-)ve","IgG (+)ve")</f>
        <v>IgG (+)ve</v>
      </c>
      <c r="L773" s="6" t="s">
        <v>32</v>
      </c>
      <c r="M773" s="6" t="s">
        <v>17</v>
      </c>
      <c r="N773" s="6" t="s">
        <v>13</v>
      </c>
      <c r="O773" s="6" t="s">
        <v>14</v>
      </c>
      <c r="P773" s="6">
        <v>0</v>
      </c>
      <c r="Q773" s="6" t="str">
        <f t="shared" si="25"/>
        <v>Negative</v>
      </c>
    </row>
    <row r="774" spans="1:17" x14ac:dyDescent="0.35">
      <c r="A774" s="5">
        <v>26</v>
      </c>
      <c r="B774" s="6" t="s">
        <v>10</v>
      </c>
      <c r="C774" s="6">
        <v>64</v>
      </c>
      <c r="D774" s="6" t="str">
        <f t="shared" si="24"/>
        <v>Seniors (51–65)</v>
      </c>
      <c r="E774" s="9">
        <f>IF(Table3[[#This Row],[Age Group]]="Children (8–17)",1,IF(Table3[[#This Row],[Age Group]]="Youth (18–25)",2,IF(Table3[[#This Row],[Age Group]]="Adults (26–35)",3,IF(Table3[[#This Row],[Age Group]]="Middle Age (36–50)",4,5))))</f>
        <v>5</v>
      </c>
      <c r="F774" s="9">
        <v>1</v>
      </c>
      <c r="G774" s="6" t="str">
        <f>IF(Table3[[#This Row],[NS1 Patients]]=0,"Ns1 (-)ve", "Ns1(+)ve")</f>
        <v>Ns1(+)ve</v>
      </c>
      <c r="H774" s="9">
        <v>1</v>
      </c>
      <c r="I774" s="6" t="str">
        <f>IF(Table3[[#This Row],[IgG Patients]]=0,"IgG (-)ve","IgG (+)ve")</f>
        <v>IgG (+)ve</v>
      </c>
      <c r="J774" s="9">
        <v>1</v>
      </c>
      <c r="K774" s="6" t="str">
        <f>IF(Table3[[#This Row],[IgM Patients]]=0,"IgM (-)ve","IgG (+)ve")</f>
        <v>IgG (+)ve</v>
      </c>
      <c r="L774" s="6" t="s">
        <v>33</v>
      </c>
      <c r="M774" s="6" t="s">
        <v>17</v>
      </c>
      <c r="N774" s="6" t="s">
        <v>19</v>
      </c>
      <c r="O774" s="6" t="s">
        <v>14</v>
      </c>
      <c r="P774" s="6">
        <v>1</v>
      </c>
      <c r="Q774" s="6" t="str">
        <f t="shared" si="25"/>
        <v>Positive</v>
      </c>
    </row>
    <row r="775" spans="1:17" x14ac:dyDescent="0.35">
      <c r="A775" s="5">
        <v>27</v>
      </c>
      <c r="B775" s="7" t="s">
        <v>10</v>
      </c>
      <c r="C775" s="7">
        <v>65</v>
      </c>
      <c r="D775" s="7" t="str">
        <f t="shared" si="24"/>
        <v>Seniors (51–65)</v>
      </c>
      <c r="E775" s="10">
        <f>IF(Table3[[#This Row],[Age Group]]="Children (8–17)",1,IF(Table3[[#This Row],[Age Group]]="Youth (18–25)",2,IF(Table3[[#This Row],[Age Group]]="Adults (26–35)",3,IF(Table3[[#This Row],[Age Group]]="Middle Age (36–50)",4,5))))</f>
        <v>5</v>
      </c>
      <c r="F775" s="10">
        <v>0</v>
      </c>
      <c r="G775" s="7" t="str">
        <f>IF(Table3[[#This Row],[NS1 Patients]]=0,"Ns1 (-)ve", "Ns1(+)ve")</f>
        <v>Ns1 (-)ve</v>
      </c>
      <c r="H775" s="10">
        <v>0</v>
      </c>
      <c r="I775" s="7" t="str">
        <f>IF(Table3[[#This Row],[IgG Patients]]=0,"IgG (-)ve","IgG (+)ve")</f>
        <v>IgG (-)ve</v>
      </c>
      <c r="J775" s="10">
        <v>0</v>
      </c>
      <c r="K775" s="7" t="str">
        <f>IF(Table3[[#This Row],[IgM Patients]]=0,"IgM (-)ve","IgG (+)ve")</f>
        <v>IgM (-)ve</v>
      </c>
      <c r="L775" s="7" t="s">
        <v>21</v>
      </c>
      <c r="M775" s="7" t="s">
        <v>12</v>
      </c>
      <c r="N775" s="7" t="s">
        <v>24</v>
      </c>
      <c r="O775" s="7" t="s">
        <v>14</v>
      </c>
      <c r="P775" s="7">
        <v>0</v>
      </c>
      <c r="Q775" s="7" t="str">
        <f t="shared" si="25"/>
        <v>Negative</v>
      </c>
    </row>
    <row r="776" spans="1:17" x14ac:dyDescent="0.35">
      <c r="A776" s="5">
        <v>28</v>
      </c>
      <c r="B776" s="6" t="s">
        <v>10</v>
      </c>
      <c r="C776" s="6">
        <v>60</v>
      </c>
      <c r="D776" s="6" t="str">
        <f t="shared" si="24"/>
        <v>Seniors (51–65)</v>
      </c>
      <c r="E776" s="9">
        <f>IF(Table3[[#This Row],[Age Group]]="Children (8–17)",1,IF(Table3[[#This Row],[Age Group]]="Youth (18–25)",2,IF(Table3[[#This Row],[Age Group]]="Adults (26–35)",3,IF(Table3[[#This Row],[Age Group]]="Middle Age (36–50)",4,5))))</f>
        <v>5</v>
      </c>
      <c r="F776" s="9">
        <v>0</v>
      </c>
      <c r="G776" s="6" t="str">
        <f>IF(Table3[[#This Row],[NS1 Patients]]=0,"Ns1 (-)ve", "Ns1(+)ve")</f>
        <v>Ns1 (-)ve</v>
      </c>
      <c r="H776" s="9">
        <v>0</v>
      </c>
      <c r="I776" s="6" t="str">
        <f>IF(Table3[[#This Row],[IgG Patients]]=0,"IgG (-)ve","IgG (+)ve")</f>
        <v>IgG (-)ve</v>
      </c>
      <c r="J776" s="9">
        <v>0</v>
      </c>
      <c r="K776" s="6" t="str">
        <f>IF(Table3[[#This Row],[IgM Patients]]=0,"IgM (-)ve","IgG (+)ve")</f>
        <v>IgM (-)ve</v>
      </c>
      <c r="L776" s="6" t="s">
        <v>27</v>
      </c>
      <c r="M776" s="6" t="s">
        <v>17</v>
      </c>
      <c r="N776" s="6" t="s">
        <v>19</v>
      </c>
      <c r="O776" s="6" t="s">
        <v>14</v>
      </c>
      <c r="P776" s="6">
        <v>0</v>
      </c>
      <c r="Q776" s="6" t="str">
        <f t="shared" si="25"/>
        <v>Negative</v>
      </c>
    </row>
    <row r="777" spans="1:17" x14ac:dyDescent="0.35">
      <c r="A777" s="5">
        <v>41</v>
      </c>
      <c r="B777" s="7" t="s">
        <v>10</v>
      </c>
      <c r="C777" s="7">
        <v>54</v>
      </c>
      <c r="D777" s="7" t="str">
        <f t="shared" si="24"/>
        <v>Seniors (51–65)</v>
      </c>
      <c r="E777" s="10">
        <f>IF(Table3[[#This Row],[Age Group]]="Children (8–17)",1,IF(Table3[[#This Row],[Age Group]]="Youth (18–25)",2,IF(Table3[[#This Row],[Age Group]]="Adults (26–35)",3,IF(Table3[[#This Row],[Age Group]]="Middle Age (36–50)",4,5))))</f>
        <v>5</v>
      </c>
      <c r="F777" s="10">
        <v>0</v>
      </c>
      <c r="G777" s="7" t="str">
        <f>IF(Table3[[#This Row],[NS1 Patients]]=0,"Ns1 (-)ve", "Ns1(+)ve")</f>
        <v>Ns1 (-)ve</v>
      </c>
      <c r="H777" s="10">
        <v>0</v>
      </c>
      <c r="I777" s="7" t="str">
        <f>IF(Table3[[#This Row],[IgG Patients]]=0,"IgG (-)ve","IgG (+)ve")</f>
        <v>IgG (-)ve</v>
      </c>
      <c r="J777" s="10">
        <v>1</v>
      </c>
      <c r="K777" s="7" t="str">
        <f>IF(Table3[[#This Row],[IgM Patients]]=0,"IgM (-)ve","IgG (+)ve")</f>
        <v>IgG (+)ve</v>
      </c>
      <c r="L777" s="7" t="s">
        <v>31</v>
      </c>
      <c r="M777" s="7" t="s">
        <v>12</v>
      </c>
      <c r="N777" s="7" t="s">
        <v>24</v>
      </c>
      <c r="O777" s="7" t="s">
        <v>14</v>
      </c>
      <c r="P777" s="7">
        <v>0</v>
      </c>
      <c r="Q777" s="7" t="str">
        <f t="shared" si="25"/>
        <v>Negative</v>
      </c>
    </row>
    <row r="778" spans="1:17" x14ac:dyDescent="0.35">
      <c r="A778" s="5">
        <v>43</v>
      </c>
      <c r="B778" s="7" t="s">
        <v>15</v>
      </c>
      <c r="C778" s="7">
        <v>51</v>
      </c>
      <c r="D778" s="7" t="str">
        <f t="shared" si="24"/>
        <v>Seniors (51–65)</v>
      </c>
      <c r="E778" s="10">
        <f>IF(Table3[[#This Row],[Age Group]]="Children (8–17)",1,IF(Table3[[#This Row],[Age Group]]="Youth (18–25)",2,IF(Table3[[#This Row],[Age Group]]="Adults (26–35)",3,IF(Table3[[#This Row],[Age Group]]="Middle Age (36–50)",4,5))))</f>
        <v>5</v>
      </c>
      <c r="F778" s="10">
        <v>1</v>
      </c>
      <c r="G778" s="7" t="str">
        <f>IF(Table3[[#This Row],[NS1 Patients]]=0,"Ns1 (-)ve", "Ns1(+)ve")</f>
        <v>Ns1(+)ve</v>
      </c>
      <c r="H778" s="10">
        <v>1</v>
      </c>
      <c r="I778" s="7" t="str">
        <f>IF(Table3[[#This Row],[IgG Patients]]=0,"IgG (-)ve","IgG (+)ve")</f>
        <v>IgG (+)ve</v>
      </c>
      <c r="J778" s="10">
        <v>0</v>
      </c>
      <c r="K778" s="7" t="str">
        <f>IF(Table3[[#This Row],[IgM Patients]]=0,"IgM (-)ve","IgG (+)ve")</f>
        <v>IgM (-)ve</v>
      </c>
      <c r="L778" s="7" t="s">
        <v>39</v>
      </c>
      <c r="M778" s="7" t="s">
        <v>12</v>
      </c>
      <c r="N778" s="7" t="s">
        <v>24</v>
      </c>
      <c r="O778" s="7" t="s">
        <v>14</v>
      </c>
      <c r="P778" s="7">
        <v>1</v>
      </c>
      <c r="Q778" s="7" t="str">
        <f t="shared" si="25"/>
        <v>Positive</v>
      </c>
    </row>
    <row r="779" spans="1:17" x14ac:dyDescent="0.35">
      <c r="A779" s="5">
        <v>47</v>
      </c>
      <c r="B779" s="7" t="s">
        <v>15</v>
      </c>
      <c r="C779" s="7">
        <v>62</v>
      </c>
      <c r="D779" s="7" t="str">
        <f t="shared" si="24"/>
        <v>Seniors (51–65)</v>
      </c>
      <c r="E779" s="10">
        <f>IF(Table3[[#This Row],[Age Group]]="Children (8–17)",1,IF(Table3[[#This Row],[Age Group]]="Youth (18–25)",2,IF(Table3[[#This Row],[Age Group]]="Adults (26–35)",3,IF(Table3[[#This Row],[Age Group]]="Middle Age (36–50)",4,5))))</f>
        <v>5</v>
      </c>
      <c r="F779" s="10">
        <v>0</v>
      </c>
      <c r="G779" s="7" t="str">
        <f>IF(Table3[[#This Row],[NS1 Patients]]=0,"Ns1 (-)ve", "Ns1(+)ve")</f>
        <v>Ns1 (-)ve</v>
      </c>
      <c r="H779" s="10">
        <v>1</v>
      </c>
      <c r="I779" s="7" t="str">
        <f>IF(Table3[[#This Row],[IgG Patients]]=0,"IgG (-)ve","IgG (+)ve")</f>
        <v>IgG (+)ve</v>
      </c>
      <c r="J779" s="10">
        <v>0</v>
      </c>
      <c r="K779" s="7" t="str">
        <f>IF(Table3[[#This Row],[IgM Patients]]=0,"IgM (-)ve","IgG (+)ve")</f>
        <v>IgM (-)ve</v>
      </c>
      <c r="L779" s="7" t="s">
        <v>40</v>
      </c>
      <c r="M779" s="7" t="s">
        <v>12</v>
      </c>
      <c r="N779" s="7" t="s">
        <v>24</v>
      </c>
      <c r="O779" s="7" t="s">
        <v>14</v>
      </c>
      <c r="P779" s="7">
        <v>1</v>
      </c>
      <c r="Q779" s="7" t="str">
        <f t="shared" si="25"/>
        <v>Positive</v>
      </c>
    </row>
    <row r="780" spans="1:17" x14ac:dyDescent="0.35">
      <c r="A780" s="5">
        <v>54</v>
      </c>
      <c r="B780" s="6" t="s">
        <v>15</v>
      </c>
      <c r="C780" s="6">
        <v>57</v>
      </c>
      <c r="D780" s="6" t="str">
        <f t="shared" si="24"/>
        <v>Seniors (51–65)</v>
      </c>
      <c r="E780" s="9">
        <f>IF(Table3[[#This Row],[Age Group]]="Children (8–17)",1,IF(Table3[[#This Row],[Age Group]]="Youth (18–25)",2,IF(Table3[[#This Row],[Age Group]]="Adults (26–35)",3,IF(Table3[[#This Row],[Age Group]]="Middle Age (36–50)",4,5))))</f>
        <v>5</v>
      </c>
      <c r="F780" s="9">
        <v>0</v>
      </c>
      <c r="G780" s="6" t="str">
        <f>IF(Table3[[#This Row],[NS1 Patients]]=0,"Ns1 (-)ve", "Ns1(+)ve")</f>
        <v>Ns1 (-)ve</v>
      </c>
      <c r="H780" s="9">
        <v>0</v>
      </c>
      <c r="I780" s="6" t="str">
        <f>IF(Table3[[#This Row],[IgG Patients]]=0,"IgG (-)ve","IgG (+)ve")</f>
        <v>IgG (-)ve</v>
      </c>
      <c r="J780" s="9">
        <v>0</v>
      </c>
      <c r="K780" s="6" t="str">
        <f>IF(Table3[[#This Row],[IgM Patients]]=0,"IgM (-)ve","IgG (+)ve")</f>
        <v>IgM (-)ve</v>
      </c>
      <c r="L780" s="6" t="s">
        <v>30</v>
      </c>
      <c r="M780" s="6" t="s">
        <v>17</v>
      </c>
      <c r="N780" s="6" t="s">
        <v>13</v>
      </c>
      <c r="O780" s="6" t="s">
        <v>14</v>
      </c>
      <c r="P780" s="6">
        <v>0</v>
      </c>
      <c r="Q780" s="6" t="str">
        <f t="shared" si="25"/>
        <v>Negative</v>
      </c>
    </row>
    <row r="781" spans="1:17" x14ac:dyDescent="0.35">
      <c r="A781" s="5">
        <v>62</v>
      </c>
      <c r="B781" s="6" t="s">
        <v>10</v>
      </c>
      <c r="C781" s="6">
        <v>65</v>
      </c>
      <c r="D781" s="6" t="str">
        <f t="shared" si="24"/>
        <v>Seniors (51–65)</v>
      </c>
      <c r="E781" s="9">
        <f>IF(Table3[[#This Row],[Age Group]]="Children (8–17)",1,IF(Table3[[#This Row],[Age Group]]="Youth (18–25)",2,IF(Table3[[#This Row],[Age Group]]="Adults (26–35)",3,IF(Table3[[#This Row],[Age Group]]="Middle Age (36–50)",4,5))))</f>
        <v>5</v>
      </c>
      <c r="F781" s="9">
        <v>1</v>
      </c>
      <c r="G781" s="6" t="str">
        <f>IF(Table3[[#This Row],[NS1 Patients]]=0,"Ns1 (-)ve", "Ns1(+)ve")</f>
        <v>Ns1(+)ve</v>
      </c>
      <c r="H781" s="9">
        <v>1</v>
      </c>
      <c r="I781" s="6" t="str">
        <f>IF(Table3[[#This Row],[IgG Patients]]=0,"IgG (-)ve","IgG (+)ve")</f>
        <v>IgG (+)ve</v>
      </c>
      <c r="J781" s="9">
        <v>0</v>
      </c>
      <c r="K781" s="6" t="str">
        <f>IF(Table3[[#This Row],[IgM Patients]]=0,"IgM (-)ve","IgG (+)ve")</f>
        <v>IgM (-)ve</v>
      </c>
      <c r="L781" s="6" t="s">
        <v>48</v>
      </c>
      <c r="M781" s="6" t="s">
        <v>17</v>
      </c>
      <c r="N781" s="6" t="s">
        <v>13</v>
      </c>
      <c r="O781" s="6" t="s">
        <v>14</v>
      </c>
      <c r="P781" s="6">
        <v>1</v>
      </c>
      <c r="Q781" s="6" t="str">
        <f t="shared" si="25"/>
        <v>Positive</v>
      </c>
    </row>
    <row r="782" spans="1:17" x14ac:dyDescent="0.35">
      <c r="A782" s="5">
        <v>63</v>
      </c>
      <c r="B782" s="7" t="s">
        <v>15</v>
      </c>
      <c r="C782" s="7">
        <v>53</v>
      </c>
      <c r="D782" s="7" t="str">
        <f t="shared" si="24"/>
        <v>Seniors (51–65)</v>
      </c>
      <c r="E782" s="10">
        <f>IF(Table3[[#This Row],[Age Group]]="Children (8–17)",1,IF(Table3[[#This Row],[Age Group]]="Youth (18–25)",2,IF(Table3[[#This Row],[Age Group]]="Adults (26–35)",3,IF(Table3[[#This Row],[Age Group]]="Middle Age (36–50)",4,5))))</f>
        <v>5</v>
      </c>
      <c r="F782" s="10">
        <v>0</v>
      </c>
      <c r="G782" s="7" t="str">
        <f>IF(Table3[[#This Row],[NS1 Patients]]=0,"Ns1 (-)ve", "Ns1(+)ve")</f>
        <v>Ns1 (-)ve</v>
      </c>
      <c r="H782" s="10">
        <v>0</v>
      </c>
      <c r="I782" s="7" t="str">
        <f>IF(Table3[[#This Row],[IgG Patients]]=0,"IgG (-)ve","IgG (+)ve")</f>
        <v>IgG (-)ve</v>
      </c>
      <c r="J782" s="10">
        <v>0</v>
      </c>
      <c r="K782" s="7" t="str">
        <f>IF(Table3[[#This Row],[IgM Patients]]=0,"IgM (-)ve","IgG (+)ve")</f>
        <v>IgM (-)ve</v>
      </c>
      <c r="L782" s="7" t="s">
        <v>38</v>
      </c>
      <c r="M782" s="7" t="s">
        <v>12</v>
      </c>
      <c r="N782" s="7" t="s">
        <v>19</v>
      </c>
      <c r="O782" s="7" t="s">
        <v>14</v>
      </c>
      <c r="P782" s="7">
        <v>0</v>
      </c>
      <c r="Q782" s="7" t="str">
        <f t="shared" si="25"/>
        <v>Negative</v>
      </c>
    </row>
    <row r="783" spans="1:17" x14ac:dyDescent="0.35">
      <c r="A783" s="5">
        <v>64</v>
      </c>
      <c r="B783" s="6" t="s">
        <v>15</v>
      </c>
      <c r="C783" s="6">
        <v>54</v>
      </c>
      <c r="D783" s="6" t="str">
        <f t="shared" si="24"/>
        <v>Seniors (51–65)</v>
      </c>
      <c r="E783" s="9">
        <f>IF(Table3[[#This Row],[Age Group]]="Children (8–17)",1,IF(Table3[[#This Row],[Age Group]]="Youth (18–25)",2,IF(Table3[[#This Row],[Age Group]]="Adults (26–35)",3,IF(Table3[[#This Row],[Age Group]]="Middle Age (36–50)",4,5))))</f>
        <v>5</v>
      </c>
      <c r="F783" s="9">
        <v>0</v>
      </c>
      <c r="G783" s="6" t="str">
        <f>IF(Table3[[#This Row],[NS1 Patients]]=0,"Ns1 (-)ve", "Ns1(+)ve")</f>
        <v>Ns1 (-)ve</v>
      </c>
      <c r="H783" s="9">
        <v>0</v>
      </c>
      <c r="I783" s="6" t="str">
        <f>IF(Table3[[#This Row],[IgG Patients]]=0,"IgG (-)ve","IgG (+)ve")</f>
        <v>IgG (-)ve</v>
      </c>
      <c r="J783" s="9">
        <v>1</v>
      </c>
      <c r="K783" s="6" t="str">
        <f>IF(Table3[[#This Row],[IgM Patients]]=0,"IgM (-)ve","IgG (+)ve")</f>
        <v>IgG (+)ve</v>
      </c>
      <c r="L783" s="6" t="s">
        <v>44</v>
      </c>
      <c r="M783" s="6" t="s">
        <v>17</v>
      </c>
      <c r="N783" s="6" t="s">
        <v>19</v>
      </c>
      <c r="O783" s="6" t="s">
        <v>14</v>
      </c>
      <c r="P783" s="6">
        <v>0</v>
      </c>
      <c r="Q783" s="6" t="str">
        <f t="shared" si="25"/>
        <v>Negative</v>
      </c>
    </row>
    <row r="784" spans="1:17" x14ac:dyDescent="0.35">
      <c r="A784" s="5">
        <v>65</v>
      </c>
      <c r="B784" s="7" t="s">
        <v>10</v>
      </c>
      <c r="C784" s="7">
        <v>59</v>
      </c>
      <c r="D784" s="7" t="str">
        <f t="shared" si="24"/>
        <v>Seniors (51–65)</v>
      </c>
      <c r="E784" s="10">
        <f>IF(Table3[[#This Row],[Age Group]]="Children (8–17)",1,IF(Table3[[#This Row],[Age Group]]="Youth (18–25)",2,IF(Table3[[#This Row],[Age Group]]="Adults (26–35)",3,IF(Table3[[#This Row],[Age Group]]="Middle Age (36–50)",4,5))))</f>
        <v>5</v>
      </c>
      <c r="F784" s="10">
        <v>0</v>
      </c>
      <c r="G784" s="7" t="str">
        <f>IF(Table3[[#This Row],[NS1 Patients]]=0,"Ns1 (-)ve", "Ns1(+)ve")</f>
        <v>Ns1 (-)ve</v>
      </c>
      <c r="H784" s="10">
        <v>0</v>
      </c>
      <c r="I784" s="7" t="str">
        <f>IF(Table3[[#This Row],[IgG Patients]]=0,"IgG (-)ve","IgG (+)ve")</f>
        <v>IgG (-)ve</v>
      </c>
      <c r="J784" s="10">
        <v>1</v>
      </c>
      <c r="K784" s="7" t="str">
        <f>IF(Table3[[#This Row],[IgM Patients]]=0,"IgM (-)ve","IgG (+)ve")</f>
        <v>IgG (+)ve</v>
      </c>
      <c r="L784" s="7" t="s">
        <v>49</v>
      </c>
      <c r="M784" s="7" t="s">
        <v>12</v>
      </c>
      <c r="N784" s="7" t="s">
        <v>13</v>
      </c>
      <c r="O784" s="7" t="s">
        <v>14</v>
      </c>
      <c r="P784" s="7">
        <v>0</v>
      </c>
      <c r="Q784" s="7" t="str">
        <f t="shared" si="25"/>
        <v>Negative</v>
      </c>
    </row>
    <row r="785" spans="1:17" x14ac:dyDescent="0.35">
      <c r="A785" s="5">
        <v>70</v>
      </c>
      <c r="B785" s="6" t="s">
        <v>10</v>
      </c>
      <c r="C785" s="6">
        <v>65</v>
      </c>
      <c r="D785" s="6" t="str">
        <f t="shared" si="24"/>
        <v>Seniors (51–65)</v>
      </c>
      <c r="E785" s="9">
        <f>IF(Table3[[#This Row],[Age Group]]="Children (8–17)",1,IF(Table3[[#This Row],[Age Group]]="Youth (18–25)",2,IF(Table3[[#This Row],[Age Group]]="Adults (26–35)",3,IF(Table3[[#This Row],[Age Group]]="Middle Age (36–50)",4,5))))</f>
        <v>5</v>
      </c>
      <c r="F785" s="9">
        <v>0</v>
      </c>
      <c r="G785" s="6" t="str">
        <f>IF(Table3[[#This Row],[NS1 Patients]]=0,"Ns1 (-)ve", "Ns1(+)ve")</f>
        <v>Ns1 (-)ve</v>
      </c>
      <c r="H785" s="9">
        <v>0</v>
      </c>
      <c r="I785" s="6" t="str">
        <f>IF(Table3[[#This Row],[IgG Patients]]=0,"IgG (-)ve","IgG (+)ve")</f>
        <v>IgG (-)ve</v>
      </c>
      <c r="J785" s="9">
        <v>0</v>
      </c>
      <c r="K785" s="6" t="str">
        <f>IF(Table3[[#This Row],[IgM Patients]]=0,"IgM (-)ve","IgG (+)ve")</f>
        <v>IgM (-)ve</v>
      </c>
      <c r="L785" s="6" t="s">
        <v>29</v>
      </c>
      <c r="M785" s="6" t="s">
        <v>17</v>
      </c>
      <c r="N785" s="6" t="s">
        <v>24</v>
      </c>
      <c r="O785" s="6" t="s">
        <v>14</v>
      </c>
      <c r="P785" s="6">
        <v>0</v>
      </c>
      <c r="Q785" s="6" t="str">
        <f t="shared" si="25"/>
        <v>Negative</v>
      </c>
    </row>
    <row r="786" spans="1:17" x14ac:dyDescent="0.35">
      <c r="A786" s="5">
        <v>72</v>
      </c>
      <c r="B786" s="6" t="s">
        <v>15</v>
      </c>
      <c r="C786" s="6">
        <v>64</v>
      </c>
      <c r="D786" s="6" t="str">
        <f t="shared" si="24"/>
        <v>Seniors (51–65)</v>
      </c>
      <c r="E786" s="9">
        <f>IF(Table3[[#This Row],[Age Group]]="Children (8–17)",1,IF(Table3[[#This Row],[Age Group]]="Youth (18–25)",2,IF(Table3[[#This Row],[Age Group]]="Adults (26–35)",3,IF(Table3[[#This Row],[Age Group]]="Middle Age (36–50)",4,5))))</f>
        <v>5</v>
      </c>
      <c r="F786" s="9">
        <v>0</v>
      </c>
      <c r="G786" s="6" t="str">
        <f>IF(Table3[[#This Row],[NS1 Patients]]=0,"Ns1 (-)ve", "Ns1(+)ve")</f>
        <v>Ns1 (-)ve</v>
      </c>
      <c r="H786" s="9">
        <v>0</v>
      </c>
      <c r="I786" s="6" t="str">
        <f>IF(Table3[[#This Row],[IgG Patients]]=0,"IgG (-)ve","IgG (+)ve")</f>
        <v>IgG (-)ve</v>
      </c>
      <c r="J786" s="9">
        <v>0</v>
      </c>
      <c r="K786" s="6" t="str">
        <f>IF(Table3[[#This Row],[IgM Patients]]=0,"IgM (-)ve","IgG (+)ve")</f>
        <v>IgM (-)ve</v>
      </c>
      <c r="L786" s="6" t="s">
        <v>51</v>
      </c>
      <c r="M786" s="6" t="s">
        <v>17</v>
      </c>
      <c r="N786" s="6" t="s">
        <v>24</v>
      </c>
      <c r="O786" s="6" t="s">
        <v>14</v>
      </c>
      <c r="P786" s="6">
        <v>0</v>
      </c>
      <c r="Q786" s="6" t="str">
        <f t="shared" si="25"/>
        <v>Negative</v>
      </c>
    </row>
    <row r="787" spans="1:17" x14ac:dyDescent="0.35">
      <c r="A787" s="5">
        <v>76</v>
      </c>
      <c r="B787" s="6" t="s">
        <v>15</v>
      </c>
      <c r="C787" s="6">
        <v>61</v>
      </c>
      <c r="D787" s="6" t="str">
        <f t="shared" si="24"/>
        <v>Seniors (51–65)</v>
      </c>
      <c r="E787" s="9">
        <f>IF(Table3[[#This Row],[Age Group]]="Children (8–17)",1,IF(Table3[[#This Row],[Age Group]]="Youth (18–25)",2,IF(Table3[[#This Row],[Age Group]]="Adults (26–35)",3,IF(Table3[[#This Row],[Age Group]]="Middle Age (36–50)",4,5))))</f>
        <v>5</v>
      </c>
      <c r="F787" s="9">
        <v>0</v>
      </c>
      <c r="G787" s="6" t="str">
        <f>IF(Table3[[#This Row],[NS1 Patients]]=0,"Ns1 (-)ve", "Ns1(+)ve")</f>
        <v>Ns1 (-)ve</v>
      </c>
      <c r="H787" s="9">
        <v>0</v>
      </c>
      <c r="I787" s="6" t="str">
        <f>IF(Table3[[#This Row],[IgG Patients]]=0,"IgG (-)ve","IgG (+)ve")</f>
        <v>IgG (-)ve</v>
      </c>
      <c r="J787" s="9">
        <v>1</v>
      </c>
      <c r="K787" s="6" t="str">
        <f>IF(Table3[[#This Row],[IgM Patients]]=0,"IgM (-)ve","IgG (+)ve")</f>
        <v>IgG (+)ve</v>
      </c>
      <c r="L787" s="6" t="s">
        <v>37</v>
      </c>
      <c r="M787" s="6" t="s">
        <v>17</v>
      </c>
      <c r="N787" s="6" t="s">
        <v>24</v>
      </c>
      <c r="O787" s="6" t="s">
        <v>14</v>
      </c>
      <c r="P787" s="6">
        <v>0</v>
      </c>
      <c r="Q787" s="6" t="str">
        <f t="shared" si="25"/>
        <v>Negative</v>
      </c>
    </row>
    <row r="788" spans="1:17" x14ac:dyDescent="0.35">
      <c r="A788" s="5">
        <v>77</v>
      </c>
      <c r="B788" s="7" t="s">
        <v>10</v>
      </c>
      <c r="C788" s="7">
        <v>61</v>
      </c>
      <c r="D788" s="7" t="str">
        <f t="shared" si="24"/>
        <v>Seniors (51–65)</v>
      </c>
      <c r="E788" s="10">
        <f>IF(Table3[[#This Row],[Age Group]]="Children (8–17)",1,IF(Table3[[#This Row],[Age Group]]="Youth (18–25)",2,IF(Table3[[#This Row],[Age Group]]="Adults (26–35)",3,IF(Table3[[#This Row],[Age Group]]="Middle Age (36–50)",4,5))))</f>
        <v>5</v>
      </c>
      <c r="F788" s="10">
        <v>1</v>
      </c>
      <c r="G788" s="7" t="str">
        <f>IF(Table3[[#This Row],[NS1 Patients]]=0,"Ns1 (-)ve", "Ns1(+)ve")</f>
        <v>Ns1(+)ve</v>
      </c>
      <c r="H788" s="10">
        <v>1</v>
      </c>
      <c r="I788" s="7" t="str">
        <f>IF(Table3[[#This Row],[IgG Patients]]=0,"IgG (-)ve","IgG (+)ve")</f>
        <v>IgG (+)ve</v>
      </c>
      <c r="J788" s="10">
        <v>1</v>
      </c>
      <c r="K788" s="7" t="str">
        <f>IF(Table3[[#This Row],[IgM Patients]]=0,"IgM (-)ve","IgG (+)ve")</f>
        <v>IgG (+)ve</v>
      </c>
      <c r="L788" s="7" t="s">
        <v>39</v>
      </c>
      <c r="M788" s="7" t="s">
        <v>12</v>
      </c>
      <c r="N788" s="7" t="s">
        <v>19</v>
      </c>
      <c r="O788" s="7" t="s">
        <v>14</v>
      </c>
      <c r="P788" s="7">
        <v>1</v>
      </c>
      <c r="Q788" s="7" t="str">
        <f t="shared" si="25"/>
        <v>Positive</v>
      </c>
    </row>
    <row r="789" spans="1:17" x14ac:dyDescent="0.35">
      <c r="A789" s="5">
        <v>79</v>
      </c>
      <c r="B789" s="7" t="s">
        <v>15</v>
      </c>
      <c r="C789" s="7">
        <v>64</v>
      </c>
      <c r="D789" s="7" t="str">
        <f t="shared" si="24"/>
        <v>Seniors (51–65)</v>
      </c>
      <c r="E789" s="10">
        <f>IF(Table3[[#This Row],[Age Group]]="Children (8–17)",1,IF(Table3[[#This Row],[Age Group]]="Youth (18–25)",2,IF(Table3[[#This Row],[Age Group]]="Adults (26–35)",3,IF(Table3[[#This Row],[Age Group]]="Middle Age (36–50)",4,5))))</f>
        <v>5</v>
      </c>
      <c r="F789" s="10">
        <v>1</v>
      </c>
      <c r="G789" s="7" t="str">
        <f>IF(Table3[[#This Row],[NS1 Patients]]=0,"Ns1 (-)ve", "Ns1(+)ve")</f>
        <v>Ns1(+)ve</v>
      </c>
      <c r="H789" s="10">
        <v>1</v>
      </c>
      <c r="I789" s="7" t="str">
        <f>IF(Table3[[#This Row],[IgG Patients]]=0,"IgG (-)ve","IgG (+)ve")</f>
        <v>IgG (+)ve</v>
      </c>
      <c r="J789" s="10">
        <v>1</v>
      </c>
      <c r="K789" s="7" t="str">
        <f>IF(Table3[[#This Row],[IgM Patients]]=0,"IgM (-)ve","IgG (+)ve")</f>
        <v>IgG (+)ve</v>
      </c>
      <c r="L789" s="7" t="s">
        <v>33</v>
      </c>
      <c r="M789" s="7" t="s">
        <v>12</v>
      </c>
      <c r="N789" s="7" t="s">
        <v>19</v>
      </c>
      <c r="O789" s="7" t="s">
        <v>14</v>
      </c>
      <c r="P789" s="7">
        <v>1</v>
      </c>
      <c r="Q789" s="7" t="str">
        <f t="shared" si="25"/>
        <v>Positive</v>
      </c>
    </row>
    <row r="790" spans="1:17" x14ac:dyDescent="0.35">
      <c r="A790" s="5">
        <v>81</v>
      </c>
      <c r="B790" s="7" t="s">
        <v>10</v>
      </c>
      <c r="C790" s="7">
        <v>62</v>
      </c>
      <c r="D790" s="7" t="str">
        <f t="shared" si="24"/>
        <v>Seniors (51–65)</v>
      </c>
      <c r="E790" s="10">
        <f>IF(Table3[[#This Row],[Age Group]]="Children (8–17)",1,IF(Table3[[#This Row],[Age Group]]="Youth (18–25)",2,IF(Table3[[#This Row],[Age Group]]="Adults (26–35)",3,IF(Table3[[#This Row],[Age Group]]="Middle Age (36–50)",4,5))))</f>
        <v>5</v>
      </c>
      <c r="F790" s="10">
        <v>1</v>
      </c>
      <c r="G790" s="7" t="str">
        <f>IF(Table3[[#This Row],[NS1 Patients]]=0,"Ns1 (-)ve", "Ns1(+)ve")</f>
        <v>Ns1(+)ve</v>
      </c>
      <c r="H790" s="10">
        <v>1</v>
      </c>
      <c r="I790" s="7" t="str">
        <f>IF(Table3[[#This Row],[IgG Patients]]=0,"IgG (-)ve","IgG (+)ve")</f>
        <v>IgG (+)ve</v>
      </c>
      <c r="J790" s="10">
        <v>0</v>
      </c>
      <c r="K790" s="7" t="str">
        <f>IF(Table3[[#This Row],[IgM Patients]]=0,"IgM (-)ve","IgG (+)ve")</f>
        <v>IgM (-)ve</v>
      </c>
      <c r="L790" s="7" t="s">
        <v>32</v>
      </c>
      <c r="M790" s="7" t="s">
        <v>12</v>
      </c>
      <c r="N790" s="7" t="s">
        <v>13</v>
      </c>
      <c r="O790" s="7" t="s">
        <v>14</v>
      </c>
      <c r="P790" s="7">
        <v>1</v>
      </c>
      <c r="Q790" s="7" t="str">
        <f t="shared" si="25"/>
        <v>Positive</v>
      </c>
    </row>
    <row r="791" spans="1:17" x14ac:dyDescent="0.35">
      <c r="A791" s="5">
        <v>82</v>
      </c>
      <c r="B791" s="6" t="s">
        <v>15</v>
      </c>
      <c r="C791" s="6">
        <v>59</v>
      </c>
      <c r="D791" s="6" t="str">
        <f t="shared" si="24"/>
        <v>Seniors (51–65)</v>
      </c>
      <c r="E791" s="9">
        <f>IF(Table3[[#This Row],[Age Group]]="Children (8–17)",1,IF(Table3[[#This Row],[Age Group]]="Youth (18–25)",2,IF(Table3[[#This Row],[Age Group]]="Adults (26–35)",3,IF(Table3[[#This Row],[Age Group]]="Middle Age (36–50)",4,5))))</f>
        <v>5</v>
      </c>
      <c r="F791" s="9">
        <v>1</v>
      </c>
      <c r="G791" s="6" t="str">
        <f>IF(Table3[[#This Row],[NS1 Patients]]=0,"Ns1 (-)ve", "Ns1(+)ve")</f>
        <v>Ns1(+)ve</v>
      </c>
      <c r="H791" s="9">
        <v>1</v>
      </c>
      <c r="I791" s="6" t="str">
        <f>IF(Table3[[#This Row],[IgG Patients]]=0,"IgG (-)ve","IgG (+)ve")</f>
        <v>IgG (+)ve</v>
      </c>
      <c r="J791" s="9">
        <v>1</v>
      </c>
      <c r="K791" s="6" t="str">
        <f>IF(Table3[[#This Row],[IgM Patients]]=0,"IgM (-)ve","IgG (+)ve")</f>
        <v>IgG (+)ve</v>
      </c>
      <c r="L791" s="6" t="s">
        <v>29</v>
      </c>
      <c r="M791" s="6" t="s">
        <v>17</v>
      </c>
      <c r="N791" s="6" t="s">
        <v>19</v>
      </c>
      <c r="O791" s="6" t="s">
        <v>14</v>
      </c>
      <c r="P791" s="6">
        <v>1</v>
      </c>
      <c r="Q791" s="6" t="str">
        <f t="shared" si="25"/>
        <v>Positive</v>
      </c>
    </row>
    <row r="792" spans="1:17" x14ac:dyDescent="0.35">
      <c r="A792" s="5">
        <v>88</v>
      </c>
      <c r="B792" s="6" t="s">
        <v>10</v>
      </c>
      <c r="C792" s="6">
        <v>54</v>
      </c>
      <c r="D792" s="6" t="str">
        <f t="shared" si="24"/>
        <v>Seniors (51–65)</v>
      </c>
      <c r="E792" s="9">
        <f>IF(Table3[[#This Row],[Age Group]]="Children (8–17)",1,IF(Table3[[#This Row],[Age Group]]="Youth (18–25)",2,IF(Table3[[#This Row],[Age Group]]="Adults (26–35)",3,IF(Table3[[#This Row],[Age Group]]="Middle Age (36–50)",4,5))))</f>
        <v>5</v>
      </c>
      <c r="F792" s="9">
        <v>1</v>
      </c>
      <c r="G792" s="6" t="str">
        <f>IF(Table3[[#This Row],[NS1 Patients]]=0,"Ns1 (-)ve", "Ns1(+)ve")</f>
        <v>Ns1(+)ve</v>
      </c>
      <c r="H792" s="9">
        <v>1</v>
      </c>
      <c r="I792" s="6" t="str">
        <f>IF(Table3[[#This Row],[IgG Patients]]=0,"IgG (-)ve","IgG (+)ve")</f>
        <v>IgG (+)ve</v>
      </c>
      <c r="J792" s="9">
        <v>1</v>
      </c>
      <c r="K792" s="6" t="str">
        <f>IF(Table3[[#This Row],[IgM Patients]]=0,"IgM (-)ve","IgG (+)ve")</f>
        <v>IgG (+)ve</v>
      </c>
      <c r="L792" s="6" t="s">
        <v>44</v>
      </c>
      <c r="M792" s="6" t="s">
        <v>17</v>
      </c>
      <c r="N792" s="6" t="s">
        <v>13</v>
      </c>
      <c r="O792" s="6" t="s">
        <v>14</v>
      </c>
      <c r="P792" s="6">
        <v>1</v>
      </c>
      <c r="Q792" s="6" t="str">
        <f t="shared" si="25"/>
        <v>Positive</v>
      </c>
    </row>
    <row r="793" spans="1:17" x14ac:dyDescent="0.35">
      <c r="A793" s="5">
        <v>91</v>
      </c>
      <c r="B793" s="7" t="s">
        <v>10</v>
      </c>
      <c r="C793" s="7">
        <v>53</v>
      </c>
      <c r="D793" s="7" t="str">
        <f t="shared" si="24"/>
        <v>Seniors (51–65)</v>
      </c>
      <c r="E793" s="10">
        <f>IF(Table3[[#This Row],[Age Group]]="Children (8–17)",1,IF(Table3[[#This Row],[Age Group]]="Youth (18–25)",2,IF(Table3[[#This Row],[Age Group]]="Adults (26–35)",3,IF(Table3[[#This Row],[Age Group]]="Middle Age (36–50)",4,5))))</f>
        <v>5</v>
      </c>
      <c r="F793" s="10">
        <v>0</v>
      </c>
      <c r="G793" s="7" t="str">
        <f>IF(Table3[[#This Row],[NS1 Patients]]=0,"Ns1 (-)ve", "Ns1(+)ve")</f>
        <v>Ns1 (-)ve</v>
      </c>
      <c r="H793" s="10">
        <v>0</v>
      </c>
      <c r="I793" s="7" t="str">
        <f>IF(Table3[[#This Row],[IgG Patients]]=0,"IgG (-)ve","IgG (+)ve")</f>
        <v>IgG (-)ve</v>
      </c>
      <c r="J793" s="10">
        <v>0</v>
      </c>
      <c r="K793" s="7" t="str">
        <f>IF(Table3[[#This Row],[IgM Patients]]=0,"IgM (-)ve","IgG (+)ve")</f>
        <v>IgM (-)ve</v>
      </c>
      <c r="L793" s="7" t="s">
        <v>47</v>
      </c>
      <c r="M793" s="7" t="s">
        <v>12</v>
      </c>
      <c r="N793" s="7" t="s">
        <v>19</v>
      </c>
      <c r="O793" s="7" t="s">
        <v>14</v>
      </c>
      <c r="P793" s="7">
        <v>0</v>
      </c>
      <c r="Q793" s="7" t="str">
        <f t="shared" si="25"/>
        <v>Negative</v>
      </c>
    </row>
    <row r="794" spans="1:17" x14ac:dyDescent="0.35">
      <c r="A794" s="5">
        <v>92</v>
      </c>
      <c r="B794" s="6" t="s">
        <v>15</v>
      </c>
      <c r="C794" s="6">
        <v>64</v>
      </c>
      <c r="D794" s="6" t="str">
        <f t="shared" si="24"/>
        <v>Seniors (51–65)</v>
      </c>
      <c r="E794" s="9">
        <f>IF(Table3[[#This Row],[Age Group]]="Children (8–17)",1,IF(Table3[[#This Row],[Age Group]]="Youth (18–25)",2,IF(Table3[[#This Row],[Age Group]]="Adults (26–35)",3,IF(Table3[[#This Row],[Age Group]]="Middle Age (36–50)",4,5))))</f>
        <v>5</v>
      </c>
      <c r="F794" s="9">
        <v>1</v>
      </c>
      <c r="G794" s="6" t="str">
        <f>IF(Table3[[#This Row],[NS1 Patients]]=0,"Ns1 (-)ve", "Ns1(+)ve")</f>
        <v>Ns1(+)ve</v>
      </c>
      <c r="H794" s="9">
        <v>1</v>
      </c>
      <c r="I794" s="6" t="str">
        <f>IF(Table3[[#This Row],[IgG Patients]]=0,"IgG (-)ve","IgG (+)ve")</f>
        <v>IgG (+)ve</v>
      </c>
      <c r="J794" s="9">
        <v>1</v>
      </c>
      <c r="K794" s="6" t="str">
        <f>IF(Table3[[#This Row],[IgM Patients]]=0,"IgM (-)ve","IgG (+)ve")</f>
        <v>IgG (+)ve</v>
      </c>
      <c r="L794" s="6" t="s">
        <v>11</v>
      </c>
      <c r="M794" s="6" t="s">
        <v>17</v>
      </c>
      <c r="N794" s="6" t="s">
        <v>13</v>
      </c>
      <c r="O794" s="6" t="s">
        <v>14</v>
      </c>
      <c r="P794" s="6">
        <v>1</v>
      </c>
      <c r="Q794" s="6" t="str">
        <f t="shared" si="25"/>
        <v>Positive</v>
      </c>
    </row>
    <row r="795" spans="1:17" x14ac:dyDescent="0.35">
      <c r="A795" s="5">
        <v>93</v>
      </c>
      <c r="B795" s="7" t="s">
        <v>10</v>
      </c>
      <c r="C795" s="7">
        <v>60</v>
      </c>
      <c r="D795" s="7" t="str">
        <f t="shared" si="24"/>
        <v>Seniors (51–65)</v>
      </c>
      <c r="E795" s="10">
        <f>IF(Table3[[#This Row],[Age Group]]="Children (8–17)",1,IF(Table3[[#This Row],[Age Group]]="Youth (18–25)",2,IF(Table3[[#This Row],[Age Group]]="Adults (26–35)",3,IF(Table3[[#This Row],[Age Group]]="Middle Age (36–50)",4,5))))</f>
        <v>5</v>
      </c>
      <c r="F795" s="10">
        <v>1</v>
      </c>
      <c r="G795" s="7" t="str">
        <f>IF(Table3[[#This Row],[NS1 Patients]]=0,"Ns1 (-)ve", "Ns1(+)ve")</f>
        <v>Ns1(+)ve</v>
      </c>
      <c r="H795" s="10">
        <v>1</v>
      </c>
      <c r="I795" s="7" t="str">
        <f>IF(Table3[[#This Row],[IgG Patients]]=0,"IgG (-)ve","IgG (+)ve")</f>
        <v>IgG (+)ve</v>
      </c>
      <c r="J795" s="10">
        <v>1</v>
      </c>
      <c r="K795" s="7" t="str">
        <f>IF(Table3[[#This Row],[IgM Patients]]=0,"IgM (-)ve","IgG (+)ve")</f>
        <v>IgG (+)ve</v>
      </c>
      <c r="L795" s="7" t="s">
        <v>51</v>
      </c>
      <c r="M795" s="7" t="s">
        <v>12</v>
      </c>
      <c r="N795" s="7" t="s">
        <v>19</v>
      </c>
      <c r="O795" s="7" t="s">
        <v>14</v>
      </c>
      <c r="P795" s="7">
        <v>1</v>
      </c>
      <c r="Q795" s="7" t="str">
        <f t="shared" si="25"/>
        <v>Positive</v>
      </c>
    </row>
    <row r="796" spans="1:17" x14ac:dyDescent="0.35">
      <c r="A796" s="5">
        <v>97</v>
      </c>
      <c r="B796" s="7" t="s">
        <v>10</v>
      </c>
      <c r="C796" s="7">
        <v>58</v>
      </c>
      <c r="D796" s="7" t="str">
        <f t="shared" si="24"/>
        <v>Seniors (51–65)</v>
      </c>
      <c r="E796" s="10">
        <f>IF(Table3[[#This Row],[Age Group]]="Children (8–17)",1,IF(Table3[[#This Row],[Age Group]]="Youth (18–25)",2,IF(Table3[[#This Row],[Age Group]]="Adults (26–35)",3,IF(Table3[[#This Row],[Age Group]]="Middle Age (36–50)",4,5))))</f>
        <v>5</v>
      </c>
      <c r="F796" s="10">
        <v>1</v>
      </c>
      <c r="G796" s="7" t="str">
        <f>IF(Table3[[#This Row],[NS1 Patients]]=0,"Ns1 (-)ve", "Ns1(+)ve")</f>
        <v>Ns1(+)ve</v>
      </c>
      <c r="H796" s="10">
        <v>1</v>
      </c>
      <c r="I796" s="7" t="str">
        <f>IF(Table3[[#This Row],[IgG Patients]]=0,"IgG (-)ve","IgG (+)ve")</f>
        <v>IgG (+)ve</v>
      </c>
      <c r="J796" s="10">
        <v>1</v>
      </c>
      <c r="K796" s="7" t="str">
        <f>IF(Table3[[#This Row],[IgM Patients]]=0,"IgM (-)ve","IgG (+)ve")</f>
        <v>IgG (+)ve</v>
      </c>
      <c r="L796" s="7" t="s">
        <v>52</v>
      </c>
      <c r="M796" s="7" t="s">
        <v>12</v>
      </c>
      <c r="N796" s="7" t="s">
        <v>13</v>
      </c>
      <c r="O796" s="7" t="s">
        <v>14</v>
      </c>
      <c r="P796" s="7">
        <v>1</v>
      </c>
      <c r="Q796" s="7" t="str">
        <f t="shared" si="25"/>
        <v>Positive</v>
      </c>
    </row>
    <row r="797" spans="1:17" x14ac:dyDescent="0.35">
      <c r="A797" s="5">
        <v>100</v>
      </c>
      <c r="B797" s="6" t="s">
        <v>10</v>
      </c>
      <c r="C797" s="6">
        <v>62</v>
      </c>
      <c r="D797" s="6" t="str">
        <f t="shared" si="24"/>
        <v>Seniors (51–65)</v>
      </c>
      <c r="E797" s="9">
        <f>IF(Table3[[#This Row],[Age Group]]="Children (8–17)",1,IF(Table3[[#This Row],[Age Group]]="Youth (18–25)",2,IF(Table3[[#This Row],[Age Group]]="Adults (26–35)",3,IF(Table3[[#This Row],[Age Group]]="Middle Age (36–50)",4,5))))</f>
        <v>5</v>
      </c>
      <c r="F797" s="9">
        <v>0</v>
      </c>
      <c r="G797" s="6" t="str">
        <f>IF(Table3[[#This Row],[NS1 Patients]]=0,"Ns1 (-)ve", "Ns1(+)ve")</f>
        <v>Ns1 (-)ve</v>
      </c>
      <c r="H797" s="9">
        <v>0</v>
      </c>
      <c r="I797" s="6" t="str">
        <f>IF(Table3[[#This Row],[IgG Patients]]=0,"IgG (-)ve","IgG (+)ve")</f>
        <v>IgG (-)ve</v>
      </c>
      <c r="J797" s="9">
        <v>0</v>
      </c>
      <c r="K797" s="6" t="str">
        <f>IF(Table3[[#This Row],[IgM Patients]]=0,"IgM (-)ve","IgG (+)ve")</f>
        <v>IgM (-)ve</v>
      </c>
      <c r="L797" s="6" t="s">
        <v>52</v>
      </c>
      <c r="M797" s="6" t="s">
        <v>17</v>
      </c>
      <c r="N797" s="6" t="s">
        <v>24</v>
      </c>
      <c r="O797" s="6" t="s">
        <v>14</v>
      </c>
      <c r="P797" s="6">
        <v>0</v>
      </c>
      <c r="Q797" s="6" t="str">
        <f t="shared" si="25"/>
        <v>Negative</v>
      </c>
    </row>
    <row r="798" spans="1:17" x14ac:dyDescent="0.35">
      <c r="A798" s="5">
        <v>102</v>
      </c>
      <c r="B798" s="6" t="s">
        <v>10</v>
      </c>
      <c r="C798" s="6">
        <v>58</v>
      </c>
      <c r="D798" s="6" t="str">
        <f t="shared" si="24"/>
        <v>Seniors (51–65)</v>
      </c>
      <c r="E798" s="9">
        <f>IF(Table3[[#This Row],[Age Group]]="Children (8–17)",1,IF(Table3[[#This Row],[Age Group]]="Youth (18–25)",2,IF(Table3[[#This Row],[Age Group]]="Adults (26–35)",3,IF(Table3[[#This Row],[Age Group]]="Middle Age (36–50)",4,5))))</f>
        <v>5</v>
      </c>
      <c r="F798" s="9">
        <v>0</v>
      </c>
      <c r="G798" s="6" t="str">
        <f>IF(Table3[[#This Row],[NS1 Patients]]=0,"Ns1 (-)ve", "Ns1(+)ve")</f>
        <v>Ns1 (-)ve</v>
      </c>
      <c r="H798" s="9">
        <v>0</v>
      </c>
      <c r="I798" s="6" t="str">
        <f>IF(Table3[[#This Row],[IgG Patients]]=0,"IgG (-)ve","IgG (+)ve")</f>
        <v>IgG (-)ve</v>
      </c>
      <c r="J798" s="9">
        <v>0</v>
      </c>
      <c r="K798" s="6" t="str">
        <f>IF(Table3[[#This Row],[IgM Patients]]=0,"IgM (-)ve","IgG (+)ve")</f>
        <v>IgM (-)ve</v>
      </c>
      <c r="L798" s="6" t="s">
        <v>22</v>
      </c>
      <c r="M798" s="6" t="s">
        <v>17</v>
      </c>
      <c r="N798" s="6" t="s">
        <v>19</v>
      </c>
      <c r="O798" s="6" t="s">
        <v>14</v>
      </c>
      <c r="P798" s="6">
        <v>0</v>
      </c>
      <c r="Q798" s="6" t="str">
        <f t="shared" si="25"/>
        <v>Negative</v>
      </c>
    </row>
    <row r="799" spans="1:17" x14ac:dyDescent="0.35">
      <c r="A799" s="5">
        <v>103</v>
      </c>
      <c r="B799" s="7" t="s">
        <v>10</v>
      </c>
      <c r="C799" s="7">
        <v>51</v>
      </c>
      <c r="D799" s="7" t="str">
        <f t="shared" si="24"/>
        <v>Seniors (51–65)</v>
      </c>
      <c r="E799" s="10">
        <f>IF(Table3[[#This Row],[Age Group]]="Children (8–17)",1,IF(Table3[[#This Row],[Age Group]]="Youth (18–25)",2,IF(Table3[[#This Row],[Age Group]]="Adults (26–35)",3,IF(Table3[[#This Row],[Age Group]]="Middle Age (36–50)",4,5))))</f>
        <v>5</v>
      </c>
      <c r="F799" s="10">
        <v>0</v>
      </c>
      <c r="G799" s="7" t="str">
        <f>IF(Table3[[#This Row],[NS1 Patients]]=0,"Ns1 (-)ve", "Ns1(+)ve")</f>
        <v>Ns1 (-)ve</v>
      </c>
      <c r="H799" s="10">
        <v>0</v>
      </c>
      <c r="I799" s="7" t="str">
        <f>IF(Table3[[#This Row],[IgG Patients]]=0,"IgG (-)ve","IgG (+)ve")</f>
        <v>IgG (-)ve</v>
      </c>
      <c r="J799" s="10">
        <v>1</v>
      </c>
      <c r="K799" s="7" t="str">
        <f>IF(Table3[[#This Row],[IgM Patients]]=0,"IgM (-)ve","IgG (+)ve")</f>
        <v>IgG (+)ve</v>
      </c>
      <c r="L799" s="7" t="s">
        <v>30</v>
      </c>
      <c r="M799" s="7" t="s">
        <v>12</v>
      </c>
      <c r="N799" s="7" t="s">
        <v>13</v>
      </c>
      <c r="O799" s="7" t="s">
        <v>14</v>
      </c>
      <c r="P799" s="7">
        <v>0</v>
      </c>
      <c r="Q799" s="7" t="str">
        <f t="shared" si="25"/>
        <v>Negative</v>
      </c>
    </row>
    <row r="800" spans="1:17" x14ac:dyDescent="0.35">
      <c r="A800" s="5">
        <v>113</v>
      </c>
      <c r="B800" s="7" t="s">
        <v>15</v>
      </c>
      <c r="C800" s="7">
        <v>51</v>
      </c>
      <c r="D800" s="7" t="str">
        <f t="shared" si="24"/>
        <v>Seniors (51–65)</v>
      </c>
      <c r="E800" s="10">
        <f>IF(Table3[[#This Row],[Age Group]]="Children (8–17)",1,IF(Table3[[#This Row],[Age Group]]="Youth (18–25)",2,IF(Table3[[#This Row],[Age Group]]="Adults (26–35)",3,IF(Table3[[#This Row],[Age Group]]="Middle Age (36–50)",4,5))))</f>
        <v>5</v>
      </c>
      <c r="F800" s="10">
        <v>1</v>
      </c>
      <c r="G800" s="7" t="str">
        <f>IF(Table3[[#This Row],[NS1 Patients]]=0,"Ns1 (-)ve", "Ns1(+)ve")</f>
        <v>Ns1(+)ve</v>
      </c>
      <c r="H800" s="10">
        <v>1</v>
      </c>
      <c r="I800" s="7" t="str">
        <f>IF(Table3[[#This Row],[IgG Patients]]=0,"IgG (-)ve","IgG (+)ve")</f>
        <v>IgG (+)ve</v>
      </c>
      <c r="J800" s="10">
        <v>0</v>
      </c>
      <c r="K800" s="7" t="str">
        <f>IF(Table3[[#This Row],[IgM Patients]]=0,"IgM (-)ve","IgG (+)ve")</f>
        <v>IgM (-)ve</v>
      </c>
      <c r="L800" s="7" t="s">
        <v>38</v>
      </c>
      <c r="M800" s="7" t="s">
        <v>12</v>
      </c>
      <c r="N800" s="7" t="s">
        <v>19</v>
      </c>
      <c r="O800" s="7" t="s">
        <v>14</v>
      </c>
      <c r="P800" s="7">
        <v>1</v>
      </c>
      <c r="Q800" s="7" t="str">
        <f t="shared" si="25"/>
        <v>Positive</v>
      </c>
    </row>
    <row r="801" spans="1:17" x14ac:dyDescent="0.35">
      <c r="A801" s="5">
        <v>121</v>
      </c>
      <c r="B801" s="7" t="s">
        <v>15</v>
      </c>
      <c r="C801" s="7">
        <v>57</v>
      </c>
      <c r="D801" s="7" t="str">
        <f t="shared" si="24"/>
        <v>Seniors (51–65)</v>
      </c>
      <c r="E801" s="10">
        <f>IF(Table3[[#This Row],[Age Group]]="Children (8–17)",1,IF(Table3[[#This Row],[Age Group]]="Youth (18–25)",2,IF(Table3[[#This Row],[Age Group]]="Adults (26–35)",3,IF(Table3[[#This Row],[Age Group]]="Middle Age (36–50)",4,5))))</f>
        <v>5</v>
      </c>
      <c r="F801" s="10">
        <v>0</v>
      </c>
      <c r="G801" s="7" t="str">
        <f>IF(Table3[[#This Row],[NS1 Patients]]=0,"Ns1 (-)ve", "Ns1(+)ve")</f>
        <v>Ns1 (-)ve</v>
      </c>
      <c r="H801" s="10">
        <v>0</v>
      </c>
      <c r="I801" s="7" t="str">
        <f>IF(Table3[[#This Row],[IgG Patients]]=0,"IgG (-)ve","IgG (+)ve")</f>
        <v>IgG (-)ve</v>
      </c>
      <c r="J801" s="10">
        <v>0</v>
      </c>
      <c r="K801" s="7" t="str">
        <f>IF(Table3[[#This Row],[IgM Patients]]=0,"IgM (-)ve","IgG (+)ve")</f>
        <v>IgM (-)ve</v>
      </c>
      <c r="L801" s="7" t="s">
        <v>32</v>
      </c>
      <c r="M801" s="7" t="s">
        <v>12</v>
      </c>
      <c r="N801" s="7" t="s">
        <v>24</v>
      </c>
      <c r="O801" s="7" t="s">
        <v>14</v>
      </c>
      <c r="P801" s="7">
        <v>0</v>
      </c>
      <c r="Q801" s="7" t="str">
        <f t="shared" si="25"/>
        <v>Negative</v>
      </c>
    </row>
    <row r="802" spans="1:17" x14ac:dyDescent="0.35">
      <c r="A802" s="5">
        <v>123</v>
      </c>
      <c r="B802" s="7" t="s">
        <v>10</v>
      </c>
      <c r="C802" s="7">
        <v>57</v>
      </c>
      <c r="D802" s="7" t="str">
        <f t="shared" si="24"/>
        <v>Seniors (51–65)</v>
      </c>
      <c r="E802" s="10">
        <f>IF(Table3[[#This Row],[Age Group]]="Children (8–17)",1,IF(Table3[[#This Row],[Age Group]]="Youth (18–25)",2,IF(Table3[[#This Row],[Age Group]]="Adults (26–35)",3,IF(Table3[[#This Row],[Age Group]]="Middle Age (36–50)",4,5))))</f>
        <v>5</v>
      </c>
      <c r="F802" s="10">
        <v>1</v>
      </c>
      <c r="G802" s="7" t="str">
        <f>IF(Table3[[#This Row],[NS1 Patients]]=0,"Ns1 (-)ve", "Ns1(+)ve")</f>
        <v>Ns1(+)ve</v>
      </c>
      <c r="H802" s="10">
        <v>1</v>
      </c>
      <c r="I802" s="7" t="str">
        <f>IF(Table3[[#This Row],[IgG Patients]]=0,"IgG (-)ve","IgG (+)ve")</f>
        <v>IgG (+)ve</v>
      </c>
      <c r="J802" s="10">
        <v>1</v>
      </c>
      <c r="K802" s="7" t="str">
        <f>IF(Table3[[#This Row],[IgM Patients]]=0,"IgM (-)ve","IgG (+)ve")</f>
        <v>IgG (+)ve</v>
      </c>
      <c r="L802" s="7" t="s">
        <v>20</v>
      </c>
      <c r="M802" s="7" t="s">
        <v>12</v>
      </c>
      <c r="N802" s="7" t="s">
        <v>24</v>
      </c>
      <c r="O802" s="7" t="s">
        <v>14</v>
      </c>
      <c r="P802" s="7">
        <v>1</v>
      </c>
      <c r="Q802" s="7" t="str">
        <f t="shared" si="25"/>
        <v>Positive</v>
      </c>
    </row>
    <row r="803" spans="1:17" x14ac:dyDescent="0.35">
      <c r="A803" s="5">
        <v>125</v>
      </c>
      <c r="B803" s="7" t="s">
        <v>10</v>
      </c>
      <c r="C803" s="7">
        <v>56</v>
      </c>
      <c r="D803" s="7" t="str">
        <f t="shared" si="24"/>
        <v>Seniors (51–65)</v>
      </c>
      <c r="E803" s="10">
        <f>IF(Table3[[#This Row],[Age Group]]="Children (8–17)",1,IF(Table3[[#This Row],[Age Group]]="Youth (18–25)",2,IF(Table3[[#This Row],[Age Group]]="Adults (26–35)",3,IF(Table3[[#This Row],[Age Group]]="Middle Age (36–50)",4,5))))</f>
        <v>5</v>
      </c>
      <c r="F803" s="10">
        <v>0</v>
      </c>
      <c r="G803" s="7" t="str">
        <f>IF(Table3[[#This Row],[NS1 Patients]]=0,"Ns1 (-)ve", "Ns1(+)ve")</f>
        <v>Ns1 (-)ve</v>
      </c>
      <c r="H803" s="10">
        <v>0</v>
      </c>
      <c r="I803" s="7" t="str">
        <f>IF(Table3[[#This Row],[IgG Patients]]=0,"IgG (-)ve","IgG (+)ve")</f>
        <v>IgG (-)ve</v>
      </c>
      <c r="J803" s="10">
        <v>0</v>
      </c>
      <c r="K803" s="7" t="str">
        <f>IF(Table3[[#This Row],[IgM Patients]]=0,"IgM (-)ve","IgG (+)ve")</f>
        <v>IgM (-)ve</v>
      </c>
      <c r="L803" s="7" t="s">
        <v>50</v>
      </c>
      <c r="M803" s="7" t="s">
        <v>12</v>
      </c>
      <c r="N803" s="7" t="s">
        <v>24</v>
      </c>
      <c r="O803" s="7" t="s">
        <v>14</v>
      </c>
      <c r="P803" s="7">
        <v>0</v>
      </c>
      <c r="Q803" s="7" t="str">
        <f t="shared" si="25"/>
        <v>Negative</v>
      </c>
    </row>
    <row r="804" spans="1:17" x14ac:dyDescent="0.35">
      <c r="A804" s="5">
        <v>126</v>
      </c>
      <c r="B804" s="6" t="s">
        <v>15</v>
      </c>
      <c r="C804" s="6">
        <v>54</v>
      </c>
      <c r="D804" s="6" t="str">
        <f t="shared" si="24"/>
        <v>Seniors (51–65)</v>
      </c>
      <c r="E804" s="9">
        <f>IF(Table3[[#This Row],[Age Group]]="Children (8–17)",1,IF(Table3[[#This Row],[Age Group]]="Youth (18–25)",2,IF(Table3[[#This Row],[Age Group]]="Adults (26–35)",3,IF(Table3[[#This Row],[Age Group]]="Middle Age (36–50)",4,5))))</f>
        <v>5</v>
      </c>
      <c r="F804" s="9">
        <v>0</v>
      </c>
      <c r="G804" s="6" t="str">
        <f>IF(Table3[[#This Row],[NS1 Patients]]=0,"Ns1 (-)ve", "Ns1(+)ve")</f>
        <v>Ns1 (-)ve</v>
      </c>
      <c r="H804" s="9">
        <v>0</v>
      </c>
      <c r="I804" s="6" t="str">
        <f>IF(Table3[[#This Row],[IgG Patients]]=0,"IgG (-)ve","IgG (+)ve")</f>
        <v>IgG (-)ve</v>
      </c>
      <c r="J804" s="9">
        <v>0</v>
      </c>
      <c r="K804" s="6" t="str">
        <f>IF(Table3[[#This Row],[IgM Patients]]=0,"IgM (-)ve","IgG (+)ve")</f>
        <v>IgM (-)ve</v>
      </c>
      <c r="L804" s="6" t="s">
        <v>37</v>
      </c>
      <c r="M804" s="6" t="s">
        <v>17</v>
      </c>
      <c r="N804" s="6" t="s">
        <v>19</v>
      </c>
      <c r="O804" s="6" t="s">
        <v>14</v>
      </c>
      <c r="P804" s="6">
        <v>0</v>
      </c>
      <c r="Q804" s="6" t="str">
        <f t="shared" si="25"/>
        <v>Negative</v>
      </c>
    </row>
    <row r="805" spans="1:17" x14ac:dyDescent="0.35">
      <c r="A805" s="5">
        <v>128</v>
      </c>
      <c r="B805" s="6" t="s">
        <v>10</v>
      </c>
      <c r="C805" s="6">
        <v>63</v>
      </c>
      <c r="D805" s="6" t="str">
        <f t="shared" si="24"/>
        <v>Seniors (51–65)</v>
      </c>
      <c r="E805" s="9">
        <f>IF(Table3[[#This Row],[Age Group]]="Children (8–17)",1,IF(Table3[[#This Row],[Age Group]]="Youth (18–25)",2,IF(Table3[[#This Row],[Age Group]]="Adults (26–35)",3,IF(Table3[[#This Row],[Age Group]]="Middle Age (36–50)",4,5))))</f>
        <v>5</v>
      </c>
      <c r="F805" s="9">
        <v>1</v>
      </c>
      <c r="G805" s="6" t="str">
        <f>IF(Table3[[#This Row],[NS1 Patients]]=0,"Ns1 (-)ve", "Ns1(+)ve")</f>
        <v>Ns1(+)ve</v>
      </c>
      <c r="H805" s="9">
        <v>1</v>
      </c>
      <c r="I805" s="6" t="str">
        <f>IF(Table3[[#This Row],[IgG Patients]]=0,"IgG (-)ve","IgG (+)ve")</f>
        <v>IgG (+)ve</v>
      </c>
      <c r="J805" s="9">
        <v>1</v>
      </c>
      <c r="K805" s="6" t="str">
        <f>IF(Table3[[#This Row],[IgM Patients]]=0,"IgM (-)ve","IgG (+)ve")</f>
        <v>IgG (+)ve</v>
      </c>
      <c r="L805" s="6" t="s">
        <v>44</v>
      </c>
      <c r="M805" s="6" t="s">
        <v>17</v>
      </c>
      <c r="N805" s="6" t="s">
        <v>19</v>
      </c>
      <c r="O805" s="6" t="s">
        <v>14</v>
      </c>
      <c r="P805" s="6">
        <v>1</v>
      </c>
      <c r="Q805" s="6" t="str">
        <f t="shared" si="25"/>
        <v>Positive</v>
      </c>
    </row>
    <row r="806" spans="1:17" x14ac:dyDescent="0.35">
      <c r="A806" s="5">
        <v>129</v>
      </c>
      <c r="B806" s="7" t="s">
        <v>15</v>
      </c>
      <c r="C806" s="7">
        <v>54</v>
      </c>
      <c r="D806" s="7" t="str">
        <f t="shared" si="24"/>
        <v>Seniors (51–65)</v>
      </c>
      <c r="E806" s="10">
        <f>IF(Table3[[#This Row],[Age Group]]="Children (8–17)",1,IF(Table3[[#This Row],[Age Group]]="Youth (18–25)",2,IF(Table3[[#This Row],[Age Group]]="Adults (26–35)",3,IF(Table3[[#This Row],[Age Group]]="Middle Age (36–50)",4,5))))</f>
        <v>5</v>
      </c>
      <c r="F806" s="10">
        <v>0</v>
      </c>
      <c r="G806" s="7" t="str">
        <f>IF(Table3[[#This Row],[NS1 Patients]]=0,"Ns1 (-)ve", "Ns1(+)ve")</f>
        <v>Ns1 (-)ve</v>
      </c>
      <c r="H806" s="10">
        <v>0</v>
      </c>
      <c r="I806" s="7" t="str">
        <f>IF(Table3[[#This Row],[IgG Patients]]=0,"IgG (-)ve","IgG (+)ve")</f>
        <v>IgG (-)ve</v>
      </c>
      <c r="J806" s="10">
        <v>1</v>
      </c>
      <c r="K806" s="7" t="str">
        <f>IF(Table3[[#This Row],[IgM Patients]]=0,"IgM (-)ve","IgG (+)ve")</f>
        <v>IgG (+)ve</v>
      </c>
      <c r="L806" s="7" t="s">
        <v>11</v>
      </c>
      <c r="M806" s="7" t="s">
        <v>12</v>
      </c>
      <c r="N806" s="7" t="s">
        <v>24</v>
      </c>
      <c r="O806" s="7" t="s">
        <v>14</v>
      </c>
      <c r="P806" s="7">
        <v>0</v>
      </c>
      <c r="Q806" s="7" t="str">
        <f t="shared" si="25"/>
        <v>Negative</v>
      </c>
    </row>
    <row r="807" spans="1:17" x14ac:dyDescent="0.35">
      <c r="A807" s="5">
        <v>130</v>
      </c>
      <c r="B807" s="6" t="s">
        <v>15</v>
      </c>
      <c r="C807" s="6">
        <v>61</v>
      </c>
      <c r="D807" s="6" t="str">
        <f t="shared" si="24"/>
        <v>Seniors (51–65)</v>
      </c>
      <c r="E807" s="9">
        <f>IF(Table3[[#This Row],[Age Group]]="Children (8–17)",1,IF(Table3[[#This Row],[Age Group]]="Youth (18–25)",2,IF(Table3[[#This Row],[Age Group]]="Adults (26–35)",3,IF(Table3[[#This Row],[Age Group]]="Middle Age (36–50)",4,5))))</f>
        <v>5</v>
      </c>
      <c r="F807" s="9">
        <v>1</v>
      </c>
      <c r="G807" s="6" t="str">
        <f>IF(Table3[[#This Row],[NS1 Patients]]=0,"Ns1 (-)ve", "Ns1(+)ve")</f>
        <v>Ns1(+)ve</v>
      </c>
      <c r="H807" s="9">
        <v>1</v>
      </c>
      <c r="I807" s="6" t="str">
        <f>IF(Table3[[#This Row],[IgG Patients]]=0,"IgG (-)ve","IgG (+)ve")</f>
        <v>IgG (+)ve</v>
      </c>
      <c r="J807" s="9">
        <v>1</v>
      </c>
      <c r="K807" s="6" t="str">
        <f>IF(Table3[[#This Row],[IgM Patients]]=0,"IgM (-)ve","IgG (+)ve")</f>
        <v>IgG (+)ve</v>
      </c>
      <c r="L807" s="6" t="s">
        <v>36</v>
      </c>
      <c r="M807" s="6" t="s">
        <v>17</v>
      </c>
      <c r="N807" s="6" t="s">
        <v>24</v>
      </c>
      <c r="O807" s="6" t="s">
        <v>14</v>
      </c>
      <c r="P807" s="6">
        <v>1</v>
      </c>
      <c r="Q807" s="6" t="str">
        <f t="shared" si="25"/>
        <v>Positive</v>
      </c>
    </row>
    <row r="808" spans="1:17" x14ac:dyDescent="0.35">
      <c r="A808" s="5">
        <v>134</v>
      </c>
      <c r="B808" s="6" t="s">
        <v>10</v>
      </c>
      <c r="C808" s="6">
        <v>60</v>
      </c>
      <c r="D808" s="6" t="str">
        <f t="shared" si="24"/>
        <v>Seniors (51–65)</v>
      </c>
      <c r="E808" s="9">
        <f>IF(Table3[[#This Row],[Age Group]]="Children (8–17)",1,IF(Table3[[#This Row],[Age Group]]="Youth (18–25)",2,IF(Table3[[#This Row],[Age Group]]="Adults (26–35)",3,IF(Table3[[#This Row],[Age Group]]="Middle Age (36–50)",4,5))))</f>
        <v>5</v>
      </c>
      <c r="F808" s="9">
        <v>0</v>
      </c>
      <c r="G808" s="6" t="str">
        <f>IF(Table3[[#This Row],[NS1 Patients]]=0,"Ns1 (-)ve", "Ns1(+)ve")</f>
        <v>Ns1 (-)ve</v>
      </c>
      <c r="H808" s="9">
        <v>0</v>
      </c>
      <c r="I808" s="6" t="str">
        <f>IF(Table3[[#This Row],[IgG Patients]]=0,"IgG (-)ve","IgG (+)ve")</f>
        <v>IgG (-)ve</v>
      </c>
      <c r="J808" s="9">
        <v>1</v>
      </c>
      <c r="K808" s="6" t="str">
        <f>IF(Table3[[#This Row],[IgM Patients]]=0,"IgM (-)ve","IgG (+)ve")</f>
        <v>IgG (+)ve</v>
      </c>
      <c r="L808" s="6" t="s">
        <v>40</v>
      </c>
      <c r="M808" s="6" t="s">
        <v>17</v>
      </c>
      <c r="N808" s="6" t="s">
        <v>19</v>
      </c>
      <c r="O808" s="6" t="s">
        <v>14</v>
      </c>
      <c r="P808" s="6">
        <v>0</v>
      </c>
      <c r="Q808" s="6" t="str">
        <f t="shared" si="25"/>
        <v>Negative</v>
      </c>
    </row>
    <row r="809" spans="1:17" x14ac:dyDescent="0.35">
      <c r="A809" s="5">
        <v>137</v>
      </c>
      <c r="B809" s="7" t="s">
        <v>15</v>
      </c>
      <c r="C809" s="7">
        <v>55</v>
      </c>
      <c r="D809" s="7" t="str">
        <f t="shared" si="24"/>
        <v>Seniors (51–65)</v>
      </c>
      <c r="E809" s="10">
        <f>IF(Table3[[#This Row],[Age Group]]="Children (8–17)",1,IF(Table3[[#This Row],[Age Group]]="Youth (18–25)",2,IF(Table3[[#This Row],[Age Group]]="Adults (26–35)",3,IF(Table3[[#This Row],[Age Group]]="Middle Age (36–50)",4,5))))</f>
        <v>5</v>
      </c>
      <c r="F809" s="10">
        <v>1</v>
      </c>
      <c r="G809" s="7" t="str">
        <f>IF(Table3[[#This Row],[NS1 Patients]]=0,"Ns1 (-)ve", "Ns1(+)ve")</f>
        <v>Ns1(+)ve</v>
      </c>
      <c r="H809" s="10">
        <v>1</v>
      </c>
      <c r="I809" s="7" t="str">
        <f>IF(Table3[[#This Row],[IgG Patients]]=0,"IgG (-)ve","IgG (+)ve")</f>
        <v>IgG (+)ve</v>
      </c>
      <c r="J809" s="10">
        <v>0</v>
      </c>
      <c r="K809" s="7" t="str">
        <f>IF(Table3[[#This Row],[IgM Patients]]=0,"IgM (-)ve","IgG (+)ve")</f>
        <v>IgM (-)ve</v>
      </c>
      <c r="L809" s="7" t="s">
        <v>34</v>
      </c>
      <c r="M809" s="7" t="s">
        <v>12</v>
      </c>
      <c r="N809" s="7" t="s">
        <v>24</v>
      </c>
      <c r="O809" s="7" t="s">
        <v>14</v>
      </c>
      <c r="P809" s="7">
        <v>1</v>
      </c>
      <c r="Q809" s="7" t="str">
        <f t="shared" si="25"/>
        <v>Positive</v>
      </c>
    </row>
    <row r="810" spans="1:17" x14ac:dyDescent="0.35">
      <c r="A810" s="5">
        <v>145</v>
      </c>
      <c r="B810" s="7" t="s">
        <v>10</v>
      </c>
      <c r="C810" s="7">
        <v>62</v>
      </c>
      <c r="D810" s="7" t="str">
        <f t="shared" si="24"/>
        <v>Seniors (51–65)</v>
      </c>
      <c r="E810" s="10">
        <f>IF(Table3[[#This Row],[Age Group]]="Children (8–17)",1,IF(Table3[[#This Row],[Age Group]]="Youth (18–25)",2,IF(Table3[[#This Row],[Age Group]]="Adults (26–35)",3,IF(Table3[[#This Row],[Age Group]]="Middle Age (36–50)",4,5))))</f>
        <v>5</v>
      </c>
      <c r="F810" s="10">
        <v>0</v>
      </c>
      <c r="G810" s="7" t="str">
        <f>IF(Table3[[#This Row],[NS1 Patients]]=0,"Ns1 (-)ve", "Ns1(+)ve")</f>
        <v>Ns1 (-)ve</v>
      </c>
      <c r="H810" s="10">
        <v>0</v>
      </c>
      <c r="I810" s="7" t="str">
        <f>IF(Table3[[#This Row],[IgG Patients]]=0,"IgG (-)ve","IgG (+)ve")</f>
        <v>IgG (-)ve</v>
      </c>
      <c r="J810" s="10">
        <v>1</v>
      </c>
      <c r="K810" s="7" t="str">
        <f>IF(Table3[[#This Row],[IgM Patients]]=0,"IgM (-)ve","IgG (+)ve")</f>
        <v>IgG (+)ve</v>
      </c>
      <c r="L810" s="7" t="s">
        <v>29</v>
      </c>
      <c r="M810" s="7" t="s">
        <v>12</v>
      </c>
      <c r="N810" s="7" t="s">
        <v>19</v>
      </c>
      <c r="O810" s="7" t="s">
        <v>14</v>
      </c>
      <c r="P810" s="7">
        <v>0</v>
      </c>
      <c r="Q810" s="7" t="str">
        <f t="shared" si="25"/>
        <v>Negative</v>
      </c>
    </row>
    <row r="811" spans="1:17" x14ac:dyDescent="0.35">
      <c r="A811" s="5">
        <v>146</v>
      </c>
      <c r="B811" s="6" t="s">
        <v>10</v>
      </c>
      <c r="C811" s="6">
        <v>65</v>
      </c>
      <c r="D811" s="6" t="str">
        <f t="shared" si="24"/>
        <v>Seniors (51–65)</v>
      </c>
      <c r="E811" s="9">
        <f>IF(Table3[[#This Row],[Age Group]]="Children (8–17)",1,IF(Table3[[#This Row],[Age Group]]="Youth (18–25)",2,IF(Table3[[#This Row],[Age Group]]="Adults (26–35)",3,IF(Table3[[#This Row],[Age Group]]="Middle Age (36–50)",4,5))))</f>
        <v>5</v>
      </c>
      <c r="F811" s="9">
        <v>1</v>
      </c>
      <c r="G811" s="6" t="str">
        <f>IF(Table3[[#This Row],[NS1 Patients]]=0,"Ns1 (-)ve", "Ns1(+)ve")</f>
        <v>Ns1(+)ve</v>
      </c>
      <c r="H811" s="9">
        <v>1</v>
      </c>
      <c r="I811" s="6" t="str">
        <f>IF(Table3[[#This Row],[IgG Patients]]=0,"IgG (-)ve","IgG (+)ve")</f>
        <v>IgG (+)ve</v>
      </c>
      <c r="J811" s="9">
        <v>1</v>
      </c>
      <c r="K811" s="6" t="str">
        <f>IF(Table3[[#This Row],[IgM Patients]]=0,"IgM (-)ve","IgG (+)ve")</f>
        <v>IgG (+)ve</v>
      </c>
      <c r="L811" s="6" t="s">
        <v>18</v>
      </c>
      <c r="M811" s="6" t="s">
        <v>17</v>
      </c>
      <c r="N811" s="6" t="s">
        <v>19</v>
      </c>
      <c r="O811" s="6" t="s">
        <v>14</v>
      </c>
      <c r="P811" s="6">
        <v>1</v>
      </c>
      <c r="Q811" s="6" t="str">
        <f t="shared" si="25"/>
        <v>Positive</v>
      </c>
    </row>
    <row r="812" spans="1:17" x14ac:dyDescent="0.35">
      <c r="A812" s="5">
        <v>148</v>
      </c>
      <c r="B812" s="6" t="s">
        <v>10</v>
      </c>
      <c r="C812" s="6">
        <v>59</v>
      </c>
      <c r="D812" s="6" t="str">
        <f t="shared" si="24"/>
        <v>Seniors (51–65)</v>
      </c>
      <c r="E812" s="9">
        <f>IF(Table3[[#This Row],[Age Group]]="Children (8–17)",1,IF(Table3[[#This Row],[Age Group]]="Youth (18–25)",2,IF(Table3[[#This Row],[Age Group]]="Adults (26–35)",3,IF(Table3[[#This Row],[Age Group]]="Middle Age (36–50)",4,5))))</f>
        <v>5</v>
      </c>
      <c r="F812" s="9">
        <v>1</v>
      </c>
      <c r="G812" s="6" t="str">
        <f>IF(Table3[[#This Row],[NS1 Patients]]=0,"Ns1 (-)ve", "Ns1(+)ve")</f>
        <v>Ns1(+)ve</v>
      </c>
      <c r="H812" s="9">
        <v>1</v>
      </c>
      <c r="I812" s="6" t="str">
        <f>IF(Table3[[#This Row],[IgG Patients]]=0,"IgG (-)ve","IgG (+)ve")</f>
        <v>IgG (+)ve</v>
      </c>
      <c r="J812" s="9">
        <v>0</v>
      </c>
      <c r="K812" s="6" t="str">
        <f>IF(Table3[[#This Row],[IgM Patients]]=0,"IgM (-)ve","IgG (+)ve")</f>
        <v>IgM (-)ve</v>
      </c>
      <c r="L812" s="6" t="s">
        <v>43</v>
      </c>
      <c r="M812" s="6" t="s">
        <v>17</v>
      </c>
      <c r="N812" s="6" t="s">
        <v>24</v>
      </c>
      <c r="O812" s="6" t="s">
        <v>14</v>
      </c>
      <c r="P812" s="6">
        <v>1</v>
      </c>
      <c r="Q812" s="6" t="str">
        <f t="shared" si="25"/>
        <v>Positive</v>
      </c>
    </row>
    <row r="813" spans="1:17" x14ac:dyDescent="0.35">
      <c r="A813" s="5">
        <v>154</v>
      </c>
      <c r="B813" s="6" t="s">
        <v>10</v>
      </c>
      <c r="C813" s="6">
        <v>54</v>
      </c>
      <c r="D813" s="6" t="str">
        <f t="shared" si="24"/>
        <v>Seniors (51–65)</v>
      </c>
      <c r="E813" s="9">
        <f>IF(Table3[[#This Row],[Age Group]]="Children (8–17)",1,IF(Table3[[#This Row],[Age Group]]="Youth (18–25)",2,IF(Table3[[#This Row],[Age Group]]="Adults (26–35)",3,IF(Table3[[#This Row],[Age Group]]="Middle Age (36–50)",4,5))))</f>
        <v>5</v>
      </c>
      <c r="F813" s="9">
        <v>1</v>
      </c>
      <c r="G813" s="6" t="str">
        <f>IF(Table3[[#This Row],[NS1 Patients]]=0,"Ns1 (-)ve", "Ns1(+)ve")</f>
        <v>Ns1(+)ve</v>
      </c>
      <c r="H813" s="9">
        <v>1</v>
      </c>
      <c r="I813" s="6" t="str">
        <f>IF(Table3[[#This Row],[IgG Patients]]=0,"IgG (-)ve","IgG (+)ve")</f>
        <v>IgG (+)ve</v>
      </c>
      <c r="J813" s="9">
        <v>0</v>
      </c>
      <c r="K813" s="6" t="str">
        <f>IF(Table3[[#This Row],[IgM Patients]]=0,"IgM (-)ve","IgG (+)ve")</f>
        <v>IgM (-)ve</v>
      </c>
      <c r="L813" s="6" t="s">
        <v>50</v>
      </c>
      <c r="M813" s="6" t="s">
        <v>17</v>
      </c>
      <c r="N813" s="6" t="s">
        <v>24</v>
      </c>
      <c r="O813" s="6" t="s">
        <v>14</v>
      </c>
      <c r="P813" s="6">
        <v>1</v>
      </c>
      <c r="Q813" s="6" t="str">
        <f t="shared" si="25"/>
        <v>Positive</v>
      </c>
    </row>
    <row r="814" spans="1:17" x14ac:dyDescent="0.35">
      <c r="A814" s="5">
        <v>155</v>
      </c>
      <c r="B814" s="7" t="s">
        <v>10</v>
      </c>
      <c r="C814" s="7">
        <v>53</v>
      </c>
      <c r="D814" s="7" t="str">
        <f t="shared" si="24"/>
        <v>Seniors (51–65)</v>
      </c>
      <c r="E814" s="10">
        <f>IF(Table3[[#This Row],[Age Group]]="Children (8–17)",1,IF(Table3[[#This Row],[Age Group]]="Youth (18–25)",2,IF(Table3[[#This Row],[Age Group]]="Adults (26–35)",3,IF(Table3[[#This Row],[Age Group]]="Middle Age (36–50)",4,5))))</f>
        <v>5</v>
      </c>
      <c r="F814" s="10">
        <v>0</v>
      </c>
      <c r="G814" s="7" t="str">
        <f>IF(Table3[[#This Row],[NS1 Patients]]=0,"Ns1 (-)ve", "Ns1(+)ve")</f>
        <v>Ns1 (-)ve</v>
      </c>
      <c r="H814" s="10">
        <v>0</v>
      </c>
      <c r="I814" s="7" t="str">
        <f>IF(Table3[[#This Row],[IgG Patients]]=0,"IgG (-)ve","IgG (+)ve")</f>
        <v>IgG (-)ve</v>
      </c>
      <c r="J814" s="10">
        <v>1</v>
      </c>
      <c r="K814" s="7" t="str">
        <f>IF(Table3[[#This Row],[IgM Patients]]=0,"IgM (-)ve","IgG (+)ve")</f>
        <v>IgG (+)ve</v>
      </c>
      <c r="L814" s="7" t="s">
        <v>16</v>
      </c>
      <c r="M814" s="7" t="s">
        <v>12</v>
      </c>
      <c r="N814" s="7" t="s">
        <v>13</v>
      </c>
      <c r="O814" s="7" t="s">
        <v>14</v>
      </c>
      <c r="P814" s="7">
        <v>0</v>
      </c>
      <c r="Q814" s="7" t="str">
        <f t="shared" si="25"/>
        <v>Negative</v>
      </c>
    </row>
    <row r="815" spans="1:17" x14ac:dyDescent="0.35">
      <c r="A815" s="5">
        <v>158</v>
      </c>
      <c r="B815" s="6" t="s">
        <v>15</v>
      </c>
      <c r="C815" s="6">
        <v>54</v>
      </c>
      <c r="D815" s="6" t="str">
        <f t="shared" si="24"/>
        <v>Seniors (51–65)</v>
      </c>
      <c r="E815" s="9">
        <f>IF(Table3[[#This Row],[Age Group]]="Children (8–17)",1,IF(Table3[[#This Row],[Age Group]]="Youth (18–25)",2,IF(Table3[[#This Row],[Age Group]]="Adults (26–35)",3,IF(Table3[[#This Row],[Age Group]]="Middle Age (36–50)",4,5))))</f>
        <v>5</v>
      </c>
      <c r="F815" s="9">
        <v>0</v>
      </c>
      <c r="G815" s="6" t="str">
        <f>IF(Table3[[#This Row],[NS1 Patients]]=0,"Ns1 (-)ve", "Ns1(+)ve")</f>
        <v>Ns1 (-)ve</v>
      </c>
      <c r="H815" s="9">
        <v>0</v>
      </c>
      <c r="I815" s="6" t="str">
        <f>IF(Table3[[#This Row],[IgG Patients]]=0,"IgG (-)ve","IgG (+)ve")</f>
        <v>IgG (-)ve</v>
      </c>
      <c r="J815" s="9">
        <v>0</v>
      </c>
      <c r="K815" s="6" t="str">
        <f>IF(Table3[[#This Row],[IgM Patients]]=0,"IgM (-)ve","IgG (+)ve")</f>
        <v>IgM (-)ve</v>
      </c>
      <c r="L815" s="6" t="s">
        <v>36</v>
      </c>
      <c r="M815" s="6" t="s">
        <v>17</v>
      </c>
      <c r="N815" s="6" t="s">
        <v>19</v>
      </c>
      <c r="O815" s="6" t="s">
        <v>14</v>
      </c>
      <c r="P815" s="6">
        <v>0</v>
      </c>
      <c r="Q815" s="6" t="str">
        <f t="shared" si="25"/>
        <v>Negative</v>
      </c>
    </row>
    <row r="816" spans="1:17" x14ac:dyDescent="0.35">
      <c r="A816" s="5">
        <v>166</v>
      </c>
      <c r="B816" s="6" t="s">
        <v>10</v>
      </c>
      <c r="C816" s="6">
        <v>63</v>
      </c>
      <c r="D816" s="6" t="str">
        <f t="shared" si="24"/>
        <v>Seniors (51–65)</v>
      </c>
      <c r="E816" s="9">
        <f>IF(Table3[[#This Row],[Age Group]]="Children (8–17)",1,IF(Table3[[#This Row],[Age Group]]="Youth (18–25)",2,IF(Table3[[#This Row],[Age Group]]="Adults (26–35)",3,IF(Table3[[#This Row],[Age Group]]="Middle Age (36–50)",4,5))))</f>
        <v>5</v>
      </c>
      <c r="F816" s="9">
        <v>0</v>
      </c>
      <c r="G816" s="6" t="str">
        <f>IF(Table3[[#This Row],[NS1 Patients]]=0,"Ns1 (-)ve", "Ns1(+)ve")</f>
        <v>Ns1 (-)ve</v>
      </c>
      <c r="H816" s="9">
        <v>0</v>
      </c>
      <c r="I816" s="6" t="str">
        <f>IF(Table3[[#This Row],[IgG Patients]]=0,"IgG (-)ve","IgG (+)ve")</f>
        <v>IgG (-)ve</v>
      </c>
      <c r="J816" s="9">
        <v>1</v>
      </c>
      <c r="K816" s="6" t="str">
        <f>IF(Table3[[#This Row],[IgM Patients]]=0,"IgM (-)ve","IgG (+)ve")</f>
        <v>IgG (+)ve</v>
      </c>
      <c r="L816" s="6" t="s">
        <v>43</v>
      </c>
      <c r="M816" s="6" t="s">
        <v>17</v>
      </c>
      <c r="N816" s="6" t="s">
        <v>24</v>
      </c>
      <c r="O816" s="6" t="s">
        <v>14</v>
      </c>
      <c r="P816" s="6">
        <v>0</v>
      </c>
      <c r="Q816" s="6" t="str">
        <f t="shared" si="25"/>
        <v>Negative</v>
      </c>
    </row>
    <row r="817" spans="1:17" x14ac:dyDescent="0.35">
      <c r="A817" s="5">
        <v>184</v>
      </c>
      <c r="B817" s="6" t="s">
        <v>15</v>
      </c>
      <c r="C817" s="6">
        <v>59</v>
      </c>
      <c r="D817" s="6" t="str">
        <f t="shared" si="24"/>
        <v>Seniors (51–65)</v>
      </c>
      <c r="E817" s="9">
        <f>IF(Table3[[#This Row],[Age Group]]="Children (8–17)",1,IF(Table3[[#This Row],[Age Group]]="Youth (18–25)",2,IF(Table3[[#This Row],[Age Group]]="Adults (26–35)",3,IF(Table3[[#This Row],[Age Group]]="Middle Age (36–50)",4,5))))</f>
        <v>5</v>
      </c>
      <c r="F817" s="9">
        <v>0</v>
      </c>
      <c r="G817" s="6" t="str">
        <f>IF(Table3[[#This Row],[NS1 Patients]]=0,"Ns1 (-)ve", "Ns1(+)ve")</f>
        <v>Ns1 (-)ve</v>
      </c>
      <c r="H817" s="9">
        <v>0</v>
      </c>
      <c r="I817" s="6" t="str">
        <f>IF(Table3[[#This Row],[IgG Patients]]=0,"IgG (-)ve","IgG (+)ve")</f>
        <v>IgG (-)ve</v>
      </c>
      <c r="J817" s="9">
        <v>1</v>
      </c>
      <c r="K817" s="6" t="str">
        <f>IF(Table3[[#This Row],[IgM Patients]]=0,"IgM (-)ve","IgG (+)ve")</f>
        <v>IgG (+)ve</v>
      </c>
      <c r="L817" s="6" t="s">
        <v>53</v>
      </c>
      <c r="M817" s="6" t="s">
        <v>17</v>
      </c>
      <c r="N817" s="6" t="s">
        <v>13</v>
      </c>
      <c r="O817" s="6" t="s">
        <v>14</v>
      </c>
      <c r="P817" s="6">
        <v>0</v>
      </c>
      <c r="Q817" s="6" t="str">
        <f t="shared" si="25"/>
        <v>Negative</v>
      </c>
    </row>
    <row r="818" spans="1:17" x14ac:dyDescent="0.35">
      <c r="A818" s="5">
        <v>185</v>
      </c>
      <c r="B818" s="7" t="s">
        <v>10</v>
      </c>
      <c r="C818" s="7">
        <v>58</v>
      </c>
      <c r="D818" s="7" t="str">
        <f t="shared" si="24"/>
        <v>Seniors (51–65)</v>
      </c>
      <c r="E818" s="10">
        <f>IF(Table3[[#This Row],[Age Group]]="Children (8–17)",1,IF(Table3[[#This Row],[Age Group]]="Youth (18–25)",2,IF(Table3[[#This Row],[Age Group]]="Adults (26–35)",3,IF(Table3[[#This Row],[Age Group]]="Middle Age (36–50)",4,5))))</f>
        <v>5</v>
      </c>
      <c r="F818" s="10">
        <v>1</v>
      </c>
      <c r="G818" s="7" t="str">
        <f>IF(Table3[[#This Row],[NS1 Patients]]=0,"Ns1 (-)ve", "Ns1(+)ve")</f>
        <v>Ns1(+)ve</v>
      </c>
      <c r="H818" s="10">
        <v>1</v>
      </c>
      <c r="I818" s="7" t="str">
        <f>IF(Table3[[#This Row],[IgG Patients]]=0,"IgG (-)ve","IgG (+)ve")</f>
        <v>IgG (+)ve</v>
      </c>
      <c r="J818" s="10">
        <v>1</v>
      </c>
      <c r="K818" s="7" t="str">
        <f>IF(Table3[[#This Row],[IgM Patients]]=0,"IgM (-)ve","IgG (+)ve")</f>
        <v>IgG (+)ve</v>
      </c>
      <c r="L818" s="7" t="s">
        <v>43</v>
      </c>
      <c r="M818" s="7" t="s">
        <v>12</v>
      </c>
      <c r="N818" s="7" t="s">
        <v>13</v>
      </c>
      <c r="O818" s="7" t="s">
        <v>14</v>
      </c>
      <c r="P818" s="7">
        <v>1</v>
      </c>
      <c r="Q818" s="7" t="str">
        <f t="shared" si="25"/>
        <v>Positive</v>
      </c>
    </row>
    <row r="819" spans="1:17" x14ac:dyDescent="0.35">
      <c r="A819" s="5">
        <v>188</v>
      </c>
      <c r="B819" s="6" t="s">
        <v>15</v>
      </c>
      <c r="C819" s="6">
        <v>63</v>
      </c>
      <c r="D819" s="6" t="str">
        <f t="shared" si="24"/>
        <v>Seniors (51–65)</v>
      </c>
      <c r="E819" s="9">
        <f>IF(Table3[[#This Row],[Age Group]]="Children (8–17)",1,IF(Table3[[#This Row],[Age Group]]="Youth (18–25)",2,IF(Table3[[#This Row],[Age Group]]="Adults (26–35)",3,IF(Table3[[#This Row],[Age Group]]="Middle Age (36–50)",4,5))))</f>
        <v>5</v>
      </c>
      <c r="F819" s="9">
        <v>0</v>
      </c>
      <c r="G819" s="6" t="str">
        <f>IF(Table3[[#This Row],[NS1 Patients]]=0,"Ns1 (-)ve", "Ns1(+)ve")</f>
        <v>Ns1 (-)ve</v>
      </c>
      <c r="H819" s="9">
        <v>0</v>
      </c>
      <c r="I819" s="6" t="str">
        <f>IF(Table3[[#This Row],[IgG Patients]]=0,"IgG (-)ve","IgG (+)ve")</f>
        <v>IgG (-)ve</v>
      </c>
      <c r="J819" s="9">
        <v>1</v>
      </c>
      <c r="K819" s="6" t="str">
        <f>IF(Table3[[#This Row],[IgM Patients]]=0,"IgM (-)ve","IgG (+)ve")</f>
        <v>IgG (+)ve</v>
      </c>
      <c r="L819" s="6" t="s">
        <v>40</v>
      </c>
      <c r="M819" s="6" t="s">
        <v>17</v>
      </c>
      <c r="N819" s="6" t="s">
        <v>19</v>
      </c>
      <c r="O819" s="6" t="s">
        <v>14</v>
      </c>
      <c r="P819" s="6">
        <v>0</v>
      </c>
      <c r="Q819" s="6" t="str">
        <f t="shared" si="25"/>
        <v>Negative</v>
      </c>
    </row>
    <row r="820" spans="1:17" x14ac:dyDescent="0.35">
      <c r="A820" s="5">
        <v>191</v>
      </c>
      <c r="B820" s="7" t="s">
        <v>15</v>
      </c>
      <c r="C820" s="7">
        <v>60</v>
      </c>
      <c r="D820" s="7" t="str">
        <f t="shared" si="24"/>
        <v>Seniors (51–65)</v>
      </c>
      <c r="E820" s="10">
        <f>IF(Table3[[#This Row],[Age Group]]="Children (8–17)",1,IF(Table3[[#This Row],[Age Group]]="Youth (18–25)",2,IF(Table3[[#This Row],[Age Group]]="Adults (26–35)",3,IF(Table3[[#This Row],[Age Group]]="Middle Age (36–50)",4,5))))</f>
        <v>5</v>
      </c>
      <c r="F820" s="10">
        <v>0</v>
      </c>
      <c r="G820" s="7" t="str">
        <f>IF(Table3[[#This Row],[NS1 Patients]]=0,"Ns1 (-)ve", "Ns1(+)ve")</f>
        <v>Ns1 (-)ve</v>
      </c>
      <c r="H820" s="10">
        <v>0</v>
      </c>
      <c r="I820" s="7" t="str">
        <f>IF(Table3[[#This Row],[IgG Patients]]=0,"IgG (-)ve","IgG (+)ve")</f>
        <v>IgG (-)ve</v>
      </c>
      <c r="J820" s="10">
        <v>1</v>
      </c>
      <c r="K820" s="7" t="str">
        <f>IF(Table3[[#This Row],[IgM Patients]]=0,"IgM (-)ve","IgG (+)ve")</f>
        <v>IgG (+)ve</v>
      </c>
      <c r="L820" s="7" t="s">
        <v>49</v>
      </c>
      <c r="M820" s="7" t="s">
        <v>12</v>
      </c>
      <c r="N820" s="7" t="s">
        <v>19</v>
      </c>
      <c r="O820" s="7" t="s">
        <v>14</v>
      </c>
      <c r="P820" s="7">
        <v>0</v>
      </c>
      <c r="Q820" s="7" t="str">
        <f t="shared" si="25"/>
        <v>Negative</v>
      </c>
    </row>
    <row r="821" spans="1:17" x14ac:dyDescent="0.35">
      <c r="A821" s="5">
        <v>193</v>
      </c>
      <c r="B821" s="7" t="s">
        <v>10</v>
      </c>
      <c r="C821" s="7">
        <v>58</v>
      </c>
      <c r="D821" s="7" t="str">
        <f t="shared" si="24"/>
        <v>Seniors (51–65)</v>
      </c>
      <c r="E821" s="10">
        <f>IF(Table3[[#This Row],[Age Group]]="Children (8–17)",1,IF(Table3[[#This Row],[Age Group]]="Youth (18–25)",2,IF(Table3[[#This Row],[Age Group]]="Adults (26–35)",3,IF(Table3[[#This Row],[Age Group]]="Middle Age (36–50)",4,5))))</f>
        <v>5</v>
      </c>
      <c r="F821" s="10">
        <v>0</v>
      </c>
      <c r="G821" s="7" t="str">
        <f>IF(Table3[[#This Row],[NS1 Patients]]=0,"Ns1 (-)ve", "Ns1(+)ve")</f>
        <v>Ns1 (-)ve</v>
      </c>
      <c r="H821" s="10">
        <v>0</v>
      </c>
      <c r="I821" s="7" t="str">
        <f>IF(Table3[[#This Row],[IgG Patients]]=0,"IgG (-)ve","IgG (+)ve")</f>
        <v>IgG (-)ve</v>
      </c>
      <c r="J821" s="10">
        <v>1</v>
      </c>
      <c r="K821" s="7" t="str">
        <f>IF(Table3[[#This Row],[IgM Patients]]=0,"IgM (-)ve","IgG (+)ve")</f>
        <v>IgG (+)ve</v>
      </c>
      <c r="L821" s="7" t="s">
        <v>34</v>
      </c>
      <c r="M821" s="7" t="s">
        <v>12</v>
      </c>
      <c r="N821" s="7" t="s">
        <v>24</v>
      </c>
      <c r="O821" s="7" t="s">
        <v>14</v>
      </c>
      <c r="P821" s="7">
        <v>0</v>
      </c>
      <c r="Q821" s="7" t="str">
        <f t="shared" si="25"/>
        <v>Negative</v>
      </c>
    </row>
    <row r="822" spans="1:17" x14ac:dyDescent="0.35">
      <c r="A822" s="5">
        <v>194</v>
      </c>
      <c r="B822" s="6" t="s">
        <v>15</v>
      </c>
      <c r="C822" s="6">
        <v>53</v>
      </c>
      <c r="D822" s="6" t="str">
        <f t="shared" si="24"/>
        <v>Seniors (51–65)</v>
      </c>
      <c r="E822" s="9">
        <f>IF(Table3[[#This Row],[Age Group]]="Children (8–17)",1,IF(Table3[[#This Row],[Age Group]]="Youth (18–25)",2,IF(Table3[[#This Row],[Age Group]]="Adults (26–35)",3,IF(Table3[[#This Row],[Age Group]]="Middle Age (36–50)",4,5))))</f>
        <v>5</v>
      </c>
      <c r="F822" s="9">
        <v>1</v>
      </c>
      <c r="G822" s="6" t="str">
        <f>IF(Table3[[#This Row],[NS1 Patients]]=0,"Ns1 (-)ve", "Ns1(+)ve")</f>
        <v>Ns1(+)ve</v>
      </c>
      <c r="H822" s="9">
        <v>1</v>
      </c>
      <c r="I822" s="6" t="str">
        <f>IF(Table3[[#This Row],[IgG Patients]]=0,"IgG (-)ve","IgG (+)ve")</f>
        <v>IgG (+)ve</v>
      </c>
      <c r="J822" s="9">
        <v>1</v>
      </c>
      <c r="K822" s="6" t="str">
        <f>IF(Table3[[#This Row],[IgM Patients]]=0,"IgM (-)ve","IgG (+)ve")</f>
        <v>IgG (+)ve</v>
      </c>
      <c r="L822" s="6" t="s">
        <v>22</v>
      </c>
      <c r="M822" s="6" t="s">
        <v>17</v>
      </c>
      <c r="N822" s="6" t="s">
        <v>19</v>
      </c>
      <c r="O822" s="6" t="s">
        <v>14</v>
      </c>
      <c r="P822" s="6">
        <v>1</v>
      </c>
      <c r="Q822" s="6" t="str">
        <f t="shared" si="25"/>
        <v>Positive</v>
      </c>
    </row>
    <row r="823" spans="1:17" x14ac:dyDescent="0.35">
      <c r="A823" s="5">
        <v>195</v>
      </c>
      <c r="B823" s="7" t="s">
        <v>15</v>
      </c>
      <c r="C823" s="7">
        <v>61</v>
      </c>
      <c r="D823" s="7" t="str">
        <f t="shared" si="24"/>
        <v>Seniors (51–65)</v>
      </c>
      <c r="E823" s="10">
        <f>IF(Table3[[#This Row],[Age Group]]="Children (8–17)",1,IF(Table3[[#This Row],[Age Group]]="Youth (18–25)",2,IF(Table3[[#This Row],[Age Group]]="Adults (26–35)",3,IF(Table3[[#This Row],[Age Group]]="Middle Age (36–50)",4,5))))</f>
        <v>5</v>
      </c>
      <c r="F823" s="10">
        <v>1</v>
      </c>
      <c r="G823" s="7" t="str">
        <f>IF(Table3[[#This Row],[NS1 Patients]]=0,"Ns1 (-)ve", "Ns1(+)ve")</f>
        <v>Ns1(+)ve</v>
      </c>
      <c r="H823" s="10">
        <v>1</v>
      </c>
      <c r="I823" s="7" t="str">
        <f>IF(Table3[[#This Row],[IgG Patients]]=0,"IgG (-)ve","IgG (+)ve")</f>
        <v>IgG (+)ve</v>
      </c>
      <c r="J823" s="10">
        <v>1</v>
      </c>
      <c r="K823" s="7" t="str">
        <f>IF(Table3[[#This Row],[IgM Patients]]=0,"IgM (-)ve","IgG (+)ve")</f>
        <v>IgG (+)ve</v>
      </c>
      <c r="L823" s="7" t="s">
        <v>49</v>
      </c>
      <c r="M823" s="7" t="s">
        <v>12</v>
      </c>
      <c r="N823" s="7" t="s">
        <v>24</v>
      </c>
      <c r="O823" s="7" t="s">
        <v>14</v>
      </c>
      <c r="P823" s="7">
        <v>1</v>
      </c>
      <c r="Q823" s="7" t="str">
        <f t="shared" si="25"/>
        <v>Positive</v>
      </c>
    </row>
    <row r="824" spans="1:17" x14ac:dyDescent="0.35">
      <c r="A824" s="5">
        <v>199</v>
      </c>
      <c r="B824" s="7" t="s">
        <v>15</v>
      </c>
      <c r="C824" s="7">
        <v>56</v>
      </c>
      <c r="D824" s="7" t="str">
        <f t="shared" si="24"/>
        <v>Seniors (51–65)</v>
      </c>
      <c r="E824" s="10">
        <f>IF(Table3[[#This Row],[Age Group]]="Children (8–17)",1,IF(Table3[[#This Row],[Age Group]]="Youth (18–25)",2,IF(Table3[[#This Row],[Age Group]]="Adults (26–35)",3,IF(Table3[[#This Row],[Age Group]]="Middle Age (36–50)",4,5))))</f>
        <v>5</v>
      </c>
      <c r="F824" s="10">
        <v>1</v>
      </c>
      <c r="G824" s="7" t="str">
        <f>IF(Table3[[#This Row],[NS1 Patients]]=0,"Ns1 (-)ve", "Ns1(+)ve")</f>
        <v>Ns1(+)ve</v>
      </c>
      <c r="H824" s="10">
        <v>1</v>
      </c>
      <c r="I824" s="7" t="str">
        <f>IF(Table3[[#This Row],[IgG Patients]]=0,"IgG (-)ve","IgG (+)ve")</f>
        <v>IgG (+)ve</v>
      </c>
      <c r="J824" s="10">
        <v>0</v>
      </c>
      <c r="K824" s="7" t="str">
        <f>IF(Table3[[#This Row],[IgM Patients]]=0,"IgM (-)ve","IgG (+)ve")</f>
        <v>IgM (-)ve</v>
      </c>
      <c r="L824" s="7" t="s">
        <v>28</v>
      </c>
      <c r="M824" s="7" t="s">
        <v>12</v>
      </c>
      <c r="N824" s="7" t="s">
        <v>13</v>
      </c>
      <c r="O824" s="7" t="s">
        <v>14</v>
      </c>
      <c r="P824" s="7">
        <v>1</v>
      </c>
      <c r="Q824" s="7" t="str">
        <f t="shared" si="25"/>
        <v>Positive</v>
      </c>
    </row>
    <row r="825" spans="1:17" x14ac:dyDescent="0.35">
      <c r="A825" s="5">
        <v>203</v>
      </c>
      <c r="B825" s="7" t="s">
        <v>10</v>
      </c>
      <c r="C825" s="7">
        <v>52</v>
      </c>
      <c r="D825" s="7" t="str">
        <f t="shared" si="24"/>
        <v>Seniors (51–65)</v>
      </c>
      <c r="E825" s="10">
        <f>IF(Table3[[#This Row],[Age Group]]="Children (8–17)",1,IF(Table3[[#This Row],[Age Group]]="Youth (18–25)",2,IF(Table3[[#This Row],[Age Group]]="Adults (26–35)",3,IF(Table3[[#This Row],[Age Group]]="Middle Age (36–50)",4,5))))</f>
        <v>5</v>
      </c>
      <c r="F825" s="10">
        <v>0</v>
      </c>
      <c r="G825" s="7" t="str">
        <f>IF(Table3[[#This Row],[NS1 Patients]]=0,"Ns1 (-)ve", "Ns1(+)ve")</f>
        <v>Ns1 (-)ve</v>
      </c>
      <c r="H825" s="10">
        <v>0</v>
      </c>
      <c r="I825" s="7" t="str">
        <f>IF(Table3[[#This Row],[IgG Patients]]=0,"IgG (-)ve","IgG (+)ve")</f>
        <v>IgG (-)ve</v>
      </c>
      <c r="J825" s="10">
        <v>0</v>
      </c>
      <c r="K825" s="7" t="str">
        <f>IF(Table3[[#This Row],[IgM Patients]]=0,"IgM (-)ve","IgG (+)ve")</f>
        <v>IgM (-)ve</v>
      </c>
      <c r="L825" s="7" t="s">
        <v>18</v>
      </c>
      <c r="M825" s="7" t="s">
        <v>12</v>
      </c>
      <c r="N825" s="7" t="s">
        <v>13</v>
      </c>
      <c r="O825" s="7" t="s">
        <v>14</v>
      </c>
      <c r="P825" s="7">
        <v>0</v>
      </c>
      <c r="Q825" s="7" t="str">
        <f t="shared" si="25"/>
        <v>Negative</v>
      </c>
    </row>
    <row r="826" spans="1:17" x14ac:dyDescent="0.35">
      <c r="A826" s="5">
        <v>204</v>
      </c>
      <c r="B826" s="6" t="s">
        <v>10</v>
      </c>
      <c r="C826" s="6">
        <v>60</v>
      </c>
      <c r="D826" s="6" t="str">
        <f t="shared" si="24"/>
        <v>Seniors (51–65)</v>
      </c>
      <c r="E826" s="9">
        <f>IF(Table3[[#This Row],[Age Group]]="Children (8–17)",1,IF(Table3[[#This Row],[Age Group]]="Youth (18–25)",2,IF(Table3[[#This Row],[Age Group]]="Adults (26–35)",3,IF(Table3[[#This Row],[Age Group]]="Middle Age (36–50)",4,5))))</f>
        <v>5</v>
      </c>
      <c r="F826" s="9">
        <v>0</v>
      </c>
      <c r="G826" s="6" t="str">
        <f>IF(Table3[[#This Row],[NS1 Patients]]=0,"Ns1 (-)ve", "Ns1(+)ve")</f>
        <v>Ns1 (-)ve</v>
      </c>
      <c r="H826" s="9">
        <v>0</v>
      </c>
      <c r="I826" s="6" t="str">
        <f>IF(Table3[[#This Row],[IgG Patients]]=0,"IgG (-)ve","IgG (+)ve")</f>
        <v>IgG (-)ve</v>
      </c>
      <c r="J826" s="9">
        <v>0</v>
      </c>
      <c r="K826" s="6" t="str">
        <f>IF(Table3[[#This Row],[IgM Patients]]=0,"IgM (-)ve","IgG (+)ve")</f>
        <v>IgM (-)ve</v>
      </c>
      <c r="L826" s="6" t="s">
        <v>44</v>
      </c>
      <c r="M826" s="6" t="s">
        <v>17</v>
      </c>
      <c r="N826" s="6" t="s">
        <v>19</v>
      </c>
      <c r="O826" s="6" t="s">
        <v>14</v>
      </c>
      <c r="P826" s="6">
        <v>0</v>
      </c>
      <c r="Q826" s="6" t="str">
        <f t="shared" si="25"/>
        <v>Negative</v>
      </c>
    </row>
    <row r="827" spans="1:17" x14ac:dyDescent="0.35">
      <c r="A827" s="5">
        <v>205</v>
      </c>
      <c r="B827" s="7" t="s">
        <v>10</v>
      </c>
      <c r="C827" s="7">
        <v>59</v>
      </c>
      <c r="D827" s="7" t="str">
        <f t="shared" si="24"/>
        <v>Seniors (51–65)</v>
      </c>
      <c r="E827" s="10">
        <f>IF(Table3[[#This Row],[Age Group]]="Children (8–17)",1,IF(Table3[[#This Row],[Age Group]]="Youth (18–25)",2,IF(Table3[[#This Row],[Age Group]]="Adults (26–35)",3,IF(Table3[[#This Row],[Age Group]]="Middle Age (36–50)",4,5))))</f>
        <v>5</v>
      </c>
      <c r="F827" s="10">
        <v>0</v>
      </c>
      <c r="G827" s="7" t="str">
        <f>IF(Table3[[#This Row],[NS1 Patients]]=0,"Ns1 (-)ve", "Ns1(+)ve")</f>
        <v>Ns1 (-)ve</v>
      </c>
      <c r="H827" s="10">
        <v>0</v>
      </c>
      <c r="I827" s="7" t="str">
        <f>IF(Table3[[#This Row],[IgG Patients]]=0,"IgG (-)ve","IgG (+)ve")</f>
        <v>IgG (-)ve</v>
      </c>
      <c r="J827" s="10">
        <v>1</v>
      </c>
      <c r="K827" s="7" t="str">
        <f>IF(Table3[[#This Row],[IgM Patients]]=0,"IgM (-)ve","IgG (+)ve")</f>
        <v>IgG (+)ve</v>
      </c>
      <c r="L827" s="7" t="s">
        <v>31</v>
      </c>
      <c r="M827" s="7" t="s">
        <v>12</v>
      </c>
      <c r="N827" s="7" t="s">
        <v>13</v>
      </c>
      <c r="O827" s="7" t="s">
        <v>14</v>
      </c>
      <c r="P827" s="7">
        <v>0</v>
      </c>
      <c r="Q827" s="7" t="str">
        <f t="shared" si="25"/>
        <v>Negative</v>
      </c>
    </row>
    <row r="828" spans="1:17" x14ac:dyDescent="0.35">
      <c r="A828" s="5">
        <v>215</v>
      </c>
      <c r="B828" s="7" t="s">
        <v>15</v>
      </c>
      <c r="C828" s="7">
        <v>61</v>
      </c>
      <c r="D828" s="7" t="str">
        <f t="shared" si="24"/>
        <v>Seniors (51–65)</v>
      </c>
      <c r="E828" s="10">
        <f>IF(Table3[[#This Row],[Age Group]]="Children (8–17)",1,IF(Table3[[#This Row],[Age Group]]="Youth (18–25)",2,IF(Table3[[#This Row],[Age Group]]="Adults (26–35)",3,IF(Table3[[#This Row],[Age Group]]="Middle Age (36–50)",4,5))))</f>
        <v>5</v>
      </c>
      <c r="F828" s="10">
        <v>0</v>
      </c>
      <c r="G828" s="7" t="str">
        <f>IF(Table3[[#This Row],[NS1 Patients]]=0,"Ns1 (-)ve", "Ns1(+)ve")</f>
        <v>Ns1 (-)ve</v>
      </c>
      <c r="H828" s="10">
        <v>0</v>
      </c>
      <c r="I828" s="7" t="str">
        <f>IF(Table3[[#This Row],[IgG Patients]]=0,"IgG (-)ve","IgG (+)ve")</f>
        <v>IgG (-)ve</v>
      </c>
      <c r="J828" s="10">
        <v>1</v>
      </c>
      <c r="K828" s="7" t="str">
        <f>IF(Table3[[#This Row],[IgM Patients]]=0,"IgM (-)ve","IgG (+)ve")</f>
        <v>IgG (+)ve</v>
      </c>
      <c r="L828" s="7" t="s">
        <v>26</v>
      </c>
      <c r="M828" s="7" t="s">
        <v>12</v>
      </c>
      <c r="N828" s="7" t="s">
        <v>13</v>
      </c>
      <c r="O828" s="7" t="s">
        <v>14</v>
      </c>
      <c r="P828" s="7">
        <v>0</v>
      </c>
      <c r="Q828" s="7" t="str">
        <f t="shared" si="25"/>
        <v>Negative</v>
      </c>
    </row>
    <row r="829" spans="1:17" x14ac:dyDescent="0.35">
      <c r="A829" s="5">
        <v>217</v>
      </c>
      <c r="B829" s="7" t="s">
        <v>15</v>
      </c>
      <c r="C829" s="7">
        <v>59</v>
      </c>
      <c r="D829" s="7" t="str">
        <f t="shared" si="24"/>
        <v>Seniors (51–65)</v>
      </c>
      <c r="E829" s="10">
        <f>IF(Table3[[#This Row],[Age Group]]="Children (8–17)",1,IF(Table3[[#This Row],[Age Group]]="Youth (18–25)",2,IF(Table3[[#This Row],[Age Group]]="Adults (26–35)",3,IF(Table3[[#This Row],[Age Group]]="Middle Age (36–50)",4,5))))</f>
        <v>5</v>
      </c>
      <c r="F829" s="10">
        <v>1</v>
      </c>
      <c r="G829" s="7" t="str">
        <f>IF(Table3[[#This Row],[NS1 Patients]]=0,"Ns1 (-)ve", "Ns1(+)ve")</f>
        <v>Ns1(+)ve</v>
      </c>
      <c r="H829" s="10">
        <v>1</v>
      </c>
      <c r="I829" s="7" t="str">
        <f>IF(Table3[[#This Row],[IgG Patients]]=0,"IgG (-)ve","IgG (+)ve")</f>
        <v>IgG (+)ve</v>
      </c>
      <c r="J829" s="10">
        <v>1</v>
      </c>
      <c r="K829" s="7" t="str">
        <f>IF(Table3[[#This Row],[IgM Patients]]=0,"IgM (-)ve","IgG (+)ve")</f>
        <v>IgG (+)ve</v>
      </c>
      <c r="L829" s="7" t="s">
        <v>30</v>
      </c>
      <c r="M829" s="7" t="s">
        <v>12</v>
      </c>
      <c r="N829" s="7" t="s">
        <v>19</v>
      </c>
      <c r="O829" s="7" t="s">
        <v>14</v>
      </c>
      <c r="P829" s="7">
        <v>1</v>
      </c>
      <c r="Q829" s="7" t="str">
        <f t="shared" si="25"/>
        <v>Positive</v>
      </c>
    </row>
    <row r="830" spans="1:17" x14ac:dyDescent="0.35">
      <c r="A830" s="5">
        <v>218</v>
      </c>
      <c r="B830" s="6" t="s">
        <v>10</v>
      </c>
      <c r="C830" s="6">
        <v>55</v>
      </c>
      <c r="D830" s="6" t="str">
        <f t="shared" si="24"/>
        <v>Seniors (51–65)</v>
      </c>
      <c r="E830" s="9">
        <f>IF(Table3[[#This Row],[Age Group]]="Children (8–17)",1,IF(Table3[[#This Row],[Age Group]]="Youth (18–25)",2,IF(Table3[[#This Row],[Age Group]]="Adults (26–35)",3,IF(Table3[[#This Row],[Age Group]]="Middle Age (36–50)",4,5))))</f>
        <v>5</v>
      </c>
      <c r="F830" s="9">
        <v>1</v>
      </c>
      <c r="G830" s="6" t="str">
        <f>IF(Table3[[#This Row],[NS1 Patients]]=0,"Ns1 (-)ve", "Ns1(+)ve")</f>
        <v>Ns1(+)ve</v>
      </c>
      <c r="H830" s="9">
        <v>1</v>
      </c>
      <c r="I830" s="6" t="str">
        <f>IF(Table3[[#This Row],[IgG Patients]]=0,"IgG (-)ve","IgG (+)ve")</f>
        <v>IgG (+)ve</v>
      </c>
      <c r="J830" s="9">
        <v>1</v>
      </c>
      <c r="K830" s="6" t="str">
        <f>IF(Table3[[#This Row],[IgM Patients]]=0,"IgM (-)ve","IgG (+)ve")</f>
        <v>IgG (+)ve</v>
      </c>
      <c r="L830" s="6" t="s">
        <v>29</v>
      </c>
      <c r="M830" s="6" t="s">
        <v>17</v>
      </c>
      <c r="N830" s="6" t="s">
        <v>13</v>
      </c>
      <c r="O830" s="6" t="s">
        <v>14</v>
      </c>
      <c r="P830" s="6">
        <v>1</v>
      </c>
      <c r="Q830" s="6" t="str">
        <f t="shared" si="25"/>
        <v>Positive</v>
      </c>
    </row>
    <row r="831" spans="1:17" x14ac:dyDescent="0.35">
      <c r="A831" s="5">
        <v>220</v>
      </c>
      <c r="B831" s="6" t="s">
        <v>10</v>
      </c>
      <c r="C831" s="6">
        <v>53</v>
      </c>
      <c r="D831" s="6" t="str">
        <f t="shared" si="24"/>
        <v>Seniors (51–65)</v>
      </c>
      <c r="E831" s="9">
        <f>IF(Table3[[#This Row],[Age Group]]="Children (8–17)",1,IF(Table3[[#This Row],[Age Group]]="Youth (18–25)",2,IF(Table3[[#This Row],[Age Group]]="Adults (26–35)",3,IF(Table3[[#This Row],[Age Group]]="Middle Age (36–50)",4,5))))</f>
        <v>5</v>
      </c>
      <c r="F831" s="9">
        <v>0</v>
      </c>
      <c r="G831" s="6" t="str">
        <f>IF(Table3[[#This Row],[NS1 Patients]]=0,"Ns1 (-)ve", "Ns1(+)ve")</f>
        <v>Ns1 (-)ve</v>
      </c>
      <c r="H831" s="9">
        <v>0</v>
      </c>
      <c r="I831" s="6" t="str">
        <f>IF(Table3[[#This Row],[IgG Patients]]=0,"IgG (-)ve","IgG (+)ve")</f>
        <v>IgG (-)ve</v>
      </c>
      <c r="J831" s="9">
        <v>1</v>
      </c>
      <c r="K831" s="6" t="str">
        <f>IF(Table3[[#This Row],[IgM Patients]]=0,"IgM (-)ve","IgG (+)ve")</f>
        <v>IgG (+)ve</v>
      </c>
      <c r="L831" s="6" t="s">
        <v>33</v>
      </c>
      <c r="M831" s="6" t="s">
        <v>17</v>
      </c>
      <c r="N831" s="6" t="s">
        <v>24</v>
      </c>
      <c r="O831" s="6" t="s">
        <v>14</v>
      </c>
      <c r="P831" s="6">
        <v>0</v>
      </c>
      <c r="Q831" s="6" t="str">
        <f t="shared" si="25"/>
        <v>Negative</v>
      </c>
    </row>
    <row r="832" spans="1:17" x14ac:dyDescent="0.35">
      <c r="A832" s="5">
        <v>223</v>
      </c>
      <c r="B832" s="7" t="s">
        <v>15</v>
      </c>
      <c r="C832" s="7">
        <v>57</v>
      </c>
      <c r="D832" s="7" t="str">
        <f t="shared" si="24"/>
        <v>Seniors (51–65)</v>
      </c>
      <c r="E832" s="10">
        <f>IF(Table3[[#This Row],[Age Group]]="Children (8–17)",1,IF(Table3[[#This Row],[Age Group]]="Youth (18–25)",2,IF(Table3[[#This Row],[Age Group]]="Adults (26–35)",3,IF(Table3[[#This Row],[Age Group]]="Middle Age (36–50)",4,5))))</f>
        <v>5</v>
      </c>
      <c r="F832" s="10">
        <v>1</v>
      </c>
      <c r="G832" s="7" t="str">
        <f>IF(Table3[[#This Row],[NS1 Patients]]=0,"Ns1 (-)ve", "Ns1(+)ve")</f>
        <v>Ns1(+)ve</v>
      </c>
      <c r="H832" s="10">
        <v>1</v>
      </c>
      <c r="I832" s="7" t="str">
        <f>IF(Table3[[#This Row],[IgG Patients]]=0,"IgG (-)ve","IgG (+)ve")</f>
        <v>IgG (+)ve</v>
      </c>
      <c r="J832" s="10">
        <v>1</v>
      </c>
      <c r="K832" s="7" t="str">
        <f>IF(Table3[[#This Row],[IgM Patients]]=0,"IgM (-)ve","IgG (+)ve")</f>
        <v>IgG (+)ve</v>
      </c>
      <c r="L832" s="7" t="s">
        <v>36</v>
      </c>
      <c r="M832" s="7" t="s">
        <v>12</v>
      </c>
      <c r="N832" s="7" t="s">
        <v>13</v>
      </c>
      <c r="O832" s="7" t="s">
        <v>14</v>
      </c>
      <c r="P832" s="7">
        <v>1</v>
      </c>
      <c r="Q832" s="7" t="str">
        <f t="shared" si="25"/>
        <v>Positive</v>
      </c>
    </row>
    <row r="833" spans="1:17" x14ac:dyDescent="0.35">
      <c r="A833" s="5">
        <v>226</v>
      </c>
      <c r="B833" s="6" t="s">
        <v>15</v>
      </c>
      <c r="C833" s="6">
        <v>57</v>
      </c>
      <c r="D833" s="6" t="str">
        <f t="shared" si="24"/>
        <v>Seniors (51–65)</v>
      </c>
      <c r="E833" s="9">
        <f>IF(Table3[[#This Row],[Age Group]]="Children (8–17)",1,IF(Table3[[#This Row],[Age Group]]="Youth (18–25)",2,IF(Table3[[#This Row],[Age Group]]="Adults (26–35)",3,IF(Table3[[#This Row],[Age Group]]="Middle Age (36–50)",4,5))))</f>
        <v>5</v>
      </c>
      <c r="F833" s="9">
        <v>0</v>
      </c>
      <c r="G833" s="6" t="str">
        <f>IF(Table3[[#This Row],[NS1 Patients]]=0,"Ns1 (-)ve", "Ns1(+)ve")</f>
        <v>Ns1 (-)ve</v>
      </c>
      <c r="H833" s="9">
        <v>0</v>
      </c>
      <c r="I833" s="6" t="str">
        <f>IF(Table3[[#This Row],[IgG Patients]]=0,"IgG (-)ve","IgG (+)ve")</f>
        <v>IgG (-)ve</v>
      </c>
      <c r="J833" s="9">
        <v>0</v>
      </c>
      <c r="K833" s="6" t="str">
        <f>IF(Table3[[#This Row],[IgM Patients]]=0,"IgM (-)ve","IgG (+)ve")</f>
        <v>IgM (-)ve</v>
      </c>
      <c r="L833" s="6" t="s">
        <v>45</v>
      </c>
      <c r="M833" s="6" t="s">
        <v>17</v>
      </c>
      <c r="N833" s="6" t="s">
        <v>13</v>
      </c>
      <c r="O833" s="6" t="s">
        <v>14</v>
      </c>
      <c r="P833" s="6">
        <v>0</v>
      </c>
      <c r="Q833" s="6" t="str">
        <f t="shared" si="25"/>
        <v>Negative</v>
      </c>
    </row>
    <row r="834" spans="1:17" x14ac:dyDescent="0.35">
      <c r="A834" s="5">
        <v>227</v>
      </c>
      <c r="B834" s="7" t="s">
        <v>10</v>
      </c>
      <c r="C834" s="7">
        <v>55</v>
      </c>
      <c r="D834" s="7" t="str">
        <f t="shared" ref="D834:D897" si="26">IF(C834&lt;=17,"Children (8–17)",
IF(C834&lt;=25,"Youth (18–25)",
IF(C834&lt;=35,"Adults (26–35)",
IF(C834&lt;=50,"Middle Age (36–50)",
"Seniors (51–65)"))))</f>
        <v>Seniors (51–65)</v>
      </c>
      <c r="E834" s="10">
        <f>IF(Table3[[#This Row],[Age Group]]="Children (8–17)",1,IF(Table3[[#This Row],[Age Group]]="Youth (18–25)",2,IF(Table3[[#This Row],[Age Group]]="Adults (26–35)",3,IF(Table3[[#This Row],[Age Group]]="Middle Age (36–50)",4,5))))</f>
        <v>5</v>
      </c>
      <c r="F834" s="10">
        <v>1</v>
      </c>
      <c r="G834" s="7" t="str">
        <f>IF(Table3[[#This Row],[NS1 Patients]]=0,"Ns1 (-)ve", "Ns1(+)ve")</f>
        <v>Ns1(+)ve</v>
      </c>
      <c r="H834" s="10">
        <v>1</v>
      </c>
      <c r="I834" s="7" t="str">
        <f>IF(Table3[[#This Row],[IgG Patients]]=0,"IgG (-)ve","IgG (+)ve")</f>
        <v>IgG (+)ve</v>
      </c>
      <c r="J834" s="10">
        <v>1</v>
      </c>
      <c r="K834" s="7" t="str">
        <f>IF(Table3[[#This Row],[IgM Patients]]=0,"IgM (-)ve","IgG (+)ve")</f>
        <v>IgG (+)ve</v>
      </c>
      <c r="L834" s="7" t="s">
        <v>16</v>
      </c>
      <c r="M834" s="7" t="s">
        <v>12</v>
      </c>
      <c r="N834" s="7" t="s">
        <v>19</v>
      </c>
      <c r="O834" s="7" t="s">
        <v>14</v>
      </c>
      <c r="P834" s="7">
        <v>1</v>
      </c>
      <c r="Q834" s="7" t="str">
        <f t="shared" ref="Q834:Q897" si="27">IF(P834=0, "Negative","Positive")</f>
        <v>Positive</v>
      </c>
    </row>
    <row r="835" spans="1:17" x14ac:dyDescent="0.35">
      <c r="A835" s="5">
        <v>232</v>
      </c>
      <c r="B835" s="6" t="s">
        <v>15</v>
      </c>
      <c r="C835" s="6">
        <v>52</v>
      </c>
      <c r="D835" s="6" t="str">
        <f t="shared" si="26"/>
        <v>Seniors (51–65)</v>
      </c>
      <c r="E835" s="9">
        <f>IF(Table3[[#This Row],[Age Group]]="Children (8–17)",1,IF(Table3[[#This Row],[Age Group]]="Youth (18–25)",2,IF(Table3[[#This Row],[Age Group]]="Adults (26–35)",3,IF(Table3[[#This Row],[Age Group]]="Middle Age (36–50)",4,5))))</f>
        <v>5</v>
      </c>
      <c r="F835" s="9">
        <v>1</v>
      </c>
      <c r="G835" s="6" t="str">
        <f>IF(Table3[[#This Row],[NS1 Patients]]=0,"Ns1 (-)ve", "Ns1(+)ve")</f>
        <v>Ns1(+)ve</v>
      </c>
      <c r="H835" s="9">
        <v>1</v>
      </c>
      <c r="I835" s="6" t="str">
        <f>IF(Table3[[#This Row],[IgG Patients]]=0,"IgG (-)ve","IgG (+)ve")</f>
        <v>IgG (+)ve</v>
      </c>
      <c r="J835" s="9">
        <v>1</v>
      </c>
      <c r="K835" s="6" t="str">
        <f>IF(Table3[[#This Row],[IgM Patients]]=0,"IgM (-)ve","IgG (+)ve")</f>
        <v>IgG (+)ve</v>
      </c>
      <c r="L835" s="6" t="s">
        <v>39</v>
      </c>
      <c r="M835" s="6" t="s">
        <v>17</v>
      </c>
      <c r="N835" s="6" t="s">
        <v>19</v>
      </c>
      <c r="O835" s="6" t="s">
        <v>14</v>
      </c>
      <c r="P835" s="6">
        <v>1</v>
      </c>
      <c r="Q835" s="6" t="str">
        <f t="shared" si="27"/>
        <v>Positive</v>
      </c>
    </row>
    <row r="836" spans="1:17" x14ac:dyDescent="0.35">
      <c r="A836" s="5">
        <v>234</v>
      </c>
      <c r="B836" s="6" t="s">
        <v>10</v>
      </c>
      <c r="C836" s="6">
        <v>55</v>
      </c>
      <c r="D836" s="6" t="str">
        <f t="shared" si="26"/>
        <v>Seniors (51–65)</v>
      </c>
      <c r="E836" s="9">
        <f>IF(Table3[[#This Row],[Age Group]]="Children (8–17)",1,IF(Table3[[#This Row],[Age Group]]="Youth (18–25)",2,IF(Table3[[#This Row],[Age Group]]="Adults (26–35)",3,IF(Table3[[#This Row],[Age Group]]="Middle Age (36–50)",4,5))))</f>
        <v>5</v>
      </c>
      <c r="F836" s="9">
        <v>0</v>
      </c>
      <c r="G836" s="6" t="str">
        <f>IF(Table3[[#This Row],[NS1 Patients]]=0,"Ns1 (-)ve", "Ns1(+)ve")</f>
        <v>Ns1 (-)ve</v>
      </c>
      <c r="H836" s="9">
        <v>0</v>
      </c>
      <c r="I836" s="6" t="str">
        <f>IF(Table3[[#This Row],[IgG Patients]]=0,"IgG (-)ve","IgG (+)ve")</f>
        <v>IgG (-)ve</v>
      </c>
      <c r="J836" s="9">
        <v>1</v>
      </c>
      <c r="K836" s="6" t="str">
        <f>IF(Table3[[#This Row],[IgM Patients]]=0,"IgM (-)ve","IgG (+)ve")</f>
        <v>IgG (+)ve</v>
      </c>
      <c r="L836" s="6" t="s">
        <v>37</v>
      </c>
      <c r="M836" s="6" t="s">
        <v>17</v>
      </c>
      <c r="N836" s="6" t="s">
        <v>13</v>
      </c>
      <c r="O836" s="6" t="s">
        <v>14</v>
      </c>
      <c r="P836" s="6">
        <v>0</v>
      </c>
      <c r="Q836" s="6" t="str">
        <f t="shared" si="27"/>
        <v>Negative</v>
      </c>
    </row>
    <row r="837" spans="1:17" x14ac:dyDescent="0.35">
      <c r="A837" s="5">
        <v>235</v>
      </c>
      <c r="B837" s="7" t="s">
        <v>10</v>
      </c>
      <c r="C837" s="7">
        <v>53</v>
      </c>
      <c r="D837" s="7" t="str">
        <f t="shared" si="26"/>
        <v>Seniors (51–65)</v>
      </c>
      <c r="E837" s="10">
        <f>IF(Table3[[#This Row],[Age Group]]="Children (8–17)",1,IF(Table3[[#This Row],[Age Group]]="Youth (18–25)",2,IF(Table3[[#This Row],[Age Group]]="Adults (26–35)",3,IF(Table3[[#This Row],[Age Group]]="Middle Age (36–50)",4,5))))</f>
        <v>5</v>
      </c>
      <c r="F837" s="10">
        <v>1</v>
      </c>
      <c r="G837" s="7" t="str">
        <f>IF(Table3[[#This Row],[NS1 Patients]]=0,"Ns1 (-)ve", "Ns1(+)ve")</f>
        <v>Ns1(+)ve</v>
      </c>
      <c r="H837" s="10">
        <v>1</v>
      </c>
      <c r="I837" s="7" t="str">
        <f>IF(Table3[[#This Row],[IgG Patients]]=0,"IgG (-)ve","IgG (+)ve")</f>
        <v>IgG (+)ve</v>
      </c>
      <c r="J837" s="10">
        <v>1</v>
      </c>
      <c r="K837" s="7" t="str">
        <f>IF(Table3[[#This Row],[IgM Patients]]=0,"IgM (-)ve","IgG (+)ve")</f>
        <v>IgG (+)ve</v>
      </c>
      <c r="L837" s="7" t="s">
        <v>77</v>
      </c>
      <c r="M837" s="7" t="s">
        <v>12</v>
      </c>
      <c r="N837" s="7" t="s">
        <v>24</v>
      </c>
      <c r="O837" s="7" t="s">
        <v>14</v>
      </c>
      <c r="P837" s="7">
        <v>1</v>
      </c>
      <c r="Q837" s="7" t="str">
        <f t="shared" si="27"/>
        <v>Positive</v>
      </c>
    </row>
    <row r="838" spans="1:17" x14ac:dyDescent="0.35">
      <c r="A838" s="5">
        <v>241</v>
      </c>
      <c r="B838" s="7" t="s">
        <v>15</v>
      </c>
      <c r="C838" s="7">
        <v>56</v>
      </c>
      <c r="D838" s="7" t="str">
        <f t="shared" si="26"/>
        <v>Seniors (51–65)</v>
      </c>
      <c r="E838" s="10">
        <f>IF(Table3[[#This Row],[Age Group]]="Children (8–17)",1,IF(Table3[[#This Row],[Age Group]]="Youth (18–25)",2,IF(Table3[[#This Row],[Age Group]]="Adults (26–35)",3,IF(Table3[[#This Row],[Age Group]]="Middle Age (36–50)",4,5))))</f>
        <v>5</v>
      </c>
      <c r="F838" s="10">
        <v>0</v>
      </c>
      <c r="G838" s="7" t="str">
        <f>IF(Table3[[#This Row],[NS1 Patients]]=0,"Ns1 (-)ve", "Ns1(+)ve")</f>
        <v>Ns1 (-)ve</v>
      </c>
      <c r="H838" s="10">
        <v>0</v>
      </c>
      <c r="I838" s="7" t="str">
        <f>IF(Table3[[#This Row],[IgG Patients]]=0,"IgG (-)ve","IgG (+)ve")</f>
        <v>IgG (-)ve</v>
      </c>
      <c r="J838" s="10">
        <v>0</v>
      </c>
      <c r="K838" s="7" t="str">
        <f>IF(Table3[[#This Row],[IgM Patients]]=0,"IgM (-)ve","IgG (+)ve")</f>
        <v>IgM (-)ve</v>
      </c>
      <c r="L838" s="7" t="s">
        <v>28</v>
      </c>
      <c r="M838" s="7" t="s">
        <v>12</v>
      </c>
      <c r="N838" s="7" t="s">
        <v>13</v>
      </c>
      <c r="O838" s="7" t="s">
        <v>14</v>
      </c>
      <c r="P838" s="7">
        <v>0</v>
      </c>
      <c r="Q838" s="7" t="str">
        <f t="shared" si="27"/>
        <v>Negative</v>
      </c>
    </row>
    <row r="839" spans="1:17" x14ac:dyDescent="0.35">
      <c r="A839" s="5">
        <v>247</v>
      </c>
      <c r="B839" s="7" t="s">
        <v>15</v>
      </c>
      <c r="C839" s="7">
        <v>62</v>
      </c>
      <c r="D839" s="7" t="str">
        <f t="shared" si="26"/>
        <v>Seniors (51–65)</v>
      </c>
      <c r="E839" s="10">
        <f>IF(Table3[[#This Row],[Age Group]]="Children (8–17)",1,IF(Table3[[#This Row],[Age Group]]="Youth (18–25)",2,IF(Table3[[#This Row],[Age Group]]="Adults (26–35)",3,IF(Table3[[#This Row],[Age Group]]="Middle Age (36–50)",4,5))))</f>
        <v>5</v>
      </c>
      <c r="F839" s="10">
        <v>1</v>
      </c>
      <c r="G839" s="7" t="str">
        <f>IF(Table3[[#This Row],[NS1 Patients]]=0,"Ns1 (-)ve", "Ns1(+)ve")</f>
        <v>Ns1(+)ve</v>
      </c>
      <c r="H839" s="10">
        <v>1</v>
      </c>
      <c r="I839" s="7" t="str">
        <f>IF(Table3[[#This Row],[IgG Patients]]=0,"IgG (-)ve","IgG (+)ve")</f>
        <v>IgG (+)ve</v>
      </c>
      <c r="J839" s="10">
        <v>0</v>
      </c>
      <c r="K839" s="7" t="str">
        <f>IF(Table3[[#This Row],[IgM Patients]]=0,"IgM (-)ve","IgG (+)ve")</f>
        <v>IgM (-)ve</v>
      </c>
      <c r="L839" s="7" t="s">
        <v>44</v>
      </c>
      <c r="M839" s="7" t="s">
        <v>12</v>
      </c>
      <c r="N839" s="7" t="s">
        <v>24</v>
      </c>
      <c r="O839" s="7" t="s">
        <v>14</v>
      </c>
      <c r="P839" s="7">
        <v>1</v>
      </c>
      <c r="Q839" s="7" t="str">
        <f t="shared" si="27"/>
        <v>Positive</v>
      </c>
    </row>
    <row r="840" spans="1:17" x14ac:dyDescent="0.35">
      <c r="A840" s="5">
        <v>257</v>
      </c>
      <c r="B840" s="7" t="s">
        <v>10</v>
      </c>
      <c r="C840" s="7">
        <v>65</v>
      </c>
      <c r="D840" s="7" t="str">
        <f t="shared" si="26"/>
        <v>Seniors (51–65)</v>
      </c>
      <c r="E840" s="10">
        <f>IF(Table3[[#This Row],[Age Group]]="Children (8–17)",1,IF(Table3[[#This Row],[Age Group]]="Youth (18–25)",2,IF(Table3[[#This Row],[Age Group]]="Adults (26–35)",3,IF(Table3[[#This Row],[Age Group]]="Middle Age (36–50)",4,5))))</f>
        <v>5</v>
      </c>
      <c r="F840" s="10">
        <v>1</v>
      </c>
      <c r="G840" s="7" t="str">
        <f>IF(Table3[[#This Row],[NS1 Patients]]=0,"Ns1 (-)ve", "Ns1(+)ve")</f>
        <v>Ns1(+)ve</v>
      </c>
      <c r="H840" s="10">
        <v>1</v>
      </c>
      <c r="I840" s="7" t="str">
        <f>IF(Table3[[#This Row],[IgG Patients]]=0,"IgG (-)ve","IgG (+)ve")</f>
        <v>IgG (+)ve</v>
      </c>
      <c r="J840" s="10">
        <v>1</v>
      </c>
      <c r="K840" s="7" t="str">
        <f>IF(Table3[[#This Row],[IgM Patients]]=0,"IgM (-)ve","IgG (+)ve")</f>
        <v>IgG (+)ve</v>
      </c>
      <c r="L840" s="7" t="s">
        <v>42</v>
      </c>
      <c r="M840" s="7" t="s">
        <v>12</v>
      </c>
      <c r="N840" s="7" t="s">
        <v>19</v>
      </c>
      <c r="O840" s="7" t="s">
        <v>14</v>
      </c>
      <c r="P840" s="7">
        <v>1</v>
      </c>
      <c r="Q840" s="7" t="str">
        <f t="shared" si="27"/>
        <v>Positive</v>
      </c>
    </row>
    <row r="841" spans="1:17" x14ac:dyDescent="0.35">
      <c r="A841" s="5">
        <v>260</v>
      </c>
      <c r="B841" s="6" t="s">
        <v>10</v>
      </c>
      <c r="C841" s="6">
        <v>62</v>
      </c>
      <c r="D841" s="6" t="str">
        <f t="shared" si="26"/>
        <v>Seniors (51–65)</v>
      </c>
      <c r="E841" s="9">
        <f>IF(Table3[[#This Row],[Age Group]]="Children (8–17)",1,IF(Table3[[#This Row],[Age Group]]="Youth (18–25)",2,IF(Table3[[#This Row],[Age Group]]="Adults (26–35)",3,IF(Table3[[#This Row],[Age Group]]="Middle Age (36–50)",4,5))))</f>
        <v>5</v>
      </c>
      <c r="F841" s="9">
        <v>0</v>
      </c>
      <c r="G841" s="6" t="str">
        <f>IF(Table3[[#This Row],[NS1 Patients]]=0,"Ns1 (-)ve", "Ns1(+)ve")</f>
        <v>Ns1 (-)ve</v>
      </c>
      <c r="H841" s="9">
        <v>0</v>
      </c>
      <c r="I841" s="6" t="str">
        <f>IF(Table3[[#This Row],[IgG Patients]]=0,"IgG (-)ve","IgG (+)ve")</f>
        <v>IgG (-)ve</v>
      </c>
      <c r="J841" s="9">
        <v>0</v>
      </c>
      <c r="K841" s="6" t="str">
        <f>IF(Table3[[#This Row],[IgM Patients]]=0,"IgM (-)ve","IgG (+)ve")</f>
        <v>IgM (-)ve</v>
      </c>
      <c r="L841" s="6" t="s">
        <v>26</v>
      </c>
      <c r="M841" s="6" t="s">
        <v>17</v>
      </c>
      <c r="N841" s="6" t="s">
        <v>24</v>
      </c>
      <c r="O841" s="6" t="s">
        <v>14</v>
      </c>
      <c r="P841" s="6">
        <v>0</v>
      </c>
      <c r="Q841" s="6" t="str">
        <f t="shared" si="27"/>
        <v>Negative</v>
      </c>
    </row>
    <row r="842" spans="1:17" x14ac:dyDescent="0.35">
      <c r="A842" s="5">
        <v>263</v>
      </c>
      <c r="B842" s="7" t="s">
        <v>10</v>
      </c>
      <c r="C842" s="7">
        <v>64</v>
      </c>
      <c r="D842" s="7" t="str">
        <f t="shared" si="26"/>
        <v>Seniors (51–65)</v>
      </c>
      <c r="E842" s="10">
        <f>IF(Table3[[#This Row],[Age Group]]="Children (8–17)",1,IF(Table3[[#This Row],[Age Group]]="Youth (18–25)",2,IF(Table3[[#This Row],[Age Group]]="Adults (26–35)",3,IF(Table3[[#This Row],[Age Group]]="Middle Age (36–50)",4,5))))</f>
        <v>5</v>
      </c>
      <c r="F842" s="10">
        <v>1</v>
      </c>
      <c r="G842" s="7" t="str">
        <f>IF(Table3[[#This Row],[NS1 Patients]]=0,"Ns1 (-)ve", "Ns1(+)ve")</f>
        <v>Ns1(+)ve</v>
      </c>
      <c r="H842" s="10">
        <v>1</v>
      </c>
      <c r="I842" s="7" t="str">
        <f>IF(Table3[[#This Row],[IgG Patients]]=0,"IgG (-)ve","IgG (+)ve")</f>
        <v>IgG (+)ve</v>
      </c>
      <c r="J842" s="10">
        <v>0</v>
      </c>
      <c r="K842" s="7" t="str">
        <f>IF(Table3[[#This Row],[IgM Patients]]=0,"IgM (-)ve","IgG (+)ve")</f>
        <v>IgM (-)ve</v>
      </c>
      <c r="L842" s="7" t="s">
        <v>50</v>
      </c>
      <c r="M842" s="7" t="s">
        <v>12</v>
      </c>
      <c r="N842" s="7" t="s">
        <v>24</v>
      </c>
      <c r="O842" s="7" t="s">
        <v>14</v>
      </c>
      <c r="P842" s="7">
        <v>1</v>
      </c>
      <c r="Q842" s="7" t="str">
        <f t="shared" si="27"/>
        <v>Positive</v>
      </c>
    </row>
    <row r="843" spans="1:17" x14ac:dyDescent="0.35">
      <c r="A843" s="5">
        <v>264</v>
      </c>
      <c r="B843" s="6" t="s">
        <v>10</v>
      </c>
      <c r="C843" s="6">
        <v>51</v>
      </c>
      <c r="D843" s="6" t="str">
        <f t="shared" si="26"/>
        <v>Seniors (51–65)</v>
      </c>
      <c r="E843" s="9">
        <f>IF(Table3[[#This Row],[Age Group]]="Children (8–17)",1,IF(Table3[[#This Row],[Age Group]]="Youth (18–25)",2,IF(Table3[[#This Row],[Age Group]]="Adults (26–35)",3,IF(Table3[[#This Row],[Age Group]]="Middle Age (36–50)",4,5))))</f>
        <v>5</v>
      </c>
      <c r="F843" s="9">
        <v>1</v>
      </c>
      <c r="G843" s="6" t="str">
        <f>IF(Table3[[#This Row],[NS1 Patients]]=0,"Ns1 (-)ve", "Ns1(+)ve")</f>
        <v>Ns1(+)ve</v>
      </c>
      <c r="H843" s="9">
        <v>1</v>
      </c>
      <c r="I843" s="6" t="str">
        <f>IF(Table3[[#This Row],[IgG Patients]]=0,"IgG (-)ve","IgG (+)ve")</f>
        <v>IgG (+)ve</v>
      </c>
      <c r="J843" s="9">
        <v>1</v>
      </c>
      <c r="K843" s="6" t="str">
        <f>IF(Table3[[#This Row],[IgM Patients]]=0,"IgM (-)ve","IgG (+)ve")</f>
        <v>IgG (+)ve</v>
      </c>
      <c r="L843" s="6" t="s">
        <v>33</v>
      </c>
      <c r="M843" s="6" t="s">
        <v>17</v>
      </c>
      <c r="N843" s="6" t="s">
        <v>19</v>
      </c>
      <c r="O843" s="6" t="s">
        <v>14</v>
      </c>
      <c r="P843" s="6">
        <v>1</v>
      </c>
      <c r="Q843" s="6" t="str">
        <f t="shared" si="27"/>
        <v>Positive</v>
      </c>
    </row>
    <row r="844" spans="1:17" x14ac:dyDescent="0.35">
      <c r="A844" s="5">
        <v>274</v>
      </c>
      <c r="B844" s="6" t="s">
        <v>10</v>
      </c>
      <c r="C844" s="6">
        <v>65</v>
      </c>
      <c r="D844" s="6" t="str">
        <f t="shared" si="26"/>
        <v>Seniors (51–65)</v>
      </c>
      <c r="E844" s="9">
        <f>IF(Table3[[#This Row],[Age Group]]="Children (8–17)",1,IF(Table3[[#This Row],[Age Group]]="Youth (18–25)",2,IF(Table3[[#This Row],[Age Group]]="Adults (26–35)",3,IF(Table3[[#This Row],[Age Group]]="Middle Age (36–50)",4,5))))</f>
        <v>5</v>
      </c>
      <c r="F844" s="9">
        <v>0</v>
      </c>
      <c r="G844" s="6" t="str">
        <f>IF(Table3[[#This Row],[NS1 Patients]]=0,"Ns1 (-)ve", "Ns1(+)ve")</f>
        <v>Ns1 (-)ve</v>
      </c>
      <c r="H844" s="9">
        <v>0</v>
      </c>
      <c r="I844" s="6" t="str">
        <f>IF(Table3[[#This Row],[IgG Patients]]=0,"IgG (-)ve","IgG (+)ve")</f>
        <v>IgG (-)ve</v>
      </c>
      <c r="J844" s="9">
        <v>1</v>
      </c>
      <c r="K844" s="6" t="str">
        <f>IF(Table3[[#This Row],[IgM Patients]]=0,"IgM (-)ve","IgG (+)ve")</f>
        <v>IgG (+)ve</v>
      </c>
      <c r="L844" s="6" t="s">
        <v>18</v>
      </c>
      <c r="M844" s="6" t="s">
        <v>17</v>
      </c>
      <c r="N844" s="6" t="s">
        <v>13</v>
      </c>
      <c r="O844" s="6" t="s">
        <v>14</v>
      </c>
      <c r="P844" s="6">
        <v>0</v>
      </c>
      <c r="Q844" s="6" t="str">
        <f t="shared" si="27"/>
        <v>Negative</v>
      </c>
    </row>
    <row r="845" spans="1:17" x14ac:dyDescent="0.35">
      <c r="A845" s="5">
        <v>282</v>
      </c>
      <c r="B845" s="6" t="s">
        <v>15</v>
      </c>
      <c r="C845" s="6">
        <v>58</v>
      </c>
      <c r="D845" s="6" t="str">
        <f t="shared" si="26"/>
        <v>Seniors (51–65)</v>
      </c>
      <c r="E845" s="9">
        <f>IF(Table3[[#This Row],[Age Group]]="Children (8–17)",1,IF(Table3[[#This Row],[Age Group]]="Youth (18–25)",2,IF(Table3[[#This Row],[Age Group]]="Adults (26–35)",3,IF(Table3[[#This Row],[Age Group]]="Middle Age (36–50)",4,5))))</f>
        <v>5</v>
      </c>
      <c r="F845" s="9">
        <v>1</v>
      </c>
      <c r="G845" s="6" t="str">
        <f>IF(Table3[[#This Row],[NS1 Patients]]=0,"Ns1 (-)ve", "Ns1(+)ve")</f>
        <v>Ns1(+)ve</v>
      </c>
      <c r="H845" s="9">
        <v>1</v>
      </c>
      <c r="I845" s="6" t="str">
        <f>IF(Table3[[#This Row],[IgG Patients]]=0,"IgG (-)ve","IgG (+)ve")</f>
        <v>IgG (+)ve</v>
      </c>
      <c r="J845" s="9">
        <v>1</v>
      </c>
      <c r="K845" s="6" t="str">
        <f>IF(Table3[[#This Row],[IgM Patients]]=0,"IgM (-)ve","IgG (+)ve")</f>
        <v>IgG (+)ve</v>
      </c>
      <c r="L845" s="6" t="s">
        <v>49</v>
      </c>
      <c r="M845" s="6" t="s">
        <v>17</v>
      </c>
      <c r="N845" s="6" t="s">
        <v>19</v>
      </c>
      <c r="O845" s="6" t="s">
        <v>14</v>
      </c>
      <c r="P845" s="6">
        <v>1</v>
      </c>
      <c r="Q845" s="6" t="str">
        <f t="shared" si="27"/>
        <v>Positive</v>
      </c>
    </row>
    <row r="846" spans="1:17" x14ac:dyDescent="0.35">
      <c r="A846" s="5">
        <v>291</v>
      </c>
      <c r="B846" s="7" t="s">
        <v>10</v>
      </c>
      <c r="C846" s="7">
        <v>62</v>
      </c>
      <c r="D846" s="7" t="str">
        <f t="shared" si="26"/>
        <v>Seniors (51–65)</v>
      </c>
      <c r="E846" s="10">
        <f>IF(Table3[[#This Row],[Age Group]]="Children (8–17)",1,IF(Table3[[#This Row],[Age Group]]="Youth (18–25)",2,IF(Table3[[#This Row],[Age Group]]="Adults (26–35)",3,IF(Table3[[#This Row],[Age Group]]="Middle Age (36–50)",4,5))))</f>
        <v>5</v>
      </c>
      <c r="F846" s="10">
        <v>0</v>
      </c>
      <c r="G846" s="7" t="str">
        <f>IF(Table3[[#This Row],[NS1 Patients]]=0,"Ns1 (-)ve", "Ns1(+)ve")</f>
        <v>Ns1 (-)ve</v>
      </c>
      <c r="H846" s="10">
        <v>0</v>
      </c>
      <c r="I846" s="7" t="str">
        <f>IF(Table3[[#This Row],[IgG Patients]]=0,"IgG (-)ve","IgG (+)ve")</f>
        <v>IgG (-)ve</v>
      </c>
      <c r="J846" s="10">
        <v>0</v>
      </c>
      <c r="K846" s="7" t="str">
        <f>IF(Table3[[#This Row],[IgM Patients]]=0,"IgM (-)ve","IgG (+)ve")</f>
        <v>IgM (-)ve</v>
      </c>
      <c r="L846" s="7" t="s">
        <v>20</v>
      </c>
      <c r="M846" s="7" t="s">
        <v>12</v>
      </c>
      <c r="N846" s="7" t="s">
        <v>24</v>
      </c>
      <c r="O846" s="7" t="s">
        <v>14</v>
      </c>
      <c r="P846" s="7">
        <v>0</v>
      </c>
      <c r="Q846" s="7" t="str">
        <f t="shared" si="27"/>
        <v>Negative</v>
      </c>
    </row>
    <row r="847" spans="1:17" x14ac:dyDescent="0.35">
      <c r="A847" s="5">
        <v>301</v>
      </c>
      <c r="B847" s="7" t="s">
        <v>10</v>
      </c>
      <c r="C847" s="7">
        <v>52</v>
      </c>
      <c r="D847" s="7" t="str">
        <f t="shared" si="26"/>
        <v>Seniors (51–65)</v>
      </c>
      <c r="E847" s="10">
        <f>IF(Table3[[#This Row],[Age Group]]="Children (8–17)",1,IF(Table3[[#This Row],[Age Group]]="Youth (18–25)",2,IF(Table3[[#This Row],[Age Group]]="Adults (26–35)",3,IF(Table3[[#This Row],[Age Group]]="Middle Age (36–50)",4,5))))</f>
        <v>5</v>
      </c>
      <c r="F847" s="10">
        <v>1</v>
      </c>
      <c r="G847" s="7" t="str">
        <f>IF(Table3[[#This Row],[NS1 Patients]]=0,"Ns1 (-)ve", "Ns1(+)ve")</f>
        <v>Ns1(+)ve</v>
      </c>
      <c r="H847" s="10">
        <v>1</v>
      </c>
      <c r="I847" s="7" t="str">
        <f>IF(Table3[[#This Row],[IgG Patients]]=0,"IgG (-)ve","IgG (+)ve")</f>
        <v>IgG (+)ve</v>
      </c>
      <c r="J847" s="10">
        <v>0</v>
      </c>
      <c r="K847" s="7" t="str">
        <f>IF(Table3[[#This Row],[IgM Patients]]=0,"IgM (-)ve","IgG (+)ve")</f>
        <v>IgM (-)ve</v>
      </c>
      <c r="L847" s="7" t="s">
        <v>39</v>
      </c>
      <c r="M847" s="7" t="s">
        <v>12</v>
      </c>
      <c r="N847" s="7" t="s">
        <v>24</v>
      </c>
      <c r="O847" s="7" t="s">
        <v>14</v>
      </c>
      <c r="P847" s="7">
        <v>1</v>
      </c>
      <c r="Q847" s="7" t="str">
        <f t="shared" si="27"/>
        <v>Positive</v>
      </c>
    </row>
    <row r="848" spans="1:17" x14ac:dyDescent="0.35">
      <c r="A848" s="5">
        <v>306</v>
      </c>
      <c r="B848" s="6" t="s">
        <v>15</v>
      </c>
      <c r="C848" s="6">
        <v>62</v>
      </c>
      <c r="D848" s="6" t="str">
        <f t="shared" si="26"/>
        <v>Seniors (51–65)</v>
      </c>
      <c r="E848" s="9">
        <f>IF(Table3[[#This Row],[Age Group]]="Children (8–17)",1,IF(Table3[[#This Row],[Age Group]]="Youth (18–25)",2,IF(Table3[[#This Row],[Age Group]]="Adults (26–35)",3,IF(Table3[[#This Row],[Age Group]]="Middle Age (36–50)",4,5))))</f>
        <v>5</v>
      </c>
      <c r="F848" s="9">
        <v>1</v>
      </c>
      <c r="G848" s="6" t="str">
        <f>IF(Table3[[#This Row],[NS1 Patients]]=0,"Ns1 (-)ve", "Ns1(+)ve")</f>
        <v>Ns1(+)ve</v>
      </c>
      <c r="H848" s="9">
        <v>1</v>
      </c>
      <c r="I848" s="6" t="str">
        <f>IF(Table3[[#This Row],[IgG Patients]]=0,"IgG (-)ve","IgG (+)ve")</f>
        <v>IgG (+)ve</v>
      </c>
      <c r="J848" s="9">
        <v>0</v>
      </c>
      <c r="K848" s="6" t="str">
        <f>IF(Table3[[#This Row],[IgM Patients]]=0,"IgM (-)ve","IgG (+)ve")</f>
        <v>IgM (-)ve</v>
      </c>
      <c r="L848" s="6" t="s">
        <v>22</v>
      </c>
      <c r="M848" s="6" t="s">
        <v>17</v>
      </c>
      <c r="N848" s="6" t="s">
        <v>24</v>
      </c>
      <c r="O848" s="6" t="s">
        <v>14</v>
      </c>
      <c r="P848" s="6">
        <v>1</v>
      </c>
      <c r="Q848" s="6" t="str">
        <f t="shared" si="27"/>
        <v>Positive</v>
      </c>
    </row>
    <row r="849" spans="1:17" x14ac:dyDescent="0.35">
      <c r="A849" s="5">
        <v>316</v>
      </c>
      <c r="B849" s="6" t="s">
        <v>15</v>
      </c>
      <c r="C849" s="6">
        <v>64</v>
      </c>
      <c r="D849" s="6" t="str">
        <f t="shared" si="26"/>
        <v>Seniors (51–65)</v>
      </c>
      <c r="E849" s="9">
        <f>IF(Table3[[#This Row],[Age Group]]="Children (8–17)",1,IF(Table3[[#This Row],[Age Group]]="Youth (18–25)",2,IF(Table3[[#This Row],[Age Group]]="Adults (26–35)",3,IF(Table3[[#This Row],[Age Group]]="Middle Age (36–50)",4,5))))</f>
        <v>5</v>
      </c>
      <c r="F849" s="9">
        <v>0</v>
      </c>
      <c r="G849" s="6" t="str">
        <f>IF(Table3[[#This Row],[NS1 Patients]]=0,"Ns1 (-)ve", "Ns1(+)ve")</f>
        <v>Ns1 (-)ve</v>
      </c>
      <c r="H849" s="9">
        <v>0</v>
      </c>
      <c r="I849" s="6" t="str">
        <f>IF(Table3[[#This Row],[IgG Patients]]=0,"IgG (-)ve","IgG (+)ve")</f>
        <v>IgG (-)ve</v>
      </c>
      <c r="J849" s="9">
        <v>1</v>
      </c>
      <c r="K849" s="6" t="str">
        <f>IF(Table3[[#This Row],[IgM Patients]]=0,"IgM (-)ve","IgG (+)ve")</f>
        <v>IgG (+)ve</v>
      </c>
      <c r="L849" s="6" t="s">
        <v>32</v>
      </c>
      <c r="M849" s="6" t="s">
        <v>17</v>
      </c>
      <c r="N849" s="6" t="s">
        <v>13</v>
      </c>
      <c r="O849" s="6" t="s">
        <v>14</v>
      </c>
      <c r="P849" s="6">
        <v>0</v>
      </c>
      <c r="Q849" s="6" t="str">
        <f t="shared" si="27"/>
        <v>Negative</v>
      </c>
    </row>
    <row r="850" spans="1:17" x14ac:dyDescent="0.35">
      <c r="A850" s="5">
        <v>319</v>
      </c>
      <c r="B850" s="7" t="s">
        <v>15</v>
      </c>
      <c r="C850" s="7">
        <v>56</v>
      </c>
      <c r="D850" s="7" t="str">
        <f t="shared" si="26"/>
        <v>Seniors (51–65)</v>
      </c>
      <c r="E850" s="10">
        <f>IF(Table3[[#This Row],[Age Group]]="Children (8–17)",1,IF(Table3[[#This Row],[Age Group]]="Youth (18–25)",2,IF(Table3[[#This Row],[Age Group]]="Adults (26–35)",3,IF(Table3[[#This Row],[Age Group]]="Middle Age (36–50)",4,5))))</f>
        <v>5</v>
      </c>
      <c r="F850" s="10">
        <v>0</v>
      </c>
      <c r="G850" s="7" t="str">
        <f>IF(Table3[[#This Row],[NS1 Patients]]=0,"Ns1 (-)ve", "Ns1(+)ve")</f>
        <v>Ns1 (-)ve</v>
      </c>
      <c r="H850" s="10">
        <v>0</v>
      </c>
      <c r="I850" s="7" t="str">
        <f>IF(Table3[[#This Row],[IgG Patients]]=0,"IgG (-)ve","IgG (+)ve")</f>
        <v>IgG (-)ve</v>
      </c>
      <c r="J850" s="10">
        <v>0</v>
      </c>
      <c r="K850" s="7" t="str">
        <f>IF(Table3[[#This Row],[IgM Patients]]=0,"IgM (-)ve","IgG (+)ve")</f>
        <v>IgM (-)ve</v>
      </c>
      <c r="L850" s="7" t="s">
        <v>52</v>
      </c>
      <c r="M850" s="7" t="s">
        <v>12</v>
      </c>
      <c r="N850" s="7" t="s">
        <v>13</v>
      </c>
      <c r="O850" s="7" t="s">
        <v>14</v>
      </c>
      <c r="P850" s="7">
        <v>0</v>
      </c>
      <c r="Q850" s="7" t="str">
        <f t="shared" si="27"/>
        <v>Negative</v>
      </c>
    </row>
    <row r="851" spans="1:17" x14ac:dyDescent="0.35">
      <c r="A851" s="5">
        <v>320</v>
      </c>
      <c r="B851" s="6" t="s">
        <v>10</v>
      </c>
      <c r="C851" s="6">
        <v>65</v>
      </c>
      <c r="D851" s="6" t="str">
        <f t="shared" si="26"/>
        <v>Seniors (51–65)</v>
      </c>
      <c r="E851" s="9">
        <f>IF(Table3[[#This Row],[Age Group]]="Children (8–17)",1,IF(Table3[[#This Row],[Age Group]]="Youth (18–25)",2,IF(Table3[[#This Row],[Age Group]]="Adults (26–35)",3,IF(Table3[[#This Row],[Age Group]]="Middle Age (36–50)",4,5))))</f>
        <v>5</v>
      </c>
      <c r="F851" s="9">
        <v>1</v>
      </c>
      <c r="G851" s="6" t="str">
        <f>IF(Table3[[#This Row],[NS1 Patients]]=0,"Ns1 (-)ve", "Ns1(+)ve")</f>
        <v>Ns1(+)ve</v>
      </c>
      <c r="H851" s="9">
        <v>1</v>
      </c>
      <c r="I851" s="6" t="str">
        <f>IF(Table3[[#This Row],[IgG Patients]]=0,"IgG (-)ve","IgG (+)ve")</f>
        <v>IgG (+)ve</v>
      </c>
      <c r="J851" s="9">
        <v>1</v>
      </c>
      <c r="K851" s="6" t="str">
        <f>IF(Table3[[#This Row],[IgM Patients]]=0,"IgM (-)ve","IgG (+)ve")</f>
        <v>IgG (+)ve</v>
      </c>
      <c r="L851" s="6" t="s">
        <v>44</v>
      </c>
      <c r="M851" s="6" t="s">
        <v>17</v>
      </c>
      <c r="N851" s="6" t="s">
        <v>24</v>
      </c>
      <c r="O851" s="6" t="s">
        <v>14</v>
      </c>
      <c r="P851" s="6">
        <v>1</v>
      </c>
      <c r="Q851" s="6" t="str">
        <f t="shared" si="27"/>
        <v>Positive</v>
      </c>
    </row>
    <row r="852" spans="1:17" x14ac:dyDescent="0.35">
      <c r="A852" s="5">
        <v>321</v>
      </c>
      <c r="B852" s="7" t="s">
        <v>15</v>
      </c>
      <c r="C852" s="7">
        <v>57</v>
      </c>
      <c r="D852" s="7" t="str">
        <f t="shared" si="26"/>
        <v>Seniors (51–65)</v>
      </c>
      <c r="E852" s="10">
        <f>IF(Table3[[#This Row],[Age Group]]="Children (8–17)",1,IF(Table3[[#This Row],[Age Group]]="Youth (18–25)",2,IF(Table3[[#This Row],[Age Group]]="Adults (26–35)",3,IF(Table3[[#This Row],[Age Group]]="Middle Age (36–50)",4,5))))</f>
        <v>5</v>
      </c>
      <c r="F852" s="10">
        <v>1</v>
      </c>
      <c r="G852" s="7" t="str">
        <f>IF(Table3[[#This Row],[NS1 Patients]]=0,"Ns1 (-)ve", "Ns1(+)ve")</f>
        <v>Ns1(+)ve</v>
      </c>
      <c r="H852" s="10">
        <v>1</v>
      </c>
      <c r="I852" s="7" t="str">
        <f>IF(Table3[[#This Row],[IgG Patients]]=0,"IgG (-)ve","IgG (+)ve")</f>
        <v>IgG (+)ve</v>
      </c>
      <c r="J852" s="10">
        <v>1</v>
      </c>
      <c r="K852" s="7" t="str">
        <f>IF(Table3[[#This Row],[IgM Patients]]=0,"IgM (-)ve","IgG (+)ve")</f>
        <v>IgG (+)ve</v>
      </c>
      <c r="L852" s="7" t="s">
        <v>52</v>
      </c>
      <c r="M852" s="7" t="s">
        <v>12</v>
      </c>
      <c r="N852" s="7" t="s">
        <v>24</v>
      </c>
      <c r="O852" s="7" t="s">
        <v>14</v>
      </c>
      <c r="P852" s="7">
        <v>1</v>
      </c>
      <c r="Q852" s="7" t="str">
        <f t="shared" si="27"/>
        <v>Positive</v>
      </c>
    </row>
    <row r="853" spans="1:17" x14ac:dyDescent="0.35">
      <c r="A853" s="5">
        <v>325</v>
      </c>
      <c r="B853" s="7" t="s">
        <v>10</v>
      </c>
      <c r="C853" s="7">
        <v>64</v>
      </c>
      <c r="D853" s="7" t="str">
        <f t="shared" si="26"/>
        <v>Seniors (51–65)</v>
      </c>
      <c r="E853" s="10">
        <f>IF(Table3[[#This Row],[Age Group]]="Children (8–17)",1,IF(Table3[[#This Row],[Age Group]]="Youth (18–25)",2,IF(Table3[[#This Row],[Age Group]]="Adults (26–35)",3,IF(Table3[[#This Row],[Age Group]]="Middle Age (36–50)",4,5))))</f>
        <v>5</v>
      </c>
      <c r="F853" s="10">
        <v>0</v>
      </c>
      <c r="G853" s="7" t="str">
        <f>IF(Table3[[#This Row],[NS1 Patients]]=0,"Ns1 (-)ve", "Ns1(+)ve")</f>
        <v>Ns1 (-)ve</v>
      </c>
      <c r="H853" s="10">
        <v>0</v>
      </c>
      <c r="I853" s="7" t="str">
        <f>IF(Table3[[#This Row],[IgG Patients]]=0,"IgG (-)ve","IgG (+)ve")</f>
        <v>IgG (-)ve</v>
      </c>
      <c r="J853" s="10">
        <v>0</v>
      </c>
      <c r="K853" s="7" t="str">
        <f>IF(Table3[[#This Row],[IgM Patients]]=0,"IgM (-)ve","IgG (+)ve")</f>
        <v>IgM (-)ve</v>
      </c>
      <c r="L853" s="7" t="s">
        <v>45</v>
      </c>
      <c r="M853" s="7" t="s">
        <v>12</v>
      </c>
      <c r="N853" s="7" t="s">
        <v>24</v>
      </c>
      <c r="O853" s="7" t="s">
        <v>14</v>
      </c>
      <c r="P853" s="7">
        <v>0</v>
      </c>
      <c r="Q853" s="7" t="str">
        <f t="shared" si="27"/>
        <v>Negative</v>
      </c>
    </row>
    <row r="854" spans="1:17" x14ac:dyDescent="0.35">
      <c r="A854" s="5">
        <v>335</v>
      </c>
      <c r="B854" s="7" t="s">
        <v>15</v>
      </c>
      <c r="C854" s="7">
        <v>61</v>
      </c>
      <c r="D854" s="7" t="str">
        <f t="shared" si="26"/>
        <v>Seniors (51–65)</v>
      </c>
      <c r="E854" s="10">
        <f>IF(Table3[[#This Row],[Age Group]]="Children (8–17)",1,IF(Table3[[#This Row],[Age Group]]="Youth (18–25)",2,IF(Table3[[#This Row],[Age Group]]="Adults (26–35)",3,IF(Table3[[#This Row],[Age Group]]="Middle Age (36–50)",4,5))))</f>
        <v>5</v>
      </c>
      <c r="F854" s="10">
        <v>1</v>
      </c>
      <c r="G854" s="7" t="str">
        <f>IF(Table3[[#This Row],[NS1 Patients]]=0,"Ns1 (-)ve", "Ns1(+)ve")</f>
        <v>Ns1(+)ve</v>
      </c>
      <c r="H854" s="10">
        <v>1</v>
      </c>
      <c r="I854" s="7" t="str">
        <f>IF(Table3[[#This Row],[IgG Patients]]=0,"IgG (-)ve","IgG (+)ve")</f>
        <v>IgG (+)ve</v>
      </c>
      <c r="J854" s="10">
        <v>1</v>
      </c>
      <c r="K854" s="7" t="str">
        <f>IF(Table3[[#This Row],[IgM Patients]]=0,"IgM (-)ve","IgG (+)ve")</f>
        <v>IgG (+)ve</v>
      </c>
      <c r="L854" s="7" t="s">
        <v>41</v>
      </c>
      <c r="M854" s="7" t="s">
        <v>12</v>
      </c>
      <c r="N854" s="7" t="s">
        <v>19</v>
      </c>
      <c r="O854" s="7" t="s">
        <v>14</v>
      </c>
      <c r="P854" s="7">
        <v>1</v>
      </c>
      <c r="Q854" s="7" t="str">
        <f t="shared" si="27"/>
        <v>Positive</v>
      </c>
    </row>
    <row r="855" spans="1:17" x14ac:dyDescent="0.35">
      <c r="A855" s="5">
        <v>336</v>
      </c>
      <c r="B855" s="6" t="s">
        <v>15</v>
      </c>
      <c r="C855" s="6">
        <v>60</v>
      </c>
      <c r="D855" s="6" t="str">
        <f t="shared" si="26"/>
        <v>Seniors (51–65)</v>
      </c>
      <c r="E855" s="9">
        <f>IF(Table3[[#This Row],[Age Group]]="Children (8–17)",1,IF(Table3[[#This Row],[Age Group]]="Youth (18–25)",2,IF(Table3[[#This Row],[Age Group]]="Adults (26–35)",3,IF(Table3[[#This Row],[Age Group]]="Middle Age (36–50)",4,5))))</f>
        <v>5</v>
      </c>
      <c r="F855" s="9">
        <v>0</v>
      </c>
      <c r="G855" s="6" t="str">
        <f>IF(Table3[[#This Row],[NS1 Patients]]=0,"Ns1 (-)ve", "Ns1(+)ve")</f>
        <v>Ns1 (-)ve</v>
      </c>
      <c r="H855" s="9">
        <v>0</v>
      </c>
      <c r="I855" s="6" t="str">
        <f>IF(Table3[[#This Row],[IgG Patients]]=0,"IgG (-)ve","IgG (+)ve")</f>
        <v>IgG (-)ve</v>
      </c>
      <c r="J855" s="9">
        <v>1</v>
      </c>
      <c r="K855" s="6" t="str">
        <f>IF(Table3[[#This Row],[IgM Patients]]=0,"IgM (-)ve","IgG (+)ve")</f>
        <v>IgG (+)ve</v>
      </c>
      <c r="L855" s="6" t="s">
        <v>11</v>
      </c>
      <c r="M855" s="6" t="s">
        <v>17</v>
      </c>
      <c r="N855" s="6" t="s">
        <v>24</v>
      </c>
      <c r="O855" s="6" t="s">
        <v>14</v>
      </c>
      <c r="P855" s="6">
        <v>0</v>
      </c>
      <c r="Q855" s="6" t="str">
        <f t="shared" si="27"/>
        <v>Negative</v>
      </c>
    </row>
    <row r="856" spans="1:17" x14ac:dyDescent="0.35">
      <c r="A856" s="5">
        <v>339</v>
      </c>
      <c r="B856" s="7" t="s">
        <v>10</v>
      </c>
      <c r="C856" s="7">
        <v>57</v>
      </c>
      <c r="D856" s="7" t="str">
        <f t="shared" si="26"/>
        <v>Seniors (51–65)</v>
      </c>
      <c r="E856" s="10">
        <f>IF(Table3[[#This Row],[Age Group]]="Children (8–17)",1,IF(Table3[[#This Row],[Age Group]]="Youth (18–25)",2,IF(Table3[[#This Row],[Age Group]]="Adults (26–35)",3,IF(Table3[[#This Row],[Age Group]]="Middle Age (36–50)",4,5))))</f>
        <v>5</v>
      </c>
      <c r="F856" s="10">
        <v>1</v>
      </c>
      <c r="G856" s="7" t="str">
        <f>IF(Table3[[#This Row],[NS1 Patients]]=0,"Ns1 (-)ve", "Ns1(+)ve")</f>
        <v>Ns1(+)ve</v>
      </c>
      <c r="H856" s="10">
        <v>1</v>
      </c>
      <c r="I856" s="7" t="str">
        <f>IF(Table3[[#This Row],[IgG Patients]]=0,"IgG (-)ve","IgG (+)ve")</f>
        <v>IgG (+)ve</v>
      </c>
      <c r="J856" s="10">
        <v>0</v>
      </c>
      <c r="K856" s="7" t="str">
        <f>IF(Table3[[#This Row],[IgM Patients]]=0,"IgM (-)ve","IgG (+)ve")</f>
        <v>IgM (-)ve</v>
      </c>
      <c r="L856" s="7" t="s">
        <v>43</v>
      </c>
      <c r="M856" s="7" t="s">
        <v>12</v>
      </c>
      <c r="N856" s="7" t="s">
        <v>24</v>
      </c>
      <c r="O856" s="7" t="s">
        <v>14</v>
      </c>
      <c r="P856" s="7">
        <v>1</v>
      </c>
      <c r="Q856" s="7" t="str">
        <f t="shared" si="27"/>
        <v>Positive</v>
      </c>
    </row>
    <row r="857" spans="1:17" x14ac:dyDescent="0.35">
      <c r="A857" s="5">
        <v>342</v>
      </c>
      <c r="B857" s="6" t="s">
        <v>15</v>
      </c>
      <c r="C857" s="6">
        <v>56</v>
      </c>
      <c r="D857" s="6" t="str">
        <f t="shared" si="26"/>
        <v>Seniors (51–65)</v>
      </c>
      <c r="E857" s="9">
        <f>IF(Table3[[#This Row],[Age Group]]="Children (8–17)",1,IF(Table3[[#This Row],[Age Group]]="Youth (18–25)",2,IF(Table3[[#This Row],[Age Group]]="Adults (26–35)",3,IF(Table3[[#This Row],[Age Group]]="Middle Age (36–50)",4,5))))</f>
        <v>5</v>
      </c>
      <c r="F857" s="9">
        <v>0</v>
      </c>
      <c r="G857" s="6" t="str">
        <f>IF(Table3[[#This Row],[NS1 Patients]]=0,"Ns1 (-)ve", "Ns1(+)ve")</f>
        <v>Ns1 (-)ve</v>
      </c>
      <c r="H857" s="9">
        <v>0</v>
      </c>
      <c r="I857" s="6" t="str">
        <f>IF(Table3[[#This Row],[IgG Patients]]=0,"IgG (-)ve","IgG (+)ve")</f>
        <v>IgG (-)ve</v>
      </c>
      <c r="J857" s="9">
        <v>1</v>
      </c>
      <c r="K857" s="6" t="str">
        <f>IF(Table3[[#This Row],[IgM Patients]]=0,"IgM (-)ve","IgG (+)ve")</f>
        <v>IgG (+)ve</v>
      </c>
      <c r="L857" s="6" t="s">
        <v>50</v>
      </c>
      <c r="M857" s="6" t="s">
        <v>17</v>
      </c>
      <c r="N857" s="6" t="s">
        <v>19</v>
      </c>
      <c r="O857" s="6" t="s">
        <v>14</v>
      </c>
      <c r="P857" s="6">
        <v>0</v>
      </c>
      <c r="Q857" s="6" t="str">
        <f t="shared" si="27"/>
        <v>Negative</v>
      </c>
    </row>
    <row r="858" spans="1:17" x14ac:dyDescent="0.35">
      <c r="A858" s="5">
        <v>344</v>
      </c>
      <c r="B858" s="6" t="s">
        <v>10</v>
      </c>
      <c r="C858" s="6">
        <v>59</v>
      </c>
      <c r="D858" s="6" t="str">
        <f t="shared" si="26"/>
        <v>Seniors (51–65)</v>
      </c>
      <c r="E858" s="9">
        <f>IF(Table3[[#This Row],[Age Group]]="Children (8–17)",1,IF(Table3[[#This Row],[Age Group]]="Youth (18–25)",2,IF(Table3[[#This Row],[Age Group]]="Adults (26–35)",3,IF(Table3[[#This Row],[Age Group]]="Middle Age (36–50)",4,5))))</f>
        <v>5</v>
      </c>
      <c r="F858" s="9">
        <v>1</v>
      </c>
      <c r="G858" s="6" t="str">
        <f>IF(Table3[[#This Row],[NS1 Patients]]=0,"Ns1 (-)ve", "Ns1(+)ve")</f>
        <v>Ns1(+)ve</v>
      </c>
      <c r="H858" s="9">
        <v>1</v>
      </c>
      <c r="I858" s="6" t="str">
        <f>IF(Table3[[#This Row],[IgG Patients]]=0,"IgG (-)ve","IgG (+)ve")</f>
        <v>IgG (+)ve</v>
      </c>
      <c r="J858" s="9">
        <v>0</v>
      </c>
      <c r="K858" s="6" t="str">
        <f>IF(Table3[[#This Row],[IgM Patients]]=0,"IgM (-)ve","IgG (+)ve")</f>
        <v>IgM (-)ve</v>
      </c>
      <c r="L858" s="6" t="s">
        <v>32</v>
      </c>
      <c r="M858" s="6" t="s">
        <v>17</v>
      </c>
      <c r="N858" s="6" t="s">
        <v>13</v>
      </c>
      <c r="O858" s="6" t="s">
        <v>14</v>
      </c>
      <c r="P858" s="6">
        <v>1</v>
      </c>
      <c r="Q858" s="6" t="str">
        <f t="shared" si="27"/>
        <v>Positive</v>
      </c>
    </row>
    <row r="859" spans="1:17" x14ac:dyDescent="0.35">
      <c r="A859" s="5">
        <v>346</v>
      </c>
      <c r="B859" s="6" t="s">
        <v>10</v>
      </c>
      <c r="C859" s="6">
        <v>64</v>
      </c>
      <c r="D859" s="6" t="str">
        <f t="shared" si="26"/>
        <v>Seniors (51–65)</v>
      </c>
      <c r="E859" s="9">
        <f>IF(Table3[[#This Row],[Age Group]]="Children (8–17)",1,IF(Table3[[#This Row],[Age Group]]="Youth (18–25)",2,IF(Table3[[#This Row],[Age Group]]="Adults (26–35)",3,IF(Table3[[#This Row],[Age Group]]="Middle Age (36–50)",4,5))))</f>
        <v>5</v>
      </c>
      <c r="F859" s="9">
        <v>1</v>
      </c>
      <c r="G859" s="6" t="str">
        <f>IF(Table3[[#This Row],[NS1 Patients]]=0,"Ns1 (-)ve", "Ns1(+)ve")</f>
        <v>Ns1(+)ve</v>
      </c>
      <c r="H859" s="9">
        <v>1</v>
      </c>
      <c r="I859" s="6" t="str">
        <f>IF(Table3[[#This Row],[IgG Patients]]=0,"IgG (-)ve","IgG (+)ve")</f>
        <v>IgG (+)ve</v>
      </c>
      <c r="J859" s="9">
        <v>0</v>
      </c>
      <c r="K859" s="6" t="str">
        <f>IF(Table3[[#This Row],[IgM Patients]]=0,"IgM (-)ve","IgG (+)ve")</f>
        <v>IgM (-)ve</v>
      </c>
      <c r="L859" s="6" t="s">
        <v>33</v>
      </c>
      <c r="M859" s="6" t="s">
        <v>17</v>
      </c>
      <c r="N859" s="6" t="s">
        <v>24</v>
      </c>
      <c r="O859" s="6" t="s">
        <v>14</v>
      </c>
      <c r="P859" s="6">
        <v>1</v>
      </c>
      <c r="Q859" s="6" t="str">
        <f t="shared" si="27"/>
        <v>Positive</v>
      </c>
    </row>
    <row r="860" spans="1:17" x14ac:dyDescent="0.35">
      <c r="A860" s="5">
        <v>347</v>
      </c>
      <c r="B860" s="7" t="s">
        <v>15</v>
      </c>
      <c r="C860" s="7">
        <v>62</v>
      </c>
      <c r="D860" s="7" t="str">
        <f t="shared" si="26"/>
        <v>Seniors (51–65)</v>
      </c>
      <c r="E860" s="10">
        <f>IF(Table3[[#This Row],[Age Group]]="Children (8–17)",1,IF(Table3[[#This Row],[Age Group]]="Youth (18–25)",2,IF(Table3[[#This Row],[Age Group]]="Adults (26–35)",3,IF(Table3[[#This Row],[Age Group]]="Middle Age (36–50)",4,5))))</f>
        <v>5</v>
      </c>
      <c r="F860" s="10">
        <v>1</v>
      </c>
      <c r="G860" s="7" t="str">
        <f>IF(Table3[[#This Row],[NS1 Patients]]=0,"Ns1 (-)ve", "Ns1(+)ve")</f>
        <v>Ns1(+)ve</v>
      </c>
      <c r="H860" s="10">
        <v>1</v>
      </c>
      <c r="I860" s="7" t="str">
        <f>IF(Table3[[#This Row],[IgG Patients]]=0,"IgG (-)ve","IgG (+)ve")</f>
        <v>IgG (+)ve</v>
      </c>
      <c r="J860" s="10">
        <v>0</v>
      </c>
      <c r="K860" s="7" t="str">
        <f>IF(Table3[[#This Row],[IgM Patients]]=0,"IgM (-)ve","IgG (+)ve")</f>
        <v>IgM (-)ve</v>
      </c>
      <c r="L860" s="7" t="s">
        <v>43</v>
      </c>
      <c r="M860" s="7" t="s">
        <v>12</v>
      </c>
      <c r="N860" s="7" t="s">
        <v>19</v>
      </c>
      <c r="O860" s="7" t="s">
        <v>14</v>
      </c>
      <c r="P860" s="7">
        <v>1</v>
      </c>
      <c r="Q860" s="7" t="str">
        <f t="shared" si="27"/>
        <v>Positive</v>
      </c>
    </row>
    <row r="861" spans="1:17" x14ac:dyDescent="0.35">
      <c r="A861" s="5">
        <v>351</v>
      </c>
      <c r="B861" s="7" t="s">
        <v>15</v>
      </c>
      <c r="C861" s="7">
        <v>56</v>
      </c>
      <c r="D861" s="7" t="str">
        <f t="shared" si="26"/>
        <v>Seniors (51–65)</v>
      </c>
      <c r="E861" s="10">
        <f>IF(Table3[[#This Row],[Age Group]]="Children (8–17)",1,IF(Table3[[#This Row],[Age Group]]="Youth (18–25)",2,IF(Table3[[#This Row],[Age Group]]="Adults (26–35)",3,IF(Table3[[#This Row],[Age Group]]="Middle Age (36–50)",4,5))))</f>
        <v>5</v>
      </c>
      <c r="F861" s="10">
        <v>0</v>
      </c>
      <c r="G861" s="7" t="str">
        <f>IF(Table3[[#This Row],[NS1 Patients]]=0,"Ns1 (-)ve", "Ns1(+)ve")</f>
        <v>Ns1 (-)ve</v>
      </c>
      <c r="H861" s="10">
        <v>0</v>
      </c>
      <c r="I861" s="7" t="str">
        <f>IF(Table3[[#This Row],[IgG Patients]]=0,"IgG (-)ve","IgG (+)ve")</f>
        <v>IgG (-)ve</v>
      </c>
      <c r="J861" s="10">
        <v>0</v>
      </c>
      <c r="K861" s="7" t="str">
        <f>IF(Table3[[#This Row],[IgM Patients]]=0,"IgM (-)ve","IgG (+)ve")</f>
        <v>IgM (-)ve</v>
      </c>
      <c r="L861" s="7" t="s">
        <v>39</v>
      </c>
      <c r="M861" s="7" t="s">
        <v>12</v>
      </c>
      <c r="N861" s="7" t="s">
        <v>19</v>
      </c>
      <c r="O861" s="7" t="s">
        <v>14</v>
      </c>
      <c r="P861" s="7">
        <v>0</v>
      </c>
      <c r="Q861" s="7" t="str">
        <f t="shared" si="27"/>
        <v>Negative</v>
      </c>
    </row>
    <row r="862" spans="1:17" x14ac:dyDescent="0.35">
      <c r="A862" s="5">
        <v>354</v>
      </c>
      <c r="B862" s="6" t="s">
        <v>10</v>
      </c>
      <c r="C862" s="6">
        <v>57</v>
      </c>
      <c r="D862" s="6" t="str">
        <f t="shared" si="26"/>
        <v>Seniors (51–65)</v>
      </c>
      <c r="E862" s="9">
        <f>IF(Table3[[#This Row],[Age Group]]="Children (8–17)",1,IF(Table3[[#This Row],[Age Group]]="Youth (18–25)",2,IF(Table3[[#This Row],[Age Group]]="Adults (26–35)",3,IF(Table3[[#This Row],[Age Group]]="Middle Age (36–50)",4,5))))</f>
        <v>5</v>
      </c>
      <c r="F862" s="9">
        <v>1</v>
      </c>
      <c r="G862" s="6" t="str">
        <f>IF(Table3[[#This Row],[NS1 Patients]]=0,"Ns1 (-)ve", "Ns1(+)ve")</f>
        <v>Ns1(+)ve</v>
      </c>
      <c r="H862" s="9">
        <v>1</v>
      </c>
      <c r="I862" s="6" t="str">
        <f>IF(Table3[[#This Row],[IgG Patients]]=0,"IgG (-)ve","IgG (+)ve")</f>
        <v>IgG (+)ve</v>
      </c>
      <c r="J862" s="9">
        <v>0</v>
      </c>
      <c r="K862" s="6" t="str">
        <f>IF(Table3[[#This Row],[IgM Patients]]=0,"IgM (-)ve","IgG (+)ve")</f>
        <v>IgM (-)ve</v>
      </c>
      <c r="L862" s="6" t="s">
        <v>36</v>
      </c>
      <c r="M862" s="6" t="s">
        <v>17</v>
      </c>
      <c r="N862" s="6" t="s">
        <v>13</v>
      </c>
      <c r="O862" s="6" t="s">
        <v>14</v>
      </c>
      <c r="P862" s="6">
        <v>1</v>
      </c>
      <c r="Q862" s="6" t="str">
        <f t="shared" si="27"/>
        <v>Positive</v>
      </c>
    </row>
    <row r="863" spans="1:17" x14ac:dyDescent="0.35">
      <c r="A863" s="5">
        <v>360</v>
      </c>
      <c r="B863" s="6" t="s">
        <v>10</v>
      </c>
      <c r="C863" s="6">
        <v>60</v>
      </c>
      <c r="D863" s="6" t="str">
        <f t="shared" si="26"/>
        <v>Seniors (51–65)</v>
      </c>
      <c r="E863" s="9">
        <f>IF(Table3[[#This Row],[Age Group]]="Children (8–17)",1,IF(Table3[[#This Row],[Age Group]]="Youth (18–25)",2,IF(Table3[[#This Row],[Age Group]]="Adults (26–35)",3,IF(Table3[[#This Row],[Age Group]]="Middle Age (36–50)",4,5))))</f>
        <v>5</v>
      </c>
      <c r="F863" s="9">
        <v>0</v>
      </c>
      <c r="G863" s="6" t="str">
        <f>IF(Table3[[#This Row],[NS1 Patients]]=0,"Ns1 (-)ve", "Ns1(+)ve")</f>
        <v>Ns1 (-)ve</v>
      </c>
      <c r="H863" s="9">
        <v>0</v>
      </c>
      <c r="I863" s="6" t="str">
        <f>IF(Table3[[#This Row],[IgG Patients]]=0,"IgG (-)ve","IgG (+)ve")</f>
        <v>IgG (-)ve</v>
      </c>
      <c r="J863" s="9">
        <v>1</v>
      </c>
      <c r="K863" s="6" t="str">
        <f>IF(Table3[[#This Row],[IgM Patients]]=0,"IgM (-)ve","IgG (+)ve")</f>
        <v>IgG (+)ve</v>
      </c>
      <c r="L863" s="6" t="s">
        <v>40</v>
      </c>
      <c r="M863" s="6" t="s">
        <v>17</v>
      </c>
      <c r="N863" s="6" t="s">
        <v>19</v>
      </c>
      <c r="O863" s="6" t="s">
        <v>14</v>
      </c>
      <c r="P863" s="6">
        <v>0</v>
      </c>
      <c r="Q863" s="6" t="str">
        <f t="shared" si="27"/>
        <v>Negative</v>
      </c>
    </row>
    <row r="864" spans="1:17" x14ac:dyDescent="0.35">
      <c r="A864" s="5">
        <v>361</v>
      </c>
      <c r="B864" s="7" t="s">
        <v>15</v>
      </c>
      <c r="C864" s="7">
        <v>61</v>
      </c>
      <c r="D864" s="7" t="str">
        <f t="shared" si="26"/>
        <v>Seniors (51–65)</v>
      </c>
      <c r="E864" s="10">
        <f>IF(Table3[[#This Row],[Age Group]]="Children (8–17)",1,IF(Table3[[#This Row],[Age Group]]="Youth (18–25)",2,IF(Table3[[#This Row],[Age Group]]="Adults (26–35)",3,IF(Table3[[#This Row],[Age Group]]="Middle Age (36–50)",4,5))))</f>
        <v>5</v>
      </c>
      <c r="F864" s="10">
        <v>0</v>
      </c>
      <c r="G864" s="7" t="str">
        <f>IF(Table3[[#This Row],[NS1 Patients]]=0,"Ns1 (-)ve", "Ns1(+)ve")</f>
        <v>Ns1 (-)ve</v>
      </c>
      <c r="H864" s="10">
        <v>0</v>
      </c>
      <c r="I864" s="7" t="str">
        <f>IF(Table3[[#This Row],[IgG Patients]]=0,"IgG (-)ve","IgG (+)ve")</f>
        <v>IgG (-)ve</v>
      </c>
      <c r="J864" s="10">
        <v>0</v>
      </c>
      <c r="K864" s="7" t="str">
        <f>IF(Table3[[#This Row],[IgM Patients]]=0,"IgM (-)ve","IgG (+)ve")</f>
        <v>IgM (-)ve</v>
      </c>
      <c r="L864" s="7" t="s">
        <v>47</v>
      </c>
      <c r="M864" s="7" t="s">
        <v>12</v>
      </c>
      <c r="N864" s="7" t="s">
        <v>19</v>
      </c>
      <c r="O864" s="7" t="s">
        <v>14</v>
      </c>
      <c r="P864" s="7">
        <v>0</v>
      </c>
      <c r="Q864" s="7" t="str">
        <f t="shared" si="27"/>
        <v>Negative</v>
      </c>
    </row>
    <row r="865" spans="1:17" x14ac:dyDescent="0.35">
      <c r="A865" s="5">
        <v>364</v>
      </c>
      <c r="B865" s="6" t="s">
        <v>15</v>
      </c>
      <c r="C865" s="6">
        <v>58</v>
      </c>
      <c r="D865" s="6" t="str">
        <f t="shared" si="26"/>
        <v>Seniors (51–65)</v>
      </c>
      <c r="E865" s="9">
        <f>IF(Table3[[#This Row],[Age Group]]="Children (8–17)",1,IF(Table3[[#This Row],[Age Group]]="Youth (18–25)",2,IF(Table3[[#This Row],[Age Group]]="Adults (26–35)",3,IF(Table3[[#This Row],[Age Group]]="Middle Age (36–50)",4,5))))</f>
        <v>5</v>
      </c>
      <c r="F865" s="9">
        <v>0</v>
      </c>
      <c r="G865" s="6" t="str">
        <f>IF(Table3[[#This Row],[NS1 Patients]]=0,"Ns1 (-)ve", "Ns1(+)ve")</f>
        <v>Ns1 (-)ve</v>
      </c>
      <c r="H865" s="9">
        <v>0</v>
      </c>
      <c r="I865" s="6" t="str">
        <f>IF(Table3[[#This Row],[IgG Patients]]=0,"IgG (-)ve","IgG (+)ve")</f>
        <v>IgG (-)ve</v>
      </c>
      <c r="J865" s="9">
        <v>1</v>
      </c>
      <c r="K865" s="6" t="str">
        <f>IF(Table3[[#This Row],[IgM Patients]]=0,"IgM (-)ve","IgG (+)ve")</f>
        <v>IgG (+)ve</v>
      </c>
      <c r="L865" s="6" t="s">
        <v>35</v>
      </c>
      <c r="M865" s="6" t="s">
        <v>17</v>
      </c>
      <c r="N865" s="6" t="s">
        <v>19</v>
      </c>
      <c r="O865" s="6" t="s">
        <v>14</v>
      </c>
      <c r="P865" s="6">
        <v>0</v>
      </c>
      <c r="Q865" s="6" t="str">
        <f t="shared" si="27"/>
        <v>Negative</v>
      </c>
    </row>
    <row r="866" spans="1:17" x14ac:dyDescent="0.35">
      <c r="A866" s="5">
        <v>365</v>
      </c>
      <c r="B866" s="7" t="s">
        <v>15</v>
      </c>
      <c r="C866" s="7">
        <v>64</v>
      </c>
      <c r="D866" s="7" t="str">
        <f t="shared" si="26"/>
        <v>Seniors (51–65)</v>
      </c>
      <c r="E866" s="10">
        <f>IF(Table3[[#This Row],[Age Group]]="Children (8–17)",1,IF(Table3[[#This Row],[Age Group]]="Youth (18–25)",2,IF(Table3[[#This Row],[Age Group]]="Adults (26–35)",3,IF(Table3[[#This Row],[Age Group]]="Middle Age (36–50)",4,5))))</f>
        <v>5</v>
      </c>
      <c r="F866" s="10">
        <v>0</v>
      </c>
      <c r="G866" s="7" t="str">
        <f>IF(Table3[[#This Row],[NS1 Patients]]=0,"Ns1 (-)ve", "Ns1(+)ve")</f>
        <v>Ns1 (-)ve</v>
      </c>
      <c r="H866" s="10">
        <v>0</v>
      </c>
      <c r="I866" s="7" t="str">
        <f>IF(Table3[[#This Row],[IgG Patients]]=0,"IgG (-)ve","IgG (+)ve")</f>
        <v>IgG (-)ve</v>
      </c>
      <c r="J866" s="10">
        <v>0</v>
      </c>
      <c r="K866" s="7" t="str">
        <f>IF(Table3[[#This Row],[IgM Patients]]=0,"IgM (-)ve","IgG (+)ve")</f>
        <v>IgM (-)ve</v>
      </c>
      <c r="L866" s="7" t="s">
        <v>35</v>
      </c>
      <c r="M866" s="7" t="s">
        <v>12</v>
      </c>
      <c r="N866" s="7" t="s">
        <v>13</v>
      </c>
      <c r="O866" s="7" t="s">
        <v>14</v>
      </c>
      <c r="P866" s="7">
        <v>0</v>
      </c>
      <c r="Q866" s="7" t="str">
        <f t="shared" si="27"/>
        <v>Negative</v>
      </c>
    </row>
    <row r="867" spans="1:17" x14ac:dyDescent="0.35">
      <c r="A867" s="5">
        <v>367</v>
      </c>
      <c r="B867" s="7" t="s">
        <v>10</v>
      </c>
      <c r="C867" s="7">
        <v>52</v>
      </c>
      <c r="D867" s="7" t="str">
        <f t="shared" si="26"/>
        <v>Seniors (51–65)</v>
      </c>
      <c r="E867" s="10">
        <f>IF(Table3[[#This Row],[Age Group]]="Children (8–17)",1,IF(Table3[[#This Row],[Age Group]]="Youth (18–25)",2,IF(Table3[[#This Row],[Age Group]]="Adults (26–35)",3,IF(Table3[[#This Row],[Age Group]]="Middle Age (36–50)",4,5))))</f>
        <v>5</v>
      </c>
      <c r="F867" s="10">
        <v>1</v>
      </c>
      <c r="G867" s="7" t="str">
        <f>IF(Table3[[#This Row],[NS1 Patients]]=0,"Ns1 (-)ve", "Ns1(+)ve")</f>
        <v>Ns1(+)ve</v>
      </c>
      <c r="H867" s="10">
        <v>1</v>
      </c>
      <c r="I867" s="7" t="str">
        <f>IF(Table3[[#This Row],[IgG Patients]]=0,"IgG (-)ve","IgG (+)ve")</f>
        <v>IgG (+)ve</v>
      </c>
      <c r="J867" s="10">
        <v>1</v>
      </c>
      <c r="K867" s="7" t="str">
        <f>IF(Table3[[#This Row],[IgM Patients]]=0,"IgM (-)ve","IgG (+)ve")</f>
        <v>IgG (+)ve</v>
      </c>
      <c r="L867" s="7" t="s">
        <v>39</v>
      </c>
      <c r="M867" s="7" t="s">
        <v>12</v>
      </c>
      <c r="N867" s="7" t="s">
        <v>13</v>
      </c>
      <c r="O867" s="7" t="s">
        <v>14</v>
      </c>
      <c r="P867" s="7">
        <v>1</v>
      </c>
      <c r="Q867" s="7" t="str">
        <f t="shared" si="27"/>
        <v>Positive</v>
      </c>
    </row>
    <row r="868" spans="1:17" x14ac:dyDescent="0.35">
      <c r="A868" s="5">
        <v>368</v>
      </c>
      <c r="B868" s="6" t="s">
        <v>15</v>
      </c>
      <c r="C868" s="6">
        <v>59</v>
      </c>
      <c r="D868" s="6" t="str">
        <f t="shared" si="26"/>
        <v>Seniors (51–65)</v>
      </c>
      <c r="E868" s="9">
        <f>IF(Table3[[#This Row],[Age Group]]="Children (8–17)",1,IF(Table3[[#This Row],[Age Group]]="Youth (18–25)",2,IF(Table3[[#This Row],[Age Group]]="Adults (26–35)",3,IF(Table3[[#This Row],[Age Group]]="Middle Age (36–50)",4,5))))</f>
        <v>5</v>
      </c>
      <c r="F868" s="9">
        <v>1</v>
      </c>
      <c r="G868" s="6" t="str">
        <f>IF(Table3[[#This Row],[NS1 Patients]]=0,"Ns1 (-)ve", "Ns1(+)ve")</f>
        <v>Ns1(+)ve</v>
      </c>
      <c r="H868" s="9">
        <v>1</v>
      </c>
      <c r="I868" s="6" t="str">
        <f>IF(Table3[[#This Row],[IgG Patients]]=0,"IgG (-)ve","IgG (+)ve")</f>
        <v>IgG (+)ve</v>
      </c>
      <c r="J868" s="9">
        <v>0</v>
      </c>
      <c r="K868" s="6" t="str">
        <f>IF(Table3[[#This Row],[IgM Patients]]=0,"IgM (-)ve","IgG (+)ve")</f>
        <v>IgM (-)ve</v>
      </c>
      <c r="L868" s="6" t="s">
        <v>21</v>
      </c>
      <c r="M868" s="6" t="s">
        <v>17</v>
      </c>
      <c r="N868" s="6" t="s">
        <v>24</v>
      </c>
      <c r="O868" s="6" t="s">
        <v>14</v>
      </c>
      <c r="P868" s="6">
        <v>1</v>
      </c>
      <c r="Q868" s="6" t="str">
        <f t="shared" si="27"/>
        <v>Positive</v>
      </c>
    </row>
    <row r="869" spans="1:17" x14ac:dyDescent="0.35">
      <c r="A869" s="5">
        <v>369</v>
      </c>
      <c r="B869" s="7" t="s">
        <v>10</v>
      </c>
      <c r="C869" s="7">
        <v>51</v>
      </c>
      <c r="D869" s="7" t="str">
        <f t="shared" si="26"/>
        <v>Seniors (51–65)</v>
      </c>
      <c r="E869" s="10">
        <f>IF(Table3[[#This Row],[Age Group]]="Children (8–17)",1,IF(Table3[[#This Row],[Age Group]]="Youth (18–25)",2,IF(Table3[[#This Row],[Age Group]]="Adults (26–35)",3,IF(Table3[[#This Row],[Age Group]]="Middle Age (36–50)",4,5))))</f>
        <v>5</v>
      </c>
      <c r="F869" s="10">
        <v>0</v>
      </c>
      <c r="G869" s="7" t="str">
        <f>IF(Table3[[#This Row],[NS1 Patients]]=0,"Ns1 (-)ve", "Ns1(+)ve")</f>
        <v>Ns1 (-)ve</v>
      </c>
      <c r="H869" s="10">
        <v>0</v>
      </c>
      <c r="I869" s="7" t="str">
        <f>IF(Table3[[#This Row],[IgG Patients]]=0,"IgG (-)ve","IgG (+)ve")</f>
        <v>IgG (-)ve</v>
      </c>
      <c r="J869" s="10">
        <v>1</v>
      </c>
      <c r="K869" s="7" t="str">
        <f>IF(Table3[[#This Row],[IgM Patients]]=0,"IgM (-)ve","IgG (+)ve")</f>
        <v>IgG (+)ve</v>
      </c>
      <c r="L869" s="7" t="s">
        <v>44</v>
      </c>
      <c r="M869" s="7" t="s">
        <v>12</v>
      </c>
      <c r="N869" s="7" t="s">
        <v>13</v>
      </c>
      <c r="O869" s="7" t="s">
        <v>14</v>
      </c>
      <c r="P869" s="7">
        <v>0</v>
      </c>
      <c r="Q869" s="7" t="str">
        <f t="shared" si="27"/>
        <v>Negative</v>
      </c>
    </row>
    <row r="870" spans="1:17" x14ac:dyDescent="0.35">
      <c r="A870" s="5">
        <v>374</v>
      </c>
      <c r="B870" s="6" t="s">
        <v>15</v>
      </c>
      <c r="C870" s="6">
        <v>53</v>
      </c>
      <c r="D870" s="6" t="str">
        <f t="shared" si="26"/>
        <v>Seniors (51–65)</v>
      </c>
      <c r="E870" s="9">
        <f>IF(Table3[[#This Row],[Age Group]]="Children (8–17)",1,IF(Table3[[#This Row],[Age Group]]="Youth (18–25)",2,IF(Table3[[#This Row],[Age Group]]="Adults (26–35)",3,IF(Table3[[#This Row],[Age Group]]="Middle Age (36–50)",4,5))))</f>
        <v>5</v>
      </c>
      <c r="F870" s="9">
        <v>1</v>
      </c>
      <c r="G870" s="6" t="str">
        <f>IF(Table3[[#This Row],[NS1 Patients]]=0,"Ns1 (-)ve", "Ns1(+)ve")</f>
        <v>Ns1(+)ve</v>
      </c>
      <c r="H870" s="9">
        <v>1</v>
      </c>
      <c r="I870" s="6" t="str">
        <f>IF(Table3[[#This Row],[IgG Patients]]=0,"IgG (-)ve","IgG (+)ve")</f>
        <v>IgG (+)ve</v>
      </c>
      <c r="J870" s="9">
        <v>1</v>
      </c>
      <c r="K870" s="6" t="str">
        <f>IF(Table3[[#This Row],[IgM Patients]]=0,"IgM (-)ve","IgG (+)ve")</f>
        <v>IgG (+)ve</v>
      </c>
      <c r="L870" s="6" t="s">
        <v>33</v>
      </c>
      <c r="M870" s="6" t="s">
        <v>17</v>
      </c>
      <c r="N870" s="6" t="s">
        <v>19</v>
      </c>
      <c r="O870" s="6" t="s">
        <v>14</v>
      </c>
      <c r="P870" s="6">
        <v>1</v>
      </c>
      <c r="Q870" s="6" t="str">
        <f t="shared" si="27"/>
        <v>Positive</v>
      </c>
    </row>
    <row r="871" spans="1:17" x14ac:dyDescent="0.35">
      <c r="A871" s="5">
        <v>381</v>
      </c>
      <c r="B871" s="7" t="s">
        <v>10</v>
      </c>
      <c r="C871" s="7">
        <v>63</v>
      </c>
      <c r="D871" s="7" t="str">
        <f t="shared" si="26"/>
        <v>Seniors (51–65)</v>
      </c>
      <c r="E871" s="10">
        <f>IF(Table3[[#This Row],[Age Group]]="Children (8–17)",1,IF(Table3[[#This Row],[Age Group]]="Youth (18–25)",2,IF(Table3[[#This Row],[Age Group]]="Adults (26–35)",3,IF(Table3[[#This Row],[Age Group]]="Middle Age (36–50)",4,5))))</f>
        <v>5</v>
      </c>
      <c r="F871" s="10">
        <v>0</v>
      </c>
      <c r="G871" s="7" t="str">
        <f>IF(Table3[[#This Row],[NS1 Patients]]=0,"Ns1 (-)ve", "Ns1(+)ve")</f>
        <v>Ns1 (-)ve</v>
      </c>
      <c r="H871" s="10">
        <v>0</v>
      </c>
      <c r="I871" s="7" t="str">
        <f>IF(Table3[[#This Row],[IgG Patients]]=0,"IgG (-)ve","IgG (+)ve")</f>
        <v>IgG (-)ve</v>
      </c>
      <c r="J871" s="10">
        <v>1</v>
      </c>
      <c r="K871" s="7" t="str">
        <f>IF(Table3[[#This Row],[IgM Patients]]=0,"IgM (-)ve","IgG (+)ve")</f>
        <v>IgG (+)ve</v>
      </c>
      <c r="L871" s="7" t="s">
        <v>20</v>
      </c>
      <c r="M871" s="7" t="s">
        <v>12</v>
      </c>
      <c r="N871" s="7" t="s">
        <v>13</v>
      </c>
      <c r="O871" s="7" t="s">
        <v>14</v>
      </c>
      <c r="P871" s="7">
        <v>0</v>
      </c>
      <c r="Q871" s="7" t="str">
        <f t="shared" si="27"/>
        <v>Negative</v>
      </c>
    </row>
    <row r="872" spans="1:17" x14ac:dyDescent="0.35">
      <c r="A872" s="5">
        <v>383</v>
      </c>
      <c r="B872" s="7" t="s">
        <v>15</v>
      </c>
      <c r="C872" s="7">
        <v>51</v>
      </c>
      <c r="D872" s="7" t="str">
        <f t="shared" si="26"/>
        <v>Seniors (51–65)</v>
      </c>
      <c r="E872" s="10">
        <f>IF(Table3[[#This Row],[Age Group]]="Children (8–17)",1,IF(Table3[[#This Row],[Age Group]]="Youth (18–25)",2,IF(Table3[[#This Row],[Age Group]]="Adults (26–35)",3,IF(Table3[[#This Row],[Age Group]]="Middle Age (36–50)",4,5))))</f>
        <v>5</v>
      </c>
      <c r="F872" s="10">
        <v>0</v>
      </c>
      <c r="G872" s="7" t="str">
        <f>IF(Table3[[#This Row],[NS1 Patients]]=0,"Ns1 (-)ve", "Ns1(+)ve")</f>
        <v>Ns1 (-)ve</v>
      </c>
      <c r="H872" s="10">
        <v>0</v>
      </c>
      <c r="I872" s="7" t="str">
        <f>IF(Table3[[#This Row],[IgG Patients]]=0,"IgG (-)ve","IgG (+)ve")</f>
        <v>IgG (-)ve</v>
      </c>
      <c r="J872" s="10">
        <v>0</v>
      </c>
      <c r="K872" s="7" t="str">
        <f>IF(Table3[[#This Row],[IgM Patients]]=0,"IgM (-)ve","IgG (+)ve")</f>
        <v>IgM (-)ve</v>
      </c>
      <c r="L872" s="7" t="s">
        <v>44</v>
      </c>
      <c r="M872" s="7" t="s">
        <v>12</v>
      </c>
      <c r="N872" s="7" t="s">
        <v>13</v>
      </c>
      <c r="O872" s="7" t="s">
        <v>14</v>
      </c>
      <c r="P872" s="7">
        <v>0</v>
      </c>
      <c r="Q872" s="7" t="str">
        <f t="shared" si="27"/>
        <v>Negative</v>
      </c>
    </row>
    <row r="873" spans="1:17" x14ac:dyDescent="0.35">
      <c r="A873" s="5">
        <v>390</v>
      </c>
      <c r="B873" s="6" t="s">
        <v>15</v>
      </c>
      <c r="C873" s="6">
        <v>58</v>
      </c>
      <c r="D873" s="6" t="str">
        <f t="shared" si="26"/>
        <v>Seniors (51–65)</v>
      </c>
      <c r="E873" s="9">
        <f>IF(Table3[[#This Row],[Age Group]]="Children (8–17)",1,IF(Table3[[#This Row],[Age Group]]="Youth (18–25)",2,IF(Table3[[#This Row],[Age Group]]="Adults (26–35)",3,IF(Table3[[#This Row],[Age Group]]="Middle Age (36–50)",4,5))))</f>
        <v>5</v>
      </c>
      <c r="F873" s="9">
        <v>0</v>
      </c>
      <c r="G873" s="6" t="str">
        <f>IF(Table3[[#This Row],[NS1 Patients]]=0,"Ns1 (-)ve", "Ns1(+)ve")</f>
        <v>Ns1 (-)ve</v>
      </c>
      <c r="H873" s="9">
        <v>0</v>
      </c>
      <c r="I873" s="6" t="str">
        <f>IF(Table3[[#This Row],[IgG Patients]]=0,"IgG (-)ve","IgG (+)ve")</f>
        <v>IgG (-)ve</v>
      </c>
      <c r="J873" s="9">
        <v>0</v>
      </c>
      <c r="K873" s="6" t="str">
        <f>IF(Table3[[#This Row],[IgM Patients]]=0,"IgM (-)ve","IgG (+)ve")</f>
        <v>IgM (-)ve</v>
      </c>
      <c r="L873" s="6" t="s">
        <v>22</v>
      </c>
      <c r="M873" s="6" t="s">
        <v>17</v>
      </c>
      <c r="N873" s="6" t="s">
        <v>24</v>
      </c>
      <c r="O873" s="6" t="s">
        <v>14</v>
      </c>
      <c r="P873" s="6">
        <v>0</v>
      </c>
      <c r="Q873" s="6" t="str">
        <f t="shared" si="27"/>
        <v>Negative</v>
      </c>
    </row>
    <row r="874" spans="1:17" x14ac:dyDescent="0.35">
      <c r="A874" s="5">
        <v>394</v>
      </c>
      <c r="B874" s="6" t="s">
        <v>10</v>
      </c>
      <c r="C874" s="6">
        <v>59</v>
      </c>
      <c r="D874" s="6" t="str">
        <f t="shared" si="26"/>
        <v>Seniors (51–65)</v>
      </c>
      <c r="E874" s="9">
        <f>IF(Table3[[#This Row],[Age Group]]="Children (8–17)",1,IF(Table3[[#This Row],[Age Group]]="Youth (18–25)",2,IF(Table3[[#This Row],[Age Group]]="Adults (26–35)",3,IF(Table3[[#This Row],[Age Group]]="Middle Age (36–50)",4,5))))</f>
        <v>5</v>
      </c>
      <c r="F874" s="9">
        <v>0</v>
      </c>
      <c r="G874" s="6" t="str">
        <f>IF(Table3[[#This Row],[NS1 Patients]]=0,"Ns1 (-)ve", "Ns1(+)ve")</f>
        <v>Ns1 (-)ve</v>
      </c>
      <c r="H874" s="9">
        <v>0</v>
      </c>
      <c r="I874" s="6" t="str">
        <f>IF(Table3[[#This Row],[IgG Patients]]=0,"IgG (-)ve","IgG (+)ve")</f>
        <v>IgG (-)ve</v>
      </c>
      <c r="J874" s="9">
        <v>1</v>
      </c>
      <c r="K874" s="6" t="str">
        <f>IF(Table3[[#This Row],[IgM Patients]]=0,"IgM (-)ve","IgG (+)ve")</f>
        <v>IgG (+)ve</v>
      </c>
      <c r="L874" s="6" t="s">
        <v>20</v>
      </c>
      <c r="M874" s="6" t="s">
        <v>17</v>
      </c>
      <c r="N874" s="6" t="s">
        <v>13</v>
      </c>
      <c r="O874" s="6" t="s">
        <v>14</v>
      </c>
      <c r="P874" s="6">
        <v>0</v>
      </c>
      <c r="Q874" s="6" t="str">
        <f t="shared" si="27"/>
        <v>Negative</v>
      </c>
    </row>
    <row r="875" spans="1:17" x14ac:dyDescent="0.35">
      <c r="A875" s="5">
        <v>403</v>
      </c>
      <c r="B875" s="7" t="s">
        <v>10</v>
      </c>
      <c r="C875" s="7">
        <v>62</v>
      </c>
      <c r="D875" s="7" t="str">
        <f t="shared" si="26"/>
        <v>Seniors (51–65)</v>
      </c>
      <c r="E875" s="10">
        <f>IF(Table3[[#This Row],[Age Group]]="Children (8–17)",1,IF(Table3[[#This Row],[Age Group]]="Youth (18–25)",2,IF(Table3[[#This Row],[Age Group]]="Adults (26–35)",3,IF(Table3[[#This Row],[Age Group]]="Middle Age (36–50)",4,5))))</f>
        <v>5</v>
      </c>
      <c r="F875" s="10">
        <v>0</v>
      </c>
      <c r="G875" s="7" t="str">
        <f>IF(Table3[[#This Row],[NS1 Patients]]=0,"Ns1 (-)ve", "Ns1(+)ve")</f>
        <v>Ns1 (-)ve</v>
      </c>
      <c r="H875" s="10">
        <v>0</v>
      </c>
      <c r="I875" s="7" t="str">
        <f>IF(Table3[[#This Row],[IgG Patients]]=0,"IgG (-)ve","IgG (+)ve")</f>
        <v>IgG (-)ve</v>
      </c>
      <c r="J875" s="10">
        <v>1</v>
      </c>
      <c r="K875" s="7" t="str">
        <f>IF(Table3[[#This Row],[IgM Patients]]=0,"IgM (-)ve","IgG (+)ve")</f>
        <v>IgG (+)ve</v>
      </c>
      <c r="L875" s="7" t="s">
        <v>16</v>
      </c>
      <c r="M875" s="7" t="s">
        <v>12</v>
      </c>
      <c r="N875" s="7" t="s">
        <v>13</v>
      </c>
      <c r="O875" s="7" t="s">
        <v>14</v>
      </c>
      <c r="P875" s="7">
        <v>0</v>
      </c>
      <c r="Q875" s="7" t="str">
        <f t="shared" si="27"/>
        <v>Negative</v>
      </c>
    </row>
    <row r="876" spans="1:17" x14ac:dyDescent="0.35">
      <c r="A876" s="5">
        <v>407</v>
      </c>
      <c r="B876" s="7" t="s">
        <v>15</v>
      </c>
      <c r="C876" s="7">
        <v>62</v>
      </c>
      <c r="D876" s="7" t="str">
        <f t="shared" si="26"/>
        <v>Seniors (51–65)</v>
      </c>
      <c r="E876" s="10">
        <f>IF(Table3[[#This Row],[Age Group]]="Children (8–17)",1,IF(Table3[[#This Row],[Age Group]]="Youth (18–25)",2,IF(Table3[[#This Row],[Age Group]]="Adults (26–35)",3,IF(Table3[[#This Row],[Age Group]]="Middle Age (36–50)",4,5))))</f>
        <v>5</v>
      </c>
      <c r="F876" s="10">
        <v>1</v>
      </c>
      <c r="G876" s="7" t="str">
        <f>IF(Table3[[#This Row],[NS1 Patients]]=0,"Ns1 (-)ve", "Ns1(+)ve")</f>
        <v>Ns1(+)ve</v>
      </c>
      <c r="H876" s="10">
        <v>1</v>
      </c>
      <c r="I876" s="7" t="str">
        <f>IF(Table3[[#This Row],[IgG Patients]]=0,"IgG (-)ve","IgG (+)ve")</f>
        <v>IgG (+)ve</v>
      </c>
      <c r="J876" s="10">
        <v>0</v>
      </c>
      <c r="K876" s="7" t="str">
        <f>IF(Table3[[#This Row],[IgM Patients]]=0,"IgM (-)ve","IgG (+)ve")</f>
        <v>IgM (-)ve</v>
      </c>
      <c r="L876" s="7" t="s">
        <v>28</v>
      </c>
      <c r="M876" s="7" t="s">
        <v>12</v>
      </c>
      <c r="N876" s="7" t="s">
        <v>19</v>
      </c>
      <c r="O876" s="7" t="s">
        <v>14</v>
      </c>
      <c r="P876" s="7">
        <v>1</v>
      </c>
      <c r="Q876" s="7" t="str">
        <f t="shared" si="27"/>
        <v>Positive</v>
      </c>
    </row>
    <row r="877" spans="1:17" x14ac:dyDescent="0.35">
      <c r="A877" s="5">
        <v>411</v>
      </c>
      <c r="B877" s="7" t="s">
        <v>15</v>
      </c>
      <c r="C877" s="7">
        <v>55</v>
      </c>
      <c r="D877" s="7" t="str">
        <f t="shared" si="26"/>
        <v>Seniors (51–65)</v>
      </c>
      <c r="E877" s="10">
        <f>IF(Table3[[#This Row],[Age Group]]="Children (8–17)",1,IF(Table3[[#This Row],[Age Group]]="Youth (18–25)",2,IF(Table3[[#This Row],[Age Group]]="Adults (26–35)",3,IF(Table3[[#This Row],[Age Group]]="Middle Age (36–50)",4,5))))</f>
        <v>5</v>
      </c>
      <c r="F877" s="10">
        <v>0</v>
      </c>
      <c r="G877" s="7" t="str">
        <f>IF(Table3[[#This Row],[NS1 Patients]]=0,"Ns1 (-)ve", "Ns1(+)ve")</f>
        <v>Ns1 (-)ve</v>
      </c>
      <c r="H877" s="10">
        <v>0</v>
      </c>
      <c r="I877" s="7" t="str">
        <f>IF(Table3[[#This Row],[IgG Patients]]=0,"IgG (-)ve","IgG (+)ve")</f>
        <v>IgG (-)ve</v>
      </c>
      <c r="J877" s="10">
        <v>0</v>
      </c>
      <c r="K877" s="7" t="str">
        <f>IF(Table3[[#This Row],[IgM Patients]]=0,"IgM (-)ve","IgG (+)ve")</f>
        <v>IgM (-)ve</v>
      </c>
      <c r="L877" s="7" t="s">
        <v>29</v>
      </c>
      <c r="M877" s="7" t="s">
        <v>12</v>
      </c>
      <c r="N877" s="7" t="s">
        <v>24</v>
      </c>
      <c r="O877" s="7" t="s">
        <v>14</v>
      </c>
      <c r="P877" s="7">
        <v>0</v>
      </c>
      <c r="Q877" s="7" t="str">
        <f t="shared" si="27"/>
        <v>Negative</v>
      </c>
    </row>
    <row r="878" spans="1:17" x14ac:dyDescent="0.35">
      <c r="A878" s="5">
        <v>413</v>
      </c>
      <c r="B878" s="7" t="s">
        <v>10</v>
      </c>
      <c r="C878" s="7">
        <v>54</v>
      </c>
      <c r="D878" s="7" t="str">
        <f t="shared" si="26"/>
        <v>Seniors (51–65)</v>
      </c>
      <c r="E878" s="10">
        <f>IF(Table3[[#This Row],[Age Group]]="Children (8–17)",1,IF(Table3[[#This Row],[Age Group]]="Youth (18–25)",2,IF(Table3[[#This Row],[Age Group]]="Adults (26–35)",3,IF(Table3[[#This Row],[Age Group]]="Middle Age (36–50)",4,5))))</f>
        <v>5</v>
      </c>
      <c r="F878" s="10">
        <v>0</v>
      </c>
      <c r="G878" s="7" t="str">
        <f>IF(Table3[[#This Row],[NS1 Patients]]=0,"Ns1 (-)ve", "Ns1(+)ve")</f>
        <v>Ns1 (-)ve</v>
      </c>
      <c r="H878" s="10">
        <v>0</v>
      </c>
      <c r="I878" s="7" t="str">
        <f>IF(Table3[[#This Row],[IgG Patients]]=0,"IgG (-)ve","IgG (+)ve")</f>
        <v>IgG (-)ve</v>
      </c>
      <c r="J878" s="10">
        <v>1</v>
      </c>
      <c r="K878" s="7" t="str">
        <f>IF(Table3[[#This Row],[IgM Patients]]=0,"IgM (-)ve","IgG (+)ve")</f>
        <v>IgG (+)ve</v>
      </c>
      <c r="L878" s="7" t="s">
        <v>53</v>
      </c>
      <c r="M878" s="7" t="s">
        <v>12</v>
      </c>
      <c r="N878" s="7" t="s">
        <v>19</v>
      </c>
      <c r="O878" s="7" t="s">
        <v>14</v>
      </c>
      <c r="P878" s="7">
        <v>0</v>
      </c>
      <c r="Q878" s="7" t="str">
        <f t="shared" si="27"/>
        <v>Negative</v>
      </c>
    </row>
    <row r="879" spans="1:17" x14ac:dyDescent="0.35">
      <c r="A879" s="5">
        <v>416</v>
      </c>
      <c r="B879" s="6" t="s">
        <v>15</v>
      </c>
      <c r="C879" s="6">
        <v>57</v>
      </c>
      <c r="D879" s="6" t="str">
        <f t="shared" si="26"/>
        <v>Seniors (51–65)</v>
      </c>
      <c r="E879" s="9">
        <f>IF(Table3[[#This Row],[Age Group]]="Children (8–17)",1,IF(Table3[[#This Row],[Age Group]]="Youth (18–25)",2,IF(Table3[[#This Row],[Age Group]]="Adults (26–35)",3,IF(Table3[[#This Row],[Age Group]]="Middle Age (36–50)",4,5))))</f>
        <v>5</v>
      </c>
      <c r="F879" s="9">
        <v>1</v>
      </c>
      <c r="G879" s="6" t="str">
        <f>IF(Table3[[#This Row],[NS1 Patients]]=0,"Ns1 (-)ve", "Ns1(+)ve")</f>
        <v>Ns1(+)ve</v>
      </c>
      <c r="H879" s="9">
        <v>1</v>
      </c>
      <c r="I879" s="6" t="str">
        <f>IF(Table3[[#This Row],[IgG Patients]]=0,"IgG (-)ve","IgG (+)ve")</f>
        <v>IgG (+)ve</v>
      </c>
      <c r="J879" s="9">
        <v>1</v>
      </c>
      <c r="K879" s="6" t="str">
        <f>IF(Table3[[#This Row],[IgM Patients]]=0,"IgM (-)ve","IgG (+)ve")</f>
        <v>IgG (+)ve</v>
      </c>
      <c r="L879" s="6" t="s">
        <v>46</v>
      </c>
      <c r="M879" s="6" t="s">
        <v>17</v>
      </c>
      <c r="N879" s="6" t="s">
        <v>24</v>
      </c>
      <c r="O879" s="6" t="s">
        <v>14</v>
      </c>
      <c r="P879" s="6">
        <v>1</v>
      </c>
      <c r="Q879" s="6" t="str">
        <f t="shared" si="27"/>
        <v>Positive</v>
      </c>
    </row>
    <row r="880" spans="1:17" x14ac:dyDescent="0.35">
      <c r="A880" s="5">
        <v>417</v>
      </c>
      <c r="B880" s="7" t="s">
        <v>15</v>
      </c>
      <c r="C880" s="7">
        <v>62</v>
      </c>
      <c r="D880" s="7" t="str">
        <f t="shared" si="26"/>
        <v>Seniors (51–65)</v>
      </c>
      <c r="E880" s="10">
        <f>IF(Table3[[#This Row],[Age Group]]="Children (8–17)",1,IF(Table3[[#This Row],[Age Group]]="Youth (18–25)",2,IF(Table3[[#This Row],[Age Group]]="Adults (26–35)",3,IF(Table3[[#This Row],[Age Group]]="Middle Age (36–50)",4,5))))</f>
        <v>5</v>
      </c>
      <c r="F880" s="10">
        <v>0</v>
      </c>
      <c r="G880" s="7" t="str">
        <f>IF(Table3[[#This Row],[NS1 Patients]]=0,"Ns1 (-)ve", "Ns1(+)ve")</f>
        <v>Ns1 (-)ve</v>
      </c>
      <c r="H880" s="10">
        <v>0</v>
      </c>
      <c r="I880" s="7" t="str">
        <f>IF(Table3[[#This Row],[IgG Patients]]=0,"IgG (-)ve","IgG (+)ve")</f>
        <v>IgG (-)ve</v>
      </c>
      <c r="J880" s="10">
        <v>1</v>
      </c>
      <c r="K880" s="7" t="str">
        <f>IF(Table3[[#This Row],[IgM Patients]]=0,"IgM (-)ve","IgG (+)ve")</f>
        <v>IgG (+)ve</v>
      </c>
      <c r="L880" s="7" t="s">
        <v>47</v>
      </c>
      <c r="M880" s="7" t="s">
        <v>12</v>
      </c>
      <c r="N880" s="7" t="s">
        <v>19</v>
      </c>
      <c r="O880" s="7" t="s">
        <v>14</v>
      </c>
      <c r="P880" s="7">
        <v>0</v>
      </c>
      <c r="Q880" s="7" t="str">
        <f t="shared" si="27"/>
        <v>Negative</v>
      </c>
    </row>
    <row r="881" spans="1:17" x14ac:dyDescent="0.35">
      <c r="A881" s="5">
        <v>431</v>
      </c>
      <c r="B881" s="7" t="s">
        <v>10</v>
      </c>
      <c r="C881" s="7">
        <v>58</v>
      </c>
      <c r="D881" s="7" t="str">
        <f t="shared" si="26"/>
        <v>Seniors (51–65)</v>
      </c>
      <c r="E881" s="10">
        <f>IF(Table3[[#This Row],[Age Group]]="Children (8–17)",1,IF(Table3[[#This Row],[Age Group]]="Youth (18–25)",2,IF(Table3[[#This Row],[Age Group]]="Adults (26–35)",3,IF(Table3[[#This Row],[Age Group]]="Middle Age (36–50)",4,5))))</f>
        <v>5</v>
      </c>
      <c r="F881" s="10">
        <v>0</v>
      </c>
      <c r="G881" s="7" t="str">
        <f>IF(Table3[[#This Row],[NS1 Patients]]=0,"Ns1 (-)ve", "Ns1(+)ve")</f>
        <v>Ns1 (-)ve</v>
      </c>
      <c r="H881" s="10">
        <v>0</v>
      </c>
      <c r="I881" s="7" t="str">
        <f>IF(Table3[[#This Row],[IgG Patients]]=0,"IgG (-)ve","IgG (+)ve")</f>
        <v>IgG (-)ve</v>
      </c>
      <c r="J881" s="10">
        <v>1</v>
      </c>
      <c r="K881" s="7" t="str">
        <f>IF(Table3[[#This Row],[IgM Patients]]=0,"IgM (-)ve","IgG (+)ve")</f>
        <v>IgG (+)ve</v>
      </c>
      <c r="L881" s="7" t="s">
        <v>37</v>
      </c>
      <c r="M881" s="7" t="s">
        <v>12</v>
      </c>
      <c r="N881" s="7" t="s">
        <v>13</v>
      </c>
      <c r="O881" s="7" t="s">
        <v>14</v>
      </c>
      <c r="P881" s="7">
        <v>0</v>
      </c>
      <c r="Q881" s="7" t="str">
        <f t="shared" si="27"/>
        <v>Negative</v>
      </c>
    </row>
    <row r="882" spans="1:17" x14ac:dyDescent="0.35">
      <c r="A882" s="5">
        <v>444</v>
      </c>
      <c r="B882" s="6" t="s">
        <v>15</v>
      </c>
      <c r="C882" s="6">
        <v>58</v>
      </c>
      <c r="D882" s="6" t="str">
        <f t="shared" si="26"/>
        <v>Seniors (51–65)</v>
      </c>
      <c r="E882" s="9">
        <f>IF(Table3[[#This Row],[Age Group]]="Children (8–17)",1,IF(Table3[[#This Row],[Age Group]]="Youth (18–25)",2,IF(Table3[[#This Row],[Age Group]]="Adults (26–35)",3,IF(Table3[[#This Row],[Age Group]]="Middle Age (36–50)",4,5))))</f>
        <v>5</v>
      </c>
      <c r="F882" s="9">
        <v>0</v>
      </c>
      <c r="G882" s="6" t="str">
        <f>IF(Table3[[#This Row],[NS1 Patients]]=0,"Ns1 (-)ve", "Ns1(+)ve")</f>
        <v>Ns1 (-)ve</v>
      </c>
      <c r="H882" s="9">
        <v>0</v>
      </c>
      <c r="I882" s="6" t="str">
        <f>IF(Table3[[#This Row],[IgG Patients]]=0,"IgG (-)ve","IgG (+)ve")</f>
        <v>IgG (-)ve</v>
      </c>
      <c r="J882" s="9">
        <v>1</v>
      </c>
      <c r="K882" s="6" t="str">
        <f>IF(Table3[[#This Row],[IgM Patients]]=0,"IgM (-)ve","IgG (+)ve")</f>
        <v>IgG (+)ve</v>
      </c>
      <c r="L882" s="6" t="s">
        <v>45</v>
      </c>
      <c r="M882" s="6" t="s">
        <v>17</v>
      </c>
      <c r="N882" s="6" t="s">
        <v>13</v>
      </c>
      <c r="O882" s="6" t="s">
        <v>14</v>
      </c>
      <c r="P882" s="6">
        <v>0</v>
      </c>
      <c r="Q882" s="6" t="str">
        <f t="shared" si="27"/>
        <v>Negative</v>
      </c>
    </row>
    <row r="883" spans="1:17" x14ac:dyDescent="0.35">
      <c r="A883" s="5">
        <v>445</v>
      </c>
      <c r="B883" s="7" t="s">
        <v>15</v>
      </c>
      <c r="C883" s="7">
        <v>62</v>
      </c>
      <c r="D883" s="7" t="str">
        <f t="shared" si="26"/>
        <v>Seniors (51–65)</v>
      </c>
      <c r="E883" s="10">
        <f>IF(Table3[[#This Row],[Age Group]]="Children (8–17)",1,IF(Table3[[#This Row],[Age Group]]="Youth (18–25)",2,IF(Table3[[#This Row],[Age Group]]="Adults (26–35)",3,IF(Table3[[#This Row],[Age Group]]="Middle Age (36–50)",4,5))))</f>
        <v>5</v>
      </c>
      <c r="F883" s="10">
        <v>1</v>
      </c>
      <c r="G883" s="7" t="str">
        <f>IF(Table3[[#This Row],[NS1 Patients]]=0,"Ns1 (-)ve", "Ns1(+)ve")</f>
        <v>Ns1(+)ve</v>
      </c>
      <c r="H883" s="10">
        <v>1</v>
      </c>
      <c r="I883" s="7" t="str">
        <f>IF(Table3[[#This Row],[IgG Patients]]=0,"IgG (-)ve","IgG (+)ve")</f>
        <v>IgG (+)ve</v>
      </c>
      <c r="J883" s="10">
        <v>0</v>
      </c>
      <c r="K883" s="7" t="str">
        <f>IF(Table3[[#This Row],[IgM Patients]]=0,"IgM (-)ve","IgG (+)ve")</f>
        <v>IgM (-)ve</v>
      </c>
      <c r="L883" s="7" t="s">
        <v>45</v>
      </c>
      <c r="M883" s="7" t="s">
        <v>12</v>
      </c>
      <c r="N883" s="7" t="s">
        <v>19</v>
      </c>
      <c r="O883" s="7" t="s">
        <v>14</v>
      </c>
      <c r="P883" s="7">
        <v>1</v>
      </c>
      <c r="Q883" s="7" t="str">
        <f t="shared" si="27"/>
        <v>Positive</v>
      </c>
    </row>
    <row r="884" spans="1:17" x14ac:dyDescent="0.35">
      <c r="A884" s="5">
        <v>449</v>
      </c>
      <c r="B884" s="7" t="s">
        <v>15</v>
      </c>
      <c r="C884" s="7">
        <v>61</v>
      </c>
      <c r="D884" s="7" t="str">
        <f t="shared" si="26"/>
        <v>Seniors (51–65)</v>
      </c>
      <c r="E884" s="10">
        <f>IF(Table3[[#This Row],[Age Group]]="Children (8–17)",1,IF(Table3[[#This Row],[Age Group]]="Youth (18–25)",2,IF(Table3[[#This Row],[Age Group]]="Adults (26–35)",3,IF(Table3[[#This Row],[Age Group]]="Middle Age (36–50)",4,5))))</f>
        <v>5</v>
      </c>
      <c r="F884" s="10">
        <v>1</v>
      </c>
      <c r="G884" s="7" t="str">
        <f>IF(Table3[[#This Row],[NS1 Patients]]=0,"Ns1 (-)ve", "Ns1(+)ve")</f>
        <v>Ns1(+)ve</v>
      </c>
      <c r="H884" s="10">
        <v>1</v>
      </c>
      <c r="I884" s="7" t="str">
        <f>IF(Table3[[#This Row],[IgG Patients]]=0,"IgG (-)ve","IgG (+)ve")</f>
        <v>IgG (+)ve</v>
      </c>
      <c r="J884" s="10">
        <v>1</v>
      </c>
      <c r="K884" s="7" t="str">
        <f>IF(Table3[[#This Row],[IgM Patients]]=0,"IgM (-)ve","IgG (+)ve")</f>
        <v>IgG (+)ve</v>
      </c>
      <c r="L884" s="7" t="s">
        <v>21</v>
      </c>
      <c r="M884" s="7" t="s">
        <v>12</v>
      </c>
      <c r="N884" s="7" t="s">
        <v>19</v>
      </c>
      <c r="O884" s="7" t="s">
        <v>14</v>
      </c>
      <c r="P884" s="7">
        <v>1</v>
      </c>
      <c r="Q884" s="7" t="str">
        <f t="shared" si="27"/>
        <v>Positive</v>
      </c>
    </row>
    <row r="885" spans="1:17" x14ac:dyDescent="0.35">
      <c r="A885" s="5">
        <v>451</v>
      </c>
      <c r="B885" s="7" t="s">
        <v>10</v>
      </c>
      <c r="C885" s="7">
        <v>64</v>
      </c>
      <c r="D885" s="7" t="str">
        <f t="shared" si="26"/>
        <v>Seniors (51–65)</v>
      </c>
      <c r="E885" s="10">
        <f>IF(Table3[[#This Row],[Age Group]]="Children (8–17)",1,IF(Table3[[#This Row],[Age Group]]="Youth (18–25)",2,IF(Table3[[#This Row],[Age Group]]="Adults (26–35)",3,IF(Table3[[#This Row],[Age Group]]="Middle Age (36–50)",4,5))))</f>
        <v>5</v>
      </c>
      <c r="F885" s="10">
        <v>0</v>
      </c>
      <c r="G885" s="7" t="str">
        <f>IF(Table3[[#This Row],[NS1 Patients]]=0,"Ns1 (-)ve", "Ns1(+)ve")</f>
        <v>Ns1 (-)ve</v>
      </c>
      <c r="H885" s="10">
        <v>0</v>
      </c>
      <c r="I885" s="7" t="str">
        <f>IF(Table3[[#This Row],[IgG Patients]]=0,"IgG (-)ve","IgG (+)ve")</f>
        <v>IgG (-)ve</v>
      </c>
      <c r="J885" s="10">
        <v>1</v>
      </c>
      <c r="K885" s="7" t="str">
        <f>IF(Table3[[#This Row],[IgM Patients]]=0,"IgM (-)ve","IgG (+)ve")</f>
        <v>IgG (+)ve</v>
      </c>
      <c r="L885" s="7" t="s">
        <v>20</v>
      </c>
      <c r="M885" s="7" t="s">
        <v>12</v>
      </c>
      <c r="N885" s="7" t="s">
        <v>19</v>
      </c>
      <c r="O885" s="7" t="s">
        <v>14</v>
      </c>
      <c r="P885" s="7">
        <v>0</v>
      </c>
      <c r="Q885" s="7" t="str">
        <f t="shared" si="27"/>
        <v>Negative</v>
      </c>
    </row>
    <row r="886" spans="1:17" x14ac:dyDescent="0.35">
      <c r="A886" s="5">
        <v>460</v>
      </c>
      <c r="B886" s="6" t="s">
        <v>10</v>
      </c>
      <c r="C886" s="6">
        <v>52</v>
      </c>
      <c r="D886" s="6" t="str">
        <f t="shared" si="26"/>
        <v>Seniors (51–65)</v>
      </c>
      <c r="E886" s="9">
        <f>IF(Table3[[#This Row],[Age Group]]="Children (8–17)",1,IF(Table3[[#This Row],[Age Group]]="Youth (18–25)",2,IF(Table3[[#This Row],[Age Group]]="Adults (26–35)",3,IF(Table3[[#This Row],[Age Group]]="Middle Age (36–50)",4,5))))</f>
        <v>5</v>
      </c>
      <c r="F886" s="9">
        <v>1</v>
      </c>
      <c r="G886" s="6" t="str">
        <f>IF(Table3[[#This Row],[NS1 Patients]]=0,"Ns1 (-)ve", "Ns1(+)ve")</f>
        <v>Ns1(+)ve</v>
      </c>
      <c r="H886" s="9">
        <v>1</v>
      </c>
      <c r="I886" s="6" t="str">
        <f>IF(Table3[[#This Row],[IgG Patients]]=0,"IgG (-)ve","IgG (+)ve")</f>
        <v>IgG (+)ve</v>
      </c>
      <c r="J886" s="9">
        <v>1</v>
      </c>
      <c r="K886" s="6" t="str">
        <f>IF(Table3[[#This Row],[IgM Patients]]=0,"IgM (-)ve","IgG (+)ve")</f>
        <v>IgG (+)ve</v>
      </c>
      <c r="L886" s="6" t="s">
        <v>49</v>
      </c>
      <c r="M886" s="6" t="s">
        <v>17</v>
      </c>
      <c r="N886" s="6" t="s">
        <v>24</v>
      </c>
      <c r="O886" s="6" t="s">
        <v>14</v>
      </c>
      <c r="P886" s="6">
        <v>1</v>
      </c>
      <c r="Q886" s="6" t="str">
        <f t="shared" si="27"/>
        <v>Positive</v>
      </c>
    </row>
    <row r="887" spans="1:17" x14ac:dyDescent="0.35">
      <c r="A887" s="5">
        <v>468</v>
      </c>
      <c r="B887" s="6" t="s">
        <v>10</v>
      </c>
      <c r="C887" s="6">
        <v>53</v>
      </c>
      <c r="D887" s="6" t="str">
        <f t="shared" si="26"/>
        <v>Seniors (51–65)</v>
      </c>
      <c r="E887" s="9">
        <f>IF(Table3[[#This Row],[Age Group]]="Children (8–17)",1,IF(Table3[[#This Row],[Age Group]]="Youth (18–25)",2,IF(Table3[[#This Row],[Age Group]]="Adults (26–35)",3,IF(Table3[[#This Row],[Age Group]]="Middle Age (36–50)",4,5))))</f>
        <v>5</v>
      </c>
      <c r="F887" s="9">
        <v>0</v>
      </c>
      <c r="G887" s="6" t="str">
        <f>IF(Table3[[#This Row],[NS1 Patients]]=0,"Ns1 (-)ve", "Ns1(+)ve")</f>
        <v>Ns1 (-)ve</v>
      </c>
      <c r="H887" s="9">
        <v>0</v>
      </c>
      <c r="I887" s="6" t="str">
        <f>IF(Table3[[#This Row],[IgG Patients]]=0,"IgG (-)ve","IgG (+)ve")</f>
        <v>IgG (-)ve</v>
      </c>
      <c r="J887" s="9">
        <v>0</v>
      </c>
      <c r="K887" s="6" t="str">
        <f>IF(Table3[[#This Row],[IgM Patients]]=0,"IgM (-)ve","IgG (+)ve")</f>
        <v>IgM (-)ve</v>
      </c>
      <c r="L887" s="6" t="s">
        <v>45</v>
      </c>
      <c r="M887" s="6" t="s">
        <v>17</v>
      </c>
      <c r="N887" s="6" t="s">
        <v>13</v>
      </c>
      <c r="O887" s="6" t="s">
        <v>14</v>
      </c>
      <c r="P887" s="6">
        <v>0</v>
      </c>
      <c r="Q887" s="6" t="str">
        <f t="shared" si="27"/>
        <v>Negative</v>
      </c>
    </row>
    <row r="888" spans="1:17" x14ac:dyDescent="0.35">
      <c r="A888" s="5">
        <v>470</v>
      </c>
      <c r="B888" s="6" t="s">
        <v>15</v>
      </c>
      <c r="C888" s="6">
        <v>51</v>
      </c>
      <c r="D888" s="6" t="str">
        <f t="shared" si="26"/>
        <v>Seniors (51–65)</v>
      </c>
      <c r="E888" s="9">
        <f>IF(Table3[[#This Row],[Age Group]]="Children (8–17)",1,IF(Table3[[#This Row],[Age Group]]="Youth (18–25)",2,IF(Table3[[#This Row],[Age Group]]="Adults (26–35)",3,IF(Table3[[#This Row],[Age Group]]="Middle Age (36–50)",4,5))))</f>
        <v>5</v>
      </c>
      <c r="F888" s="9">
        <v>1</v>
      </c>
      <c r="G888" s="6" t="str">
        <f>IF(Table3[[#This Row],[NS1 Patients]]=0,"Ns1 (-)ve", "Ns1(+)ve")</f>
        <v>Ns1(+)ve</v>
      </c>
      <c r="H888" s="9">
        <v>1</v>
      </c>
      <c r="I888" s="6" t="str">
        <f>IF(Table3[[#This Row],[IgG Patients]]=0,"IgG (-)ve","IgG (+)ve")</f>
        <v>IgG (+)ve</v>
      </c>
      <c r="J888" s="9">
        <v>1</v>
      </c>
      <c r="K888" s="6" t="str">
        <f>IF(Table3[[#This Row],[IgM Patients]]=0,"IgM (-)ve","IgG (+)ve")</f>
        <v>IgG (+)ve</v>
      </c>
      <c r="L888" s="6" t="s">
        <v>41</v>
      </c>
      <c r="M888" s="6" t="s">
        <v>17</v>
      </c>
      <c r="N888" s="6" t="s">
        <v>19</v>
      </c>
      <c r="O888" s="6" t="s">
        <v>14</v>
      </c>
      <c r="P888" s="6">
        <v>1</v>
      </c>
      <c r="Q888" s="6" t="str">
        <f t="shared" si="27"/>
        <v>Positive</v>
      </c>
    </row>
    <row r="889" spans="1:17" x14ac:dyDescent="0.35">
      <c r="A889" s="5">
        <v>477</v>
      </c>
      <c r="B889" s="7" t="s">
        <v>10</v>
      </c>
      <c r="C889" s="7">
        <v>53</v>
      </c>
      <c r="D889" s="7" t="str">
        <f t="shared" si="26"/>
        <v>Seniors (51–65)</v>
      </c>
      <c r="E889" s="10">
        <f>IF(Table3[[#This Row],[Age Group]]="Children (8–17)",1,IF(Table3[[#This Row],[Age Group]]="Youth (18–25)",2,IF(Table3[[#This Row],[Age Group]]="Adults (26–35)",3,IF(Table3[[#This Row],[Age Group]]="Middle Age (36–50)",4,5))))</f>
        <v>5</v>
      </c>
      <c r="F889" s="10">
        <v>1</v>
      </c>
      <c r="G889" s="7" t="str">
        <f>IF(Table3[[#This Row],[NS1 Patients]]=0,"Ns1 (-)ve", "Ns1(+)ve")</f>
        <v>Ns1(+)ve</v>
      </c>
      <c r="H889" s="10">
        <v>1</v>
      </c>
      <c r="I889" s="7" t="str">
        <f>IF(Table3[[#This Row],[IgG Patients]]=0,"IgG (-)ve","IgG (+)ve")</f>
        <v>IgG (+)ve</v>
      </c>
      <c r="J889" s="10">
        <v>0</v>
      </c>
      <c r="K889" s="7" t="str">
        <f>IF(Table3[[#This Row],[IgM Patients]]=0,"IgM (-)ve","IgG (+)ve")</f>
        <v>IgM (-)ve</v>
      </c>
      <c r="L889" s="7" t="s">
        <v>42</v>
      </c>
      <c r="M889" s="7" t="s">
        <v>12</v>
      </c>
      <c r="N889" s="7" t="s">
        <v>24</v>
      </c>
      <c r="O889" s="7" t="s">
        <v>14</v>
      </c>
      <c r="P889" s="7">
        <v>1</v>
      </c>
      <c r="Q889" s="7" t="str">
        <f t="shared" si="27"/>
        <v>Positive</v>
      </c>
    </row>
    <row r="890" spans="1:17" x14ac:dyDescent="0.35">
      <c r="A890" s="5">
        <v>481</v>
      </c>
      <c r="B890" s="7" t="s">
        <v>15</v>
      </c>
      <c r="C890" s="7">
        <v>63</v>
      </c>
      <c r="D890" s="7" t="str">
        <f t="shared" si="26"/>
        <v>Seniors (51–65)</v>
      </c>
      <c r="E890" s="10">
        <f>IF(Table3[[#This Row],[Age Group]]="Children (8–17)",1,IF(Table3[[#This Row],[Age Group]]="Youth (18–25)",2,IF(Table3[[#This Row],[Age Group]]="Adults (26–35)",3,IF(Table3[[#This Row],[Age Group]]="Middle Age (36–50)",4,5))))</f>
        <v>5</v>
      </c>
      <c r="F890" s="10">
        <v>0</v>
      </c>
      <c r="G890" s="7" t="str">
        <f>IF(Table3[[#This Row],[NS1 Patients]]=0,"Ns1 (-)ve", "Ns1(+)ve")</f>
        <v>Ns1 (-)ve</v>
      </c>
      <c r="H890" s="10">
        <v>0</v>
      </c>
      <c r="I890" s="7" t="str">
        <f>IF(Table3[[#This Row],[IgG Patients]]=0,"IgG (-)ve","IgG (+)ve")</f>
        <v>IgG (-)ve</v>
      </c>
      <c r="J890" s="10">
        <v>0</v>
      </c>
      <c r="K890" s="7" t="str">
        <f>IF(Table3[[#This Row],[IgM Patients]]=0,"IgM (-)ve","IgG (+)ve")</f>
        <v>IgM (-)ve</v>
      </c>
      <c r="L890" s="7" t="s">
        <v>22</v>
      </c>
      <c r="M890" s="7" t="s">
        <v>12</v>
      </c>
      <c r="N890" s="7" t="s">
        <v>24</v>
      </c>
      <c r="O890" s="7" t="s">
        <v>14</v>
      </c>
      <c r="P890" s="7">
        <v>0</v>
      </c>
      <c r="Q890" s="7" t="str">
        <f t="shared" si="27"/>
        <v>Negative</v>
      </c>
    </row>
    <row r="891" spans="1:17" x14ac:dyDescent="0.35">
      <c r="A891" s="5">
        <v>482</v>
      </c>
      <c r="B891" s="6" t="s">
        <v>10</v>
      </c>
      <c r="C891" s="6">
        <v>54</v>
      </c>
      <c r="D891" s="6" t="str">
        <f t="shared" si="26"/>
        <v>Seniors (51–65)</v>
      </c>
      <c r="E891" s="9">
        <f>IF(Table3[[#This Row],[Age Group]]="Children (8–17)",1,IF(Table3[[#This Row],[Age Group]]="Youth (18–25)",2,IF(Table3[[#This Row],[Age Group]]="Adults (26–35)",3,IF(Table3[[#This Row],[Age Group]]="Middle Age (36–50)",4,5))))</f>
        <v>5</v>
      </c>
      <c r="F891" s="9">
        <v>1</v>
      </c>
      <c r="G891" s="6" t="str">
        <f>IF(Table3[[#This Row],[NS1 Patients]]=0,"Ns1 (-)ve", "Ns1(+)ve")</f>
        <v>Ns1(+)ve</v>
      </c>
      <c r="H891" s="9">
        <v>1</v>
      </c>
      <c r="I891" s="6" t="str">
        <f>IF(Table3[[#This Row],[IgG Patients]]=0,"IgG (-)ve","IgG (+)ve")</f>
        <v>IgG (+)ve</v>
      </c>
      <c r="J891" s="9">
        <v>0</v>
      </c>
      <c r="K891" s="6" t="str">
        <f>IF(Table3[[#This Row],[IgM Patients]]=0,"IgM (-)ve","IgG (+)ve")</f>
        <v>IgM (-)ve</v>
      </c>
      <c r="L891" s="6" t="s">
        <v>33</v>
      </c>
      <c r="M891" s="6" t="s">
        <v>17</v>
      </c>
      <c r="N891" s="6" t="s">
        <v>24</v>
      </c>
      <c r="O891" s="6" t="s">
        <v>14</v>
      </c>
      <c r="P891" s="6">
        <v>1</v>
      </c>
      <c r="Q891" s="6" t="str">
        <f t="shared" si="27"/>
        <v>Positive</v>
      </c>
    </row>
    <row r="892" spans="1:17" x14ac:dyDescent="0.35">
      <c r="A892" s="5">
        <v>485</v>
      </c>
      <c r="B892" s="7" t="s">
        <v>10</v>
      </c>
      <c r="C892" s="7">
        <v>55</v>
      </c>
      <c r="D892" s="7" t="str">
        <f t="shared" si="26"/>
        <v>Seniors (51–65)</v>
      </c>
      <c r="E892" s="10">
        <f>IF(Table3[[#This Row],[Age Group]]="Children (8–17)",1,IF(Table3[[#This Row],[Age Group]]="Youth (18–25)",2,IF(Table3[[#This Row],[Age Group]]="Adults (26–35)",3,IF(Table3[[#This Row],[Age Group]]="Middle Age (36–50)",4,5))))</f>
        <v>5</v>
      </c>
      <c r="F892" s="10">
        <v>0</v>
      </c>
      <c r="G892" s="7" t="str">
        <f>IF(Table3[[#This Row],[NS1 Patients]]=0,"Ns1 (-)ve", "Ns1(+)ve")</f>
        <v>Ns1 (-)ve</v>
      </c>
      <c r="H892" s="10">
        <v>0</v>
      </c>
      <c r="I892" s="7" t="str">
        <f>IF(Table3[[#This Row],[IgG Patients]]=0,"IgG (-)ve","IgG (+)ve")</f>
        <v>IgG (-)ve</v>
      </c>
      <c r="J892" s="10">
        <v>0</v>
      </c>
      <c r="K892" s="7" t="str">
        <f>IF(Table3[[#This Row],[IgM Patients]]=0,"IgM (-)ve","IgG (+)ve")</f>
        <v>IgM (-)ve</v>
      </c>
      <c r="L892" s="7" t="s">
        <v>27</v>
      </c>
      <c r="M892" s="7" t="s">
        <v>12</v>
      </c>
      <c r="N892" s="7" t="s">
        <v>19</v>
      </c>
      <c r="O892" s="7" t="s">
        <v>14</v>
      </c>
      <c r="P892" s="7">
        <v>0</v>
      </c>
      <c r="Q892" s="7" t="str">
        <f t="shared" si="27"/>
        <v>Negative</v>
      </c>
    </row>
    <row r="893" spans="1:17" x14ac:dyDescent="0.35">
      <c r="A893" s="5">
        <v>489</v>
      </c>
      <c r="B893" s="7" t="s">
        <v>10</v>
      </c>
      <c r="C893" s="7">
        <v>52</v>
      </c>
      <c r="D893" s="7" t="str">
        <f t="shared" si="26"/>
        <v>Seniors (51–65)</v>
      </c>
      <c r="E893" s="10">
        <f>IF(Table3[[#This Row],[Age Group]]="Children (8–17)",1,IF(Table3[[#This Row],[Age Group]]="Youth (18–25)",2,IF(Table3[[#This Row],[Age Group]]="Adults (26–35)",3,IF(Table3[[#This Row],[Age Group]]="Middle Age (36–50)",4,5))))</f>
        <v>5</v>
      </c>
      <c r="F893" s="10">
        <v>0</v>
      </c>
      <c r="G893" s="7" t="str">
        <f>IF(Table3[[#This Row],[NS1 Patients]]=0,"Ns1 (-)ve", "Ns1(+)ve")</f>
        <v>Ns1 (-)ve</v>
      </c>
      <c r="H893" s="10">
        <v>0</v>
      </c>
      <c r="I893" s="7" t="str">
        <f>IF(Table3[[#This Row],[IgG Patients]]=0,"IgG (-)ve","IgG (+)ve")</f>
        <v>IgG (-)ve</v>
      </c>
      <c r="J893" s="10">
        <v>1</v>
      </c>
      <c r="K893" s="7" t="str">
        <f>IF(Table3[[#This Row],[IgM Patients]]=0,"IgM (-)ve","IgG (+)ve")</f>
        <v>IgG (+)ve</v>
      </c>
      <c r="L893" s="7" t="s">
        <v>30</v>
      </c>
      <c r="M893" s="7" t="s">
        <v>12</v>
      </c>
      <c r="N893" s="7" t="s">
        <v>24</v>
      </c>
      <c r="O893" s="7" t="s">
        <v>14</v>
      </c>
      <c r="P893" s="7">
        <v>0</v>
      </c>
      <c r="Q893" s="7" t="str">
        <f t="shared" si="27"/>
        <v>Negative</v>
      </c>
    </row>
    <row r="894" spans="1:17" x14ac:dyDescent="0.35">
      <c r="A894" s="5">
        <v>490</v>
      </c>
      <c r="B894" s="6" t="s">
        <v>15</v>
      </c>
      <c r="C894" s="6">
        <v>65</v>
      </c>
      <c r="D894" s="6" t="str">
        <f t="shared" si="26"/>
        <v>Seniors (51–65)</v>
      </c>
      <c r="E894" s="9">
        <f>IF(Table3[[#This Row],[Age Group]]="Children (8–17)",1,IF(Table3[[#This Row],[Age Group]]="Youth (18–25)",2,IF(Table3[[#This Row],[Age Group]]="Adults (26–35)",3,IF(Table3[[#This Row],[Age Group]]="Middle Age (36–50)",4,5))))</f>
        <v>5</v>
      </c>
      <c r="F894" s="9">
        <v>0</v>
      </c>
      <c r="G894" s="6" t="str">
        <f>IF(Table3[[#This Row],[NS1 Patients]]=0,"Ns1 (-)ve", "Ns1(+)ve")</f>
        <v>Ns1 (-)ve</v>
      </c>
      <c r="H894" s="9">
        <v>0</v>
      </c>
      <c r="I894" s="6" t="str">
        <f>IF(Table3[[#This Row],[IgG Patients]]=0,"IgG (-)ve","IgG (+)ve")</f>
        <v>IgG (-)ve</v>
      </c>
      <c r="J894" s="9">
        <v>0</v>
      </c>
      <c r="K894" s="6" t="str">
        <f>IF(Table3[[#This Row],[IgM Patients]]=0,"IgM (-)ve","IgG (+)ve")</f>
        <v>IgM (-)ve</v>
      </c>
      <c r="L894" s="6" t="s">
        <v>32</v>
      </c>
      <c r="M894" s="6" t="s">
        <v>17</v>
      </c>
      <c r="N894" s="6" t="s">
        <v>19</v>
      </c>
      <c r="O894" s="6" t="s">
        <v>14</v>
      </c>
      <c r="P894" s="6">
        <v>0</v>
      </c>
      <c r="Q894" s="6" t="str">
        <f t="shared" si="27"/>
        <v>Negative</v>
      </c>
    </row>
    <row r="895" spans="1:17" x14ac:dyDescent="0.35">
      <c r="A895" s="5">
        <v>491</v>
      </c>
      <c r="B895" s="7" t="s">
        <v>15</v>
      </c>
      <c r="C895" s="7">
        <v>55</v>
      </c>
      <c r="D895" s="7" t="str">
        <f t="shared" si="26"/>
        <v>Seniors (51–65)</v>
      </c>
      <c r="E895" s="10">
        <f>IF(Table3[[#This Row],[Age Group]]="Children (8–17)",1,IF(Table3[[#This Row],[Age Group]]="Youth (18–25)",2,IF(Table3[[#This Row],[Age Group]]="Adults (26–35)",3,IF(Table3[[#This Row],[Age Group]]="Middle Age (36–50)",4,5))))</f>
        <v>5</v>
      </c>
      <c r="F895" s="10">
        <v>0</v>
      </c>
      <c r="G895" s="7" t="str">
        <f>IF(Table3[[#This Row],[NS1 Patients]]=0,"Ns1 (-)ve", "Ns1(+)ve")</f>
        <v>Ns1 (-)ve</v>
      </c>
      <c r="H895" s="10">
        <v>0</v>
      </c>
      <c r="I895" s="7" t="str">
        <f>IF(Table3[[#This Row],[IgG Patients]]=0,"IgG (-)ve","IgG (+)ve")</f>
        <v>IgG (-)ve</v>
      </c>
      <c r="J895" s="10">
        <v>0</v>
      </c>
      <c r="K895" s="7" t="str">
        <f>IF(Table3[[#This Row],[IgM Patients]]=0,"IgM (-)ve","IgG (+)ve")</f>
        <v>IgM (-)ve</v>
      </c>
      <c r="L895" s="7" t="s">
        <v>37</v>
      </c>
      <c r="M895" s="7" t="s">
        <v>12</v>
      </c>
      <c r="N895" s="7" t="s">
        <v>19</v>
      </c>
      <c r="O895" s="7" t="s">
        <v>14</v>
      </c>
      <c r="P895" s="7">
        <v>0</v>
      </c>
      <c r="Q895" s="7" t="str">
        <f t="shared" si="27"/>
        <v>Negative</v>
      </c>
    </row>
    <row r="896" spans="1:17" x14ac:dyDescent="0.35">
      <c r="A896" s="5">
        <v>500</v>
      </c>
      <c r="B896" s="6" t="s">
        <v>15</v>
      </c>
      <c r="C896" s="6">
        <v>53</v>
      </c>
      <c r="D896" s="6" t="str">
        <f t="shared" si="26"/>
        <v>Seniors (51–65)</v>
      </c>
      <c r="E896" s="9">
        <f>IF(Table3[[#This Row],[Age Group]]="Children (8–17)",1,IF(Table3[[#This Row],[Age Group]]="Youth (18–25)",2,IF(Table3[[#This Row],[Age Group]]="Adults (26–35)",3,IF(Table3[[#This Row],[Age Group]]="Middle Age (36–50)",4,5))))</f>
        <v>5</v>
      </c>
      <c r="F896" s="9">
        <v>0</v>
      </c>
      <c r="G896" s="6" t="str">
        <f>IF(Table3[[#This Row],[NS1 Patients]]=0,"Ns1 (-)ve", "Ns1(+)ve")</f>
        <v>Ns1 (-)ve</v>
      </c>
      <c r="H896" s="9">
        <v>0</v>
      </c>
      <c r="I896" s="6" t="str">
        <f>IF(Table3[[#This Row],[IgG Patients]]=0,"IgG (-)ve","IgG (+)ve")</f>
        <v>IgG (-)ve</v>
      </c>
      <c r="J896" s="9">
        <v>0</v>
      </c>
      <c r="K896" s="6" t="str">
        <f>IF(Table3[[#This Row],[IgM Patients]]=0,"IgM (-)ve","IgG (+)ve")</f>
        <v>IgM (-)ve</v>
      </c>
      <c r="L896" s="6" t="s">
        <v>21</v>
      </c>
      <c r="M896" s="6" t="s">
        <v>17</v>
      </c>
      <c r="N896" s="6" t="s">
        <v>19</v>
      </c>
      <c r="O896" s="6" t="s">
        <v>14</v>
      </c>
      <c r="P896" s="6">
        <v>0</v>
      </c>
      <c r="Q896" s="6" t="str">
        <f t="shared" si="27"/>
        <v>Negative</v>
      </c>
    </row>
    <row r="897" spans="1:17" x14ac:dyDescent="0.35">
      <c r="A897" s="5">
        <v>513</v>
      </c>
      <c r="B897" s="7" t="s">
        <v>15</v>
      </c>
      <c r="C897" s="7">
        <v>51</v>
      </c>
      <c r="D897" s="7" t="str">
        <f t="shared" si="26"/>
        <v>Seniors (51–65)</v>
      </c>
      <c r="E897" s="10">
        <f>IF(Table3[[#This Row],[Age Group]]="Children (8–17)",1,IF(Table3[[#This Row],[Age Group]]="Youth (18–25)",2,IF(Table3[[#This Row],[Age Group]]="Adults (26–35)",3,IF(Table3[[#This Row],[Age Group]]="Middle Age (36–50)",4,5))))</f>
        <v>5</v>
      </c>
      <c r="F897" s="10">
        <v>0</v>
      </c>
      <c r="G897" s="7" t="str">
        <f>IF(Table3[[#This Row],[NS1 Patients]]=0,"Ns1 (-)ve", "Ns1(+)ve")</f>
        <v>Ns1 (-)ve</v>
      </c>
      <c r="H897" s="10">
        <v>0</v>
      </c>
      <c r="I897" s="7" t="str">
        <f>IF(Table3[[#This Row],[IgG Patients]]=0,"IgG (-)ve","IgG (+)ve")</f>
        <v>IgG (-)ve</v>
      </c>
      <c r="J897" s="10">
        <v>0</v>
      </c>
      <c r="K897" s="7" t="str">
        <f>IF(Table3[[#This Row],[IgM Patients]]=0,"IgM (-)ve","IgG (+)ve")</f>
        <v>IgM (-)ve</v>
      </c>
      <c r="L897" s="7" t="s">
        <v>38</v>
      </c>
      <c r="M897" s="7" t="s">
        <v>12</v>
      </c>
      <c r="N897" s="7" t="s">
        <v>19</v>
      </c>
      <c r="O897" s="7" t="s">
        <v>14</v>
      </c>
      <c r="P897" s="7">
        <v>0</v>
      </c>
      <c r="Q897" s="7" t="str">
        <f t="shared" si="27"/>
        <v>Negative</v>
      </c>
    </row>
    <row r="898" spans="1:17" x14ac:dyDescent="0.35">
      <c r="A898" s="5">
        <v>515</v>
      </c>
      <c r="B898" s="7" t="s">
        <v>15</v>
      </c>
      <c r="C898" s="7">
        <v>51</v>
      </c>
      <c r="D898" s="7" t="str">
        <f t="shared" ref="D898:D961" si="28">IF(C898&lt;=17,"Children (8–17)",
IF(C898&lt;=25,"Youth (18–25)",
IF(C898&lt;=35,"Adults (26–35)",
IF(C898&lt;=50,"Middle Age (36–50)",
"Seniors (51–65)"))))</f>
        <v>Seniors (51–65)</v>
      </c>
      <c r="E898" s="10">
        <f>IF(Table3[[#This Row],[Age Group]]="Children (8–17)",1,IF(Table3[[#This Row],[Age Group]]="Youth (18–25)",2,IF(Table3[[#This Row],[Age Group]]="Adults (26–35)",3,IF(Table3[[#This Row],[Age Group]]="Middle Age (36–50)",4,5))))</f>
        <v>5</v>
      </c>
      <c r="F898" s="10">
        <v>1</v>
      </c>
      <c r="G898" s="7" t="str">
        <f>IF(Table3[[#This Row],[NS1 Patients]]=0,"Ns1 (-)ve", "Ns1(+)ve")</f>
        <v>Ns1(+)ve</v>
      </c>
      <c r="H898" s="10">
        <v>1</v>
      </c>
      <c r="I898" s="7" t="str">
        <f>IF(Table3[[#This Row],[IgG Patients]]=0,"IgG (-)ve","IgG (+)ve")</f>
        <v>IgG (+)ve</v>
      </c>
      <c r="J898" s="10">
        <v>1</v>
      </c>
      <c r="K898" s="7" t="str">
        <f>IF(Table3[[#This Row],[IgM Patients]]=0,"IgM (-)ve","IgG (+)ve")</f>
        <v>IgG (+)ve</v>
      </c>
      <c r="L898" s="7" t="s">
        <v>22</v>
      </c>
      <c r="M898" s="7" t="s">
        <v>12</v>
      </c>
      <c r="N898" s="7" t="s">
        <v>19</v>
      </c>
      <c r="O898" s="7" t="s">
        <v>14</v>
      </c>
      <c r="P898" s="7">
        <v>1</v>
      </c>
      <c r="Q898" s="7" t="str">
        <f t="shared" ref="Q898:Q961" si="29">IF(P898=0, "Negative","Positive")</f>
        <v>Positive</v>
      </c>
    </row>
    <row r="899" spans="1:17" x14ac:dyDescent="0.35">
      <c r="A899" s="5">
        <v>516</v>
      </c>
      <c r="B899" s="6" t="s">
        <v>10</v>
      </c>
      <c r="C899" s="6">
        <v>60</v>
      </c>
      <c r="D899" s="6" t="str">
        <f t="shared" si="28"/>
        <v>Seniors (51–65)</v>
      </c>
      <c r="E899" s="9">
        <f>IF(Table3[[#This Row],[Age Group]]="Children (8–17)",1,IF(Table3[[#This Row],[Age Group]]="Youth (18–25)",2,IF(Table3[[#This Row],[Age Group]]="Adults (26–35)",3,IF(Table3[[#This Row],[Age Group]]="Middle Age (36–50)",4,5))))</f>
        <v>5</v>
      </c>
      <c r="F899" s="9">
        <v>0</v>
      </c>
      <c r="G899" s="6" t="str">
        <f>IF(Table3[[#This Row],[NS1 Patients]]=0,"Ns1 (-)ve", "Ns1(+)ve")</f>
        <v>Ns1 (-)ve</v>
      </c>
      <c r="H899" s="9">
        <v>0</v>
      </c>
      <c r="I899" s="6" t="str">
        <f>IF(Table3[[#This Row],[IgG Patients]]=0,"IgG (-)ve","IgG (+)ve")</f>
        <v>IgG (-)ve</v>
      </c>
      <c r="J899" s="9">
        <v>1</v>
      </c>
      <c r="K899" s="6" t="str">
        <f>IF(Table3[[#This Row],[IgM Patients]]=0,"IgM (-)ve","IgG (+)ve")</f>
        <v>IgG (+)ve</v>
      </c>
      <c r="L899" s="6" t="s">
        <v>37</v>
      </c>
      <c r="M899" s="6" t="s">
        <v>17</v>
      </c>
      <c r="N899" s="6" t="s">
        <v>13</v>
      </c>
      <c r="O899" s="6" t="s">
        <v>14</v>
      </c>
      <c r="P899" s="6">
        <v>0</v>
      </c>
      <c r="Q899" s="6" t="str">
        <f t="shared" si="29"/>
        <v>Negative</v>
      </c>
    </row>
    <row r="900" spans="1:17" x14ac:dyDescent="0.35">
      <c r="A900" s="5">
        <v>519</v>
      </c>
      <c r="B900" s="7" t="s">
        <v>15</v>
      </c>
      <c r="C900" s="7">
        <v>52</v>
      </c>
      <c r="D900" s="7" t="str">
        <f t="shared" si="28"/>
        <v>Seniors (51–65)</v>
      </c>
      <c r="E900" s="10">
        <f>IF(Table3[[#This Row],[Age Group]]="Children (8–17)",1,IF(Table3[[#This Row],[Age Group]]="Youth (18–25)",2,IF(Table3[[#This Row],[Age Group]]="Adults (26–35)",3,IF(Table3[[#This Row],[Age Group]]="Middle Age (36–50)",4,5))))</f>
        <v>5</v>
      </c>
      <c r="F900" s="10">
        <v>0</v>
      </c>
      <c r="G900" s="7" t="str">
        <f>IF(Table3[[#This Row],[NS1 Patients]]=0,"Ns1 (-)ve", "Ns1(+)ve")</f>
        <v>Ns1 (-)ve</v>
      </c>
      <c r="H900" s="10">
        <v>0</v>
      </c>
      <c r="I900" s="7" t="str">
        <f>IF(Table3[[#This Row],[IgG Patients]]=0,"IgG (-)ve","IgG (+)ve")</f>
        <v>IgG (-)ve</v>
      </c>
      <c r="J900" s="10">
        <v>1</v>
      </c>
      <c r="K900" s="7" t="str">
        <f>IF(Table3[[#This Row],[IgM Patients]]=0,"IgM (-)ve","IgG (+)ve")</f>
        <v>IgG (+)ve</v>
      </c>
      <c r="L900" s="7" t="s">
        <v>11</v>
      </c>
      <c r="M900" s="7" t="s">
        <v>12</v>
      </c>
      <c r="N900" s="7" t="s">
        <v>13</v>
      </c>
      <c r="O900" s="7" t="s">
        <v>14</v>
      </c>
      <c r="P900" s="7">
        <v>0</v>
      </c>
      <c r="Q900" s="7" t="str">
        <f t="shared" si="29"/>
        <v>Negative</v>
      </c>
    </row>
    <row r="901" spans="1:17" x14ac:dyDescent="0.35">
      <c r="A901" s="5">
        <v>525</v>
      </c>
      <c r="B901" s="7" t="s">
        <v>15</v>
      </c>
      <c r="C901" s="7">
        <v>64</v>
      </c>
      <c r="D901" s="7" t="str">
        <f t="shared" si="28"/>
        <v>Seniors (51–65)</v>
      </c>
      <c r="E901" s="10">
        <f>IF(Table3[[#This Row],[Age Group]]="Children (8–17)",1,IF(Table3[[#This Row],[Age Group]]="Youth (18–25)",2,IF(Table3[[#This Row],[Age Group]]="Adults (26–35)",3,IF(Table3[[#This Row],[Age Group]]="Middle Age (36–50)",4,5))))</f>
        <v>5</v>
      </c>
      <c r="F901" s="10">
        <v>1</v>
      </c>
      <c r="G901" s="7" t="str">
        <f>IF(Table3[[#This Row],[NS1 Patients]]=0,"Ns1 (-)ve", "Ns1(+)ve")</f>
        <v>Ns1(+)ve</v>
      </c>
      <c r="H901" s="10">
        <v>1</v>
      </c>
      <c r="I901" s="7" t="str">
        <f>IF(Table3[[#This Row],[IgG Patients]]=0,"IgG (-)ve","IgG (+)ve")</f>
        <v>IgG (+)ve</v>
      </c>
      <c r="J901" s="10">
        <v>1</v>
      </c>
      <c r="K901" s="7" t="str">
        <f>IF(Table3[[#This Row],[IgM Patients]]=0,"IgM (-)ve","IgG (+)ve")</f>
        <v>IgG (+)ve</v>
      </c>
      <c r="L901" s="7" t="s">
        <v>33</v>
      </c>
      <c r="M901" s="7" t="s">
        <v>12</v>
      </c>
      <c r="N901" s="7" t="s">
        <v>13</v>
      </c>
      <c r="O901" s="7" t="s">
        <v>14</v>
      </c>
      <c r="P901" s="7">
        <v>1</v>
      </c>
      <c r="Q901" s="7" t="str">
        <f t="shared" si="29"/>
        <v>Positive</v>
      </c>
    </row>
    <row r="902" spans="1:17" x14ac:dyDescent="0.35">
      <c r="A902" s="5">
        <v>534</v>
      </c>
      <c r="B902" s="6" t="s">
        <v>15</v>
      </c>
      <c r="C902" s="6">
        <v>53</v>
      </c>
      <c r="D902" s="6" t="str">
        <f t="shared" si="28"/>
        <v>Seniors (51–65)</v>
      </c>
      <c r="E902" s="9">
        <f>IF(Table3[[#This Row],[Age Group]]="Children (8–17)",1,IF(Table3[[#This Row],[Age Group]]="Youth (18–25)",2,IF(Table3[[#This Row],[Age Group]]="Adults (26–35)",3,IF(Table3[[#This Row],[Age Group]]="Middle Age (36–50)",4,5))))</f>
        <v>5</v>
      </c>
      <c r="F902" s="9">
        <v>0</v>
      </c>
      <c r="G902" s="6" t="str">
        <f>IF(Table3[[#This Row],[NS1 Patients]]=0,"Ns1 (-)ve", "Ns1(+)ve")</f>
        <v>Ns1 (-)ve</v>
      </c>
      <c r="H902" s="9">
        <v>0</v>
      </c>
      <c r="I902" s="6" t="str">
        <f>IF(Table3[[#This Row],[IgG Patients]]=0,"IgG (-)ve","IgG (+)ve")</f>
        <v>IgG (-)ve</v>
      </c>
      <c r="J902" s="9">
        <v>0</v>
      </c>
      <c r="K902" s="6" t="str">
        <f>IF(Table3[[#This Row],[IgM Patients]]=0,"IgM (-)ve","IgG (+)ve")</f>
        <v>IgM (-)ve</v>
      </c>
      <c r="L902" s="6" t="s">
        <v>20</v>
      </c>
      <c r="M902" s="6" t="s">
        <v>17</v>
      </c>
      <c r="N902" s="6" t="s">
        <v>13</v>
      </c>
      <c r="O902" s="6" t="s">
        <v>14</v>
      </c>
      <c r="P902" s="6">
        <v>0</v>
      </c>
      <c r="Q902" s="6" t="str">
        <f t="shared" si="29"/>
        <v>Negative</v>
      </c>
    </row>
    <row r="903" spans="1:17" x14ac:dyDescent="0.35">
      <c r="A903" s="5">
        <v>538</v>
      </c>
      <c r="B903" s="6" t="s">
        <v>10</v>
      </c>
      <c r="C903" s="6">
        <v>55</v>
      </c>
      <c r="D903" s="6" t="str">
        <f t="shared" si="28"/>
        <v>Seniors (51–65)</v>
      </c>
      <c r="E903" s="9">
        <f>IF(Table3[[#This Row],[Age Group]]="Children (8–17)",1,IF(Table3[[#This Row],[Age Group]]="Youth (18–25)",2,IF(Table3[[#This Row],[Age Group]]="Adults (26–35)",3,IF(Table3[[#This Row],[Age Group]]="Middle Age (36–50)",4,5))))</f>
        <v>5</v>
      </c>
      <c r="F903" s="9">
        <v>1</v>
      </c>
      <c r="G903" s="6" t="str">
        <f>IF(Table3[[#This Row],[NS1 Patients]]=0,"Ns1 (-)ve", "Ns1(+)ve")</f>
        <v>Ns1(+)ve</v>
      </c>
      <c r="H903" s="9">
        <v>1</v>
      </c>
      <c r="I903" s="6" t="str">
        <f>IF(Table3[[#This Row],[IgG Patients]]=0,"IgG (-)ve","IgG (+)ve")</f>
        <v>IgG (+)ve</v>
      </c>
      <c r="J903" s="9">
        <v>1</v>
      </c>
      <c r="K903" s="6" t="str">
        <f>IF(Table3[[#This Row],[IgM Patients]]=0,"IgM (-)ve","IgG (+)ve")</f>
        <v>IgG (+)ve</v>
      </c>
      <c r="L903" s="6" t="s">
        <v>38</v>
      </c>
      <c r="M903" s="6" t="s">
        <v>17</v>
      </c>
      <c r="N903" s="6" t="s">
        <v>24</v>
      </c>
      <c r="O903" s="6" t="s">
        <v>14</v>
      </c>
      <c r="P903" s="6">
        <v>1</v>
      </c>
      <c r="Q903" s="6" t="str">
        <f t="shared" si="29"/>
        <v>Positive</v>
      </c>
    </row>
    <row r="904" spans="1:17" x14ac:dyDescent="0.35">
      <c r="A904" s="5">
        <v>547</v>
      </c>
      <c r="B904" s="7" t="s">
        <v>15</v>
      </c>
      <c r="C904" s="7">
        <v>65</v>
      </c>
      <c r="D904" s="7" t="str">
        <f t="shared" si="28"/>
        <v>Seniors (51–65)</v>
      </c>
      <c r="E904" s="10">
        <f>IF(Table3[[#This Row],[Age Group]]="Children (8–17)",1,IF(Table3[[#This Row],[Age Group]]="Youth (18–25)",2,IF(Table3[[#This Row],[Age Group]]="Adults (26–35)",3,IF(Table3[[#This Row],[Age Group]]="Middle Age (36–50)",4,5))))</f>
        <v>5</v>
      </c>
      <c r="F904" s="10">
        <v>1</v>
      </c>
      <c r="G904" s="7" t="str">
        <f>IF(Table3[[#This Row],[NS1 Patients]]=0,"Ns1 (-)ve", "Ns1(+)ve")</f>
        <v>Ns1(+)ve</v>
      </c>
      <c r="H904" s="10">
        <v>1</v>
      </c>
      <c r="I904" s="7" t="str">
        <f>IF(Table3[[#This Row],[IgG Patients]]=0,"IgG (-)ve","IgG (+)ve")</f>
        <v>IgG (+)ve</v>
      </c>
      <c r="J904" s="10">
        <v>0</v>
      </c>
      <c r="K904" s="7" t="str">
        <f>IF(Table3[[#This Row],[IgM Patients]]=0,"IgM (-)ve","IgG (+)ve")</f>
        <v>IgM (-)ve</v>
      </c>
      <c r="L904" s="7" t="s">
        <v>26</v>
      </c>
      <c r="M904" s="7" t="s">
        <v>12</v>
      </c>
      <c r="N904" s="7" t="s">
        <v>24</v>
      </c>
      <c r="O904" s="7" t="s">
        <v>14</v>
      </c>
      <c r="P904" s="7">
        <v>1</v>
      </c>
      <c r="Q904" s="7" t="str">
        <f t="shared" si="29"/>
        <v>Positive</v>
      </c>
    </row>
    <row r="905" spans="1:17" x14ac:dyDescent="0.35">
      <c r="A905" s="5">
        <v>549</v>
      </c>
      <c r="B905" s="7" t="s">
        <v>10</v>
      </c>
      <c r="C905" s="7">
        <v>55</v>
      </c>
      <c r="D905" s="7" t="str">
        <f t="shared" si="28"/>
        <v>Seniors (51–65)</v>
      </c>
      <c r="E905" s="10">
        <f>IF(Table3[[#This Row],[Age Group]]="Children (8–17)",1,IF(Table3[[#This Row],[Age Group]]="Youth (18–25)",2,IF(Table3[[#This Row],[Age Group]]="Adults (26–35)",3,IF(Table3[[#This Row],[Age Group]]="Middle Age (36–50)",4,5))))</f>
        <v>5</v>
      </c>
      <c r="F905" s="10">
        <v>1</v>
      </c>
      <c r="G905" s="7" t="str">
        <f>IF(Table3[[#This Row],[NS1 Patients]]=0,"Ns1 (-)ve", "Ns1(+)ve")</f>
        <v>Ns1(+)ve</v>
      </c>
      <c r="H905" s="10">
        <v>1</v>
      </c>
      <c r="I905" s="7" t="str">
        <f>IF(Table3[[#This Row],[IgG Patients]]=0,"IgG (-)ve","IgG (+)ve")</f>
        <v>IgG (+)ve</v>
      </c>
      <c r="J905" s="10">
        <v>0</v>
      </c>
      <c r="K905" s="7" t="str">
        <f>IF(Table3[[#This Row],[IgM Patients]]=0,"IgM (-)ve","IgG (+)ve")</f>
        <v>IgM (-)ve</v>
      </c>
      <c r="L905" s="7" t="s">
        <v>27</v>
      </c>
      <c r="M905" s="7" t="s">
        <v>12</v>
      </c>
      <c r="N905" s="7" t="s">
        <v>13</v>
      </c>
      <c r="O905" s="7" t="s">
        <v>14</v>
      </c>
      <c r="P905" s="7">
        <v>1</v>
      </c>
      <c r="Q905" s="7" t="str">
        <f t="shared" si="29"/>
        <v>Positive</v>
      </c>
    </row>
    <row r="906" spans="1:17" x14ac:dyDescent="0.35">
      <c r="A906" s="5">
        <v>556</v>
      </c>
      <c r="B906" s="6" t="s">
        <v>10</v>
      </c>
      <c r="C906" s="6">
        <v>54</v>
      </c>
      <c r="D906" s="6" t="str">
        <f t="shared" si="28"/>
        <v>Seniors (51–65)</v>
      </c>
      <c r="E906" s="9">
        <f>IF(Table3[[#This Row],[Age Group]]="Children (8–17)",1,IF(Table3[[#This Row],[Age Group]]="Youth (18–25)",2,IF(Table3[[#This Row],[Age Group]]="Adults (26–35)",3,IF(Table3[[#This Row],[Age Group]]="Middle Age (36–50)",4,5))))</f>
        <v>5</v>
      </c>
      <c r="F906" s="9">
        <v>0</v>
      </c>
      <c r="G906" s="6" t="str">
        <f>IF(Table3[[#This Row],[NS1 Patients]]=0,"Ns1 (-)ve", "Ns1(+)ve")</f>
        <v>Ns1 (-)ve</v>
      </c>
      <c r="H906" s="9">
        <v>0</v>
      </c>
      <c r="I906" s="6" t="str">
        <f>IF(Table3[[#This Row],[IgG Patients]]=0,"IgG (-)ve","IgG (+)ve")</f>
        <v>IgG (-)ve</v>
      </c>
      <c r="J906" s="9">
        <v>0</v>
      </c>
      <c r="K906" s="6" t="str">
        <f>IF(Table3[[#This Row],[IgM Patients]]=0,"IgM (-)ve","IgG (+)ve")</f>
        <v>IgM (-)ve</v>
      </c>
      <c r="L906" s="6" t="s">
        <v>11</v>
      </c>
      <c r="M906" s="6" t="s">
        <v>17</v>
      </c>
      <c r="N906" s="6" t="s">
        <v>24</v>
      </c>
      <c r="O906" s="6" t="s">
        <v>14</v>
      </c>
      <c r="P906" s="6">
        <v>0</v>
      </c>
      <c r="Q906" s="6" t="str">
        <f t="shared" si="29"/>
        <v>Negative</v>
      </c>
    </row>
    <row r="907" spans="1:17" x14ac:dyDescent="0.35">
      <c r="A907" s="5">
        <v>571</v>
      </c>
      <c r="B907" s="7" t="s">
        <v>10</v>
      </c>
      <c r="C907" s="7">
        <v>61</v>
      </c>
      <c r="D907" s="7" t="str">
        <f t="shared" si="28"/>
        <v>Seniors (51–65)</v>
      </c>
      <c r="E907" s="10">
        <f>IF(Table3[[#This Row],[Age Group]]="Children (8–17)",1,IF(Table3[[#This Row],[Age Group]]="Youth (18–25)",2,IF(Table3[[#This Row],[Age Group]]="Adults (26–35)",3,IF(Table3[[#This Row],[Age Group]]="Middle Age (36–50)",4,5))))</f>
        <v>5</v>
      </c>
      <c r="F907" s="10">
        <v>1</v>
      </c>
      <c r="G907" s="7" t="str">
        <f>IF(Table3[[#This Row],[NS1 Patients]]=0,"Ns1 (-)ve", "Ns1(+)ve")</f>
        <v>Ns1(+)ve</v>
      </c>
      <c r="H907" s="10">
        <v>1</v>
      </c>
      <c r="I907" s="7" t="str">
        <f>IF(Table3[[#This Row],[IgG Patients]]=0,"IgG (-)ve","IgG (+)ve")</f>
        <v>IgG (+)ve</v>
      </c>
      <c r="J907" s="10">
        <v>1</v>
      </c>
      <c r="K907" s="7" t="str">
        <f>IF(Table3[[#This Row],[IgM Patients]]=0,"IgM (-)ve","IgG (+)ve")</f>
        <v>IgG (+)ve</v>
      </c>
      <c r="L907" s="7" t="s">
        <v>53</v>
      </c>
      <c r="M907" s="7" t="s">
        <v>12</v>
      </c>
      <c r="N907" s="7" t="s">
        <v>24</v>
      </c>
      <c r="O907" s="7" t="s">
        <v>14</v>
      </c>
      <c r="P907" s="7">
        <v>1</v>
      </c>
      <c r="Q907" s="7" t="str">
        <f t="shared" si="29"/>
        <v>Positive</v>
      </c>
    </row>
    <row r="908" spans="1:17" x14ac:dyDescent="0.35">
      <c r="A908" s="5">
        <v>573</v>
      </c>
      <c r="B908" s="7" t="s">
        <v>10</v>
      </c>
      <c r="C908" s="7">
        <v>52</v>
      </c>
      <c r="D908" s="7" t="str">
        <f t="shared" si="28"/>
        <v>Seniors (51–65)</v>
      </c>
      <c r="E908" s="10">
        <f>IF(Table3[[#This Row],[Age Group]]="Children (8–17)",1,IF(Table3[[#This Row],[Age Group]]="Youth (18–25)",2,IF(Table3[[#This Row],[Age Group]]="Adults (26–35)",3,IF(Table3[[#This Row],[Age Group]]="Middle Age (36–50)",4,5))))</f>
        <v>5</v>
      </c>
      <c r="F908" s="10">
        <v>0</v>
      </c>
      <c r="G908" s="7" t="str">
        <f>IF(Table3[[#This Row],[NS1 Patients]]=0,"Ns1 (-)ve", "Ns1(+)ve")</f>
        <v>Ns1 (-)ve</v>
      </c>
      <c r="H908" s="10">
        <v>0</v>
      </c>
      <c r="I908" s="7" t="str">
        <f>IF(Table3[[#This Row],[IgG Patients]]=0,"IgG (-)ve","IgG (+)ve")</f>
        <v>IgG (-)ve</v>
      </c>
      <c r="J908" s="10">
        <v>0</v>
      </c>
      <c r="K908" s="7" t="str">
        <f>IF(Table3[[#This Row],[IgM Patients]]=0,"IgM (-)ve","IgG (+)ve")</f>
        <v>IgM (-)ve</v>
      </c>
      <c r="L908" s="7" t="s">
        <v>36</v>
      </c>
      <c r="M908" s="7" t="s">
        <v>12</v>
      </c>
      <c r="N908" s="7" t="s">
        <v>19</v>
      </c>
      <c r="O908" s="7" t="s">
        <v>14</v>
      </c>
      <c r="P908" s="7">
        <v>0</v>
      </c>
      <c r="Q908" s="7" t="str">
        <f t="shared" si="29"/>
        <v>Negative</v>
      </c>
    </row>
    <row r="909" spans="1:17" x14ac:dyDescent="0.35">
      <c r="A909" s="5">
        <v>578</v>
      </c>
      <c r="B909" s="6" t="s">
        <v>15</v>
      </c>
      <c r="C909" s="6">
        <v>62</v>
      </c>
      <c r="D909" s="6" t="str">
        <f t="shared" si="28"/>
        <v>Seniors (51–65)</v>
      </c>
      <c r="E909" s="9">
        <f>IF(Table3[[#This Row],[Age Group]]="Children (8–17)",1,IF(Table3[[#This Row],[Age Group]]="Youth (18–25)",2,IF(Table3[[#This Row],[Age Group]]="Adults (26–35)",3,IF(Table3[[#This Row],[Age Group]]="Middle Age (36–50)",4,5))))</f>
        <v>5</v>
      </c>
      <c r="F909" s="9">
        <v>1</v>
      </c>
      <c r="G909" s="6" t="str">
        <f>IF(Table3[[#This Row],[NS1 Patients]]=0,"Ns1 (-)ve", "Ns1(+)ve")</f>
        <v>Ns1(+)ve</v>
      </c>
      <c r="H909" s="9">
        <v>1</v>
      </c>
      <c r="I909" s="6" t="str">
        <f>IF(Table3[[#This Row],[IgG Patients]]=0,"IgG (-)ve","IgG (+)ve")</f>
        <v>IgG (+)ve</v>
      </c>
      <c r="J909" s="9">
        <v>0</v>
      </c>
      <c r="K909" s="6" t="str">
        <f>IF(Table3[[#This Row],[IgM Patients]]=0,"IgM (-)ve","IgG (+)ve")</f>
        <v>IgM (-)ve</v>
      </c>
      <c r="L909" s="6" t="s">
        <v>37</v>
      </c>
      <c r="M909" s="6" t="s">
        <v>17</v>
      </c>
      <c r="N909" s="6" t="s">
        <v>24</v>
      </c>
      <c r="O909" s="6" t="s">
        <v>14</v>
      </c>
      <c r="P909" s="6">
        <v>1</v>
      </c>
      <c r="Q909" s="6" t="str">
        <f t="shared" si="29"/>
        <v>Positive</v>
      </c>
    </row>
    <row r="910" spans="1:17" x14ac:dyDescent="0.35">
      <c r="A910" s="5">
        <v>579</v>
      </c>
      <c r="B910" s="7" t="s">
        <v>15</v>
      </c>
      <c r="C910" s="7">
        <v>53</v>
      </c>
      <c r="D910" s="7" t="str">
        <f t="shared" si="28"/>
        <v>Seniors (51–65)</v>
      </c>
      <c r="E910" s="10">
        <f>IF(Table3[[#This Row],[Age Group]]="Children (8–17)",1,IF(Table3[[#This Row],[Age Group]]="Youth (18–25)",2,IF(Table3[[#This Row],[Age Group]]="Adults (26–35)",3,IF(Table3[[#This Row],[Age Group]]="Middle Age (36–50)",4,5))))</f>
        <v>5</v>
      </c>
      <c r="F910" s="10">
        <v>1</v>
      </c>
      <c r="G910" s="7" t="str">
        <f>IF(Table3[[#This Row],[NS1 Patients]]=0,"Ns1 (-)ve", "Ns1(+)ve")</f>
        <v>Ns1(+)ve</v>
      </c>
      <c r="H910" s="10">
        <v>1</v>
      </c>
      <c r="I910" s="7" t="str">
        <f>IF(Table3[[#This Row],[IgG Patients]]=0,"IgG (-)ve","IgG (+)ve")</f>
        <v>IgG (+)ve</v>
      </c>
      <c r="J910" s="10">
        <v>1</v>
      </c>
      <c r="K910" s="7" t="str">
        <f>IF(Table3[[#This Row],[IgM Patients]]=0,"IgM (-)ve","IgG (+)ve")</f>
        <v>IgG (+)ve</v>
      </c>
      <c r="L910" s="7" t="s">
        <v>11</v>
      </c>
      <c r="M910" s="7" t="s">
        <v>12</v>
      </c>
      <c r="N910" s="7" t="s">
        <v>24</v>
      </c>
      <c r="O910" s="7" t="s">
        <v>14</v>
      </c>
      <c r="P910" s="7">
        <v>1</v>
      </c>
      <c r="Q910" s="7" t="str">
        <f t="shared" si="29"/>
        <v>Positive</v>
      </c>
    </row>
    <row r="911" spans="1:17" x14ac:dyDescent="0.35">
      <c r="A911" s="5">
        <v>581</v>
      </c>
      <c r="B911" s="7" t="s">
        <v>10</v>
      </c>
      <c r="C911" s="7">
        <v>51</v>
      </c>
      <c r="D911" s="7" t="str">
        <f t="shared" si="28"/>
        <v>Seniors (51–65)</v>
      </c>
      <c r="E911" s="10">
        <f>IF(Table3[[#This Row],[Age Group]]="Children (8–17)",1,IF(Table3[[#This Row],[Age Group]]="Youth (18–25)",2,IF(Table3[[#This Row],[Age Group]]="Adults (26–35)",3,IF(Table3[[#This Row],[Age Group]]="Middle Age (36–50)",4,5))))</f>
        <v>5</v>
      </c>
      <c r="F911" s="10">
        <v>0</v>
      </c>
      <c r="G911" s="7" t="str">
        <f>IF(Table3[[#This Row],[NS1 Patients]]=0,"Ns1 (-)ve", "Ns1(+)ve")</f>
        <v>Ns1 (-)ve</v>
      </c>
      <c r="H911" s="10">
        <v>0</v>
      </c>
      <c r="I911" s="7" t="str">
        <f>IF(Table3[[#This Row],[IgG Patients]]=0,"IgG (-)ve","IgG (+)ve")</f>
        <v>IgG (-)ve</v>
      </c>
      <c r="J911" s="10">
        <v>1</v>
      </c>
      <c r="K911" s="7" t="str">
        <f>IF(Table3[[#This Row],[IgM Patients]]=0,"IgM (-)ve","IgG (+)ve")</f>
        <v>IgG (+)ve</v>
      </c>
      <c r="L911" s="7" t="s">
        <v>29</v>
      </c>
      <c r="M911" s="7" t="s">
        <v>12</v>
      </c>
      <c r="N911" s="7" t="s">
        <v>13</v>
      </c>
      <c r="O911" s="7" t="s">
        <v>14</v>
      </c>
      <c r="P911" s="7">
        <v>0</v>
      </c>
      <c r="Q911" s="7" t="str">
        <f t="shared" si="29"/>
        <v>Negative</v>
      </c>
    </row>
    <row r="912" spans="1:17" x14ac:dyDescent="0.35">
      <c r="A912" s="5">
        <v>582</v>
      </c>
      <c r="B912" s="6" t="s">
        <v>10</v>
      </c>
      <c r="C912" s="6">
        <v>61</v>
      </c>
      <c r="D912" s="6" t="str">
        <f t="shared" si="28"/>
        <v>Seniors (51–65)</v>
      </c>
      <c r="E912" s="9">
        <f>IF(Table3[[#This Row],[Age Group]]="Children (8–17)",1,IF(Table3[[#This Row],[Age Group]]="Youth (18–25)",2,IF(Table3[[#This Row],[Age Group]]="Adults (26–35)",3,IF(Table3[[#This Row],[Age Group]]="Middle Age (36–50)",4,5))))</f>
        <v>5</v>
      </c>
      <c r="F912" s="9">
        <v>0</v>
      </c>
      <c r="G912" s="6" t="str">
        <f>IF(Table3[[#This Row],[NS1 Patients]]=0,"Ns1 (-)ve", "Ns1(+)ve")</f>
        <v>Ns1 (-)ve</v>
      </c>
      <c r="H912" s="9">
        <v>0</v>
      </c>
      <c r="I912" s="6" t="str">
        <f>IF(Table3[[#This Row],[IgG Patients]]=0,"IgG (-)ve","IgG (+)ve")</f>
        <v>IgG (-)ve</v>
      </c>
      <c r="J912" s="9">
        <v>0</v>
      </c>
      <c r="K912" s="6" t="str">
        <f>IF(Table3[[#This Row],[IgM Patients]]=0,"IgM (-)ve","IgG (+)ve")</f>
        <v>IgM (-)ve</v>
      </c>
      <c r="L912" s="6" t="s">
        <v>35</v>
      </c>
      <c r="M912" s="6" t="s">
        <v>17</v>
      </c>
      <c r="N912" s="6" t="s">
        <v>13</v>
      </c>
      <c r="O912" s="6" t="s">
        <v>14</v>
      </c>
      <c r="P912" s="6">
        <v>0</v>
      </c>
      <c r="Q912" s="6" t="str">
        <f t="shared" si="29"/>
        <v>Negative</v>
      </c>
    </row>
    <row r="913" spans="1:17" x14ac:dyDescent="0.35">
      <c r="A913" s="5">
        <v>586</v>
      </c>
      <c r="B913" s="6" t="s">
        <v>10</v>
      </c>
      <c r="C913" s="6">
        <v>53</v>
      </c>
      <c r="D913" s="6" t="str">
        <f t="shared" si="28"/>
        <v>Seniors (51–65)</v>
      </c>
      <c r="E913" s="9">
        <f>IF(Table3[[#This Row],[Age Group]]="Children (8–17)",1,IF(Table3[[#This Row],[Age Group]]="Youth (18–25)",2,IF(Table3[[#This Row],[Age Group]]="Adults (26–35)",3,IF(Table3[[#This Row],[Age Group]]="Middle Age (36–50)",4,5))))</f>
        <v>5</v>
      </c>
      <c r="F913" s="9">
        <v>1</v>
      </c>
      <c r="G913" s="6" t="str">
        <f>IF(Table3[[#This Row],[NS1 Patients]]=0,"Ns1 (-)ve", "Ns1(+)ve")</f>
        <v>Ns1(+)ve</v>
      </c>
      <c r="H913" s="9">
        <v>1</v>
      </c>
      <c r="I913" s="6" t="str">
        <f>IF(Table3[[#This Row],[IgG Patients]]=0,"IgG (-)ve","IgG (+)ve")</f>
        <v>IgG (+)ve</v>
      </c>
      <c r="J913" s="9">
        <v>0</v>
      </c>
      <c r="K913" s="6" t="str">
        <f>IF(Table3[[#This Row],[IgM Patients]]=0,"IgM (-)ve","IgG (+)ve")</f>
        <v>IgM (-)ve</v>
      </c>
      <c r="L913" s="6" t="s">
        <v>33</v>
      </c>
      <c r="M913" s="6" t="s">
        <v>17</v>
      </c>
      <c r="N913" s="6" t="s">
        <v>13</v>
      </c>
      <c r="O913" s="6" t="s">
        <v>14</v>
      </c>
      <c r="P913" s="6">
        <v>1</v>
      </c>
      <c r="Q913" s="6" t="str">
        <f t="shared" si="29"/>
        <v>Positive</v>
      </c>
    </row>
    <row r="914" spans="1:17" x14ac:dyDescent="0.35">
      <c r="A914" s="5">
        <v>594</v>
      </c>
      <c r="B914" s="6" t="s">
        <v>10</v>
      </c>
      <c r="C914" s="6">
        <v>57</v>
      </c>
      <c r="D914" s="6" t="str">
        <f t="shared" si="28"/>
        <v>Seniors (51–65)</v>
      </c>
      <c r="E914" s="9">
        <f>IF(Table3[[#This Row],[Age Group]]="Children (8–17)",1,IF(Table3[[#This Row],[Age Group]]="Youth (18–25)",2,IF(Table3[[#This Row],[Age Group]]="Adults (26–35)",3,IF(Table3[[#This Row],[Age Group]]="Middle Age (36–50)",4,5))))</f>
        <v>5</v>
      </c>
      <c r="F914" s="9">
        <v>0</v>
      </c>
      <c r="G914" s="6" t="str">
        <f>IF(Table3[[#This Row],[NS1 Patients]]=0,"Ns1 (-)ve", "Ns1(+)ve")</f>
        <v>Ns1 (-)ve</v>
      </c>
      <c r="H914" s="9">
        <v>0</v>
      </c>
      <c r="I914" s="6" t="str">
        <f>IF(Table3[[#This Row],[IgG Patients]]=0,"IgG (-)ve","IgG (+)ve")</f>
        <v>IgG (-)ve</v>
      </c>
      <c r="J914" s="9">
        <v>1</v>
      </c>
      <c r="K914" s="6" t="str">
        <f>IF(Table3[[#This Row],[IgM Patients]]=0,"IgM (-)ve","IgG (+)ve")</f>
        <v>IgG (+)ve</v>
      </c>
      <c r="L914" s="6" t="s">
        <v>44</v>
      </c>
      <c r="M914" s="6" t="s">
        <v>17</v>
      </c>
      <c r="N914" s="6" t="s">
        <v>13</v>
      </c>
      <c r="O914" s="6" t="s">
        <v>14</v>
      </c>
      <c r="P914" s="6">
        <v>0</v>
      </c>
      <c r="Q914" s="6" t="str">
        <f t="shared" si="29"/>
        <v>Negative</v>
      </c>
    </row>
    <row r="915" spans="1:17" x14ac:dyDescent="0.35">
      <c r="A915" s="5">
        <v>604</v>
      </c>
      <c r="B915" s="6" t="s">
        <v>15</v>
      </c>
      <c r="C915" s="6">
        <v>51</v>
      </c>
      <c r="D915" s="6" t="str">
        <f t="shared" si="28"/>
        <v>Seniors (51–65)</v>
      </c>
      <c r="E915" s="9">
        <f>IF(Table3[[#This Row],[Age Group]]="Children (8–17)",1,IF(Table3[[#This Row],[Age Group]]="Youth (18–25)",2,IF(Table3[[#This Row],[Age Group]]="Adults (26–35)",3,IF(Table3[[#This Row],[Age Group]]="Middle Age (36–50)",4,5))))</f>
        <v>5</v>
      </c>
      <c r="F915" s="9">
        <v>1</v>
      </c>
      <c r="G915" s="6" t="str">
        <f>IF(Table3[[#This Row],[NS1 Patients]]=0,"Ns1 (-)ve", "Ns1(+)ve")</f>
        <v>Ns1(+)ve</v>
      </c>
      <c r="H915" s="9">
        <v>1</v>
      </c>
      <c r="I915" s="6" t="str">
        <f>IF(Table3[[#This Row],[IgG Patients]]=0,"IgG (-)ve","IgG (+)ve")</f>
        <v>IgG (+)ve</v>
      </c>
      <c r="J915" s="9">
        <v>1</v>
      </c>
      <c r="K915" s="6" t="str">
        <f>IF(Table3[[#This Row],[IgM Patients]]=0,"IgM (-)ve","IgG (+)ve")</f>
        <v>IgG (+)ve</v>
      </c>
      <c r="L915" s="6" t="s">
        <v>40</v>
      </c>
      <c r="M915" s="6" t="s">
        <v>17</v>
      </c>
      <c r="N915" s="6" t="s">
        <v>19</v>
      </c>
      <c r="O915" s="6" t="s">
        <v>14</v>
      </c>
      <c r="P915" s="6">
        <v>1</v>
      </c>
      <c r="Q915" s="6" t="str">
        <f t="shared" si="29"/>
        <v>Positive</v>
      </c>
    </row>
    <row r="916" spans="1:17" x14ac:dyDescent="0.35">
      <c r="A916" s="5">
        <v>607</v>
      </c>
      <c r="B916" s="7" t="s">
        <v>15</v>
      </c>
      <c r="C916" s="7">
        <v>65</v>
      </c>
      <c r="D916" s="7" t="str">
        <f t="shared" si="28"/>
        <v>Seniors (51–65)</v>
      </c>
      <c r="E916" s="10">
        <f>IF(Table3[[#This Row],[Age Group]]="Children (8–17)",1,IF(Table3[[#This Row],[Age Group]]="Youth (18–25)",2,IF(Table3[[#This Row],[Age Group]]="Adults (26–35)",3,IF(Table3[[#This Row],[Age Group]]="Middle Age (36–50)",4,5))))</f>
        <v>5</v>
      </c>
      <c r="F916" s="10">
        <v>1</v>
      </c>
      <c r="G916" s="7" t="str">
        <f>IF(Table3[[#This Row],[NS1 Patients]]=0,"Ns1 (-)ve", "Ns1(+)ve")</f>
        <v>Ns1(+)ve</v>
      </c>
      <c r="H916" s="10">
        <v>1</v>
      </c>
      <c r="I916" s="7" t="str">
        <f>IF(Table3[[#This Row],[IgG Patients]]=0,"IgG (-)ve","IgG (+)ve")</f>
        <v>IgG (+)ve</v>
      </c>
      <c r="J916" s="10">
        <v>0</v>
      </c>
      <c r="K916" s="7" t="str">
        <f>IF(Table3[[#This Row],[IgM Patients]]=0,"IgM (-)ve","IgG (+)ve")</f>
        <v>IgM (-)ve</v>
      </c>
      <c r="L916" s="7" t="s">
        <v>33</v>
      </c>
      <c r="M916" s="7" t="s">
        <v>12</v>
      </c>
      <c r="N916" s="7" t="s">
        <v>19</v>
      </c>
      <c r="O916" s="7" t="s">
        <v>14</v>
      </c>
      <c r="P916" s="7">
        <v>1</v>
      </c>
      <c r="Q916" s="7" t="str">
        <f t="shared" si="29"/>
        <v>Positive</v>
      </c>
    </row>
    <row r="917" spans="1:17" x14ac:dyDescent="0.35">
      <c r="A917" s="5">
        <v>609</v>
      </c>
      <c r="B917" s="7" t="s">
        <v>15</v>
      </c>
      <c r="C917" s="7">
        <v>52</v>
      </c>
      <c r="D917" s="7" t="str">
        <f t="shared" si="28"/>
        <v>Seniors (51–65)</v>
      </c>
      <c r="E917" s="10">
        <f>IF(Table3[[#This Row],[Age Group]]="Children (8–17)",1,IF(Table3[[#This Row],[Age Group]]="Youth (18–25)",2,IF(Table3[[#This Row],[Age Group]]="Adults (26–35)",3,IF(Table3[[#This Row],[Age Group]]="Middle Age (36–50)",4,5))))</f>
        <v>5</v>
      </c>
      <c r="F917" s="10">
        <v>1</v>
      </c>
      <c r="G917" s="7" t="str">
        <f>IF(Table3[[#This Row],[NS1 Patients]]=0,"Ns1 (-)ve", "Ns1(+)ve")</f>
        <v>Ns1(+)ve</v>
      </c>
      <c r="H917" s="10">
        <v>1</v>
      </c>
      <c r="I917" s="7" t="str">
        <f>IF(Table3[[#This Row],[IgG Patients]]=0,"IgG (-)ve","IgG (+)ve")</f>
        <v>IgG (+)ve</v>
      </c>
      <c r="J917" s="10">
        <v>0</v>
      </c>
      <c r="K917" s="7" t="str">
        <f>IF(Table3[[#This Row],[IgM Patients]]=0,"IgM (-)ve","IgG (+)ve")</f>
        <v>IgM (-)ve</v>
      </c>
      <c r="L917" s="7" t="s">
        <v>23</v>
      </c>
      <c r="M917" s="7" t="s">
        <v>12</v>
      </c>
      <c r="N917" s="7" t="s">
        <v>13</v>
      </c>
      <c r="O917" s="7" t="s">
        <v>14</v>
      </c>
      <c r="P917" s="7">
        <v>1</v>
      </c>
      <c r="Q917" s="7" t="str">
        <f t="shared" si="29"/>
        <v>Positive</v>
      </c>
    </row>
    <row r="918" spans="1:17" x14ac:dyDescent="0.35">
      <c r="A918" s="5">
        <v>613</v>
      </c>
      <c r="B918" s="7" t="s">
        <v>10</v>
      </c>
      <c r="C918" s="7">
        <v>63</v>
      </c>
      <c r="D918" s="7" t="str">
        <f t="shared" si="28"/>
        <v>Seniors (51–65)</v>
      </c>
      <c r="E918" s="10">
        <f>IF(Table3[[#This Row],[Age Group]]="Children (8–17)",1,IF(Table3[[#This Row],[Age Group]]="Youth (18–25)",2,IF(Table3[[#This Row],[Age Group]]="Adults (26–35)",3,IF(Table3[[#This Row],[Age Group]]="Middle Age (36–50)",4,5))))</f>
        <v>5</v>
      </c>
      <c r="F918" s="10">
        <v>0</v>
      </c>
      <c r="G918" s="7" t="str">
        <f>IF(Table3[[#This Row],[NS1 Patients]]=0,"Ns1 (-)ve", "Ns1(+)ve")</f>
        <v>Ns1 (-)ve</v>
      </c>
      <c r="H918" s="10">
        <v>0</v>
      </c>
      <c r="I918" s="7" t="str">
        <f>IF(Table3[[#This Row],[IgG Patients]]=0,"IgG (-)ve","IgG (+)ve")</f>
        <v>IgG (-)ve</v>
      </c>
      <c r="J918" s="10">
        <v>1</v>
      </c>
      <c r="K918" s="7" t="str">
        <f>IF(Table3[[#This Row],[IgM Patients]]=0,"IgM (-)ve","IgG (+)ve")</f>
        <v>IgG (+)ve</v>
      </c>
      <c r="L918" s="7" t="s">
        <v>43</v>
      </c>
      <c r="M918" s="7" t="s">
        <v>12</v>
      </c>
      <c r="N918" s="7" t="s">
        <v>19</v>
      </c>
      <c r="O918" s="7" t="s">
        <v>14</v>
      </c>
      <c r="P918" s="7">
        <v>0</v>
      </c>
      <c r="Q918" s="7" t="str">
        <f t="shared" si="29"/>
        <v>Negative</v>
      </c>
    </row>
    <row r="919" spans="1:17" x14ac:dyDescent="0.35">
      <c r="A919" s="5">
        <v>615</v>
      </c>
      <c r="B919" s="7" t="s">
        <v>15</v>
      </c>
      <c r="C919" s="7">
        <v>62</v>
      </c>
      <c r="D919" s="7" t="str">
        <f t="shared" si="28"/>
        <v>Seniors (51–65)</v>
      </c>
      <c r="E919" s="10">
        <f>IF(Table3[[#This Row],[Age Group]]="Children (8–17)",1,IF(Table3[[#This Row],[Age Group]]="Youth (18–25)",2,IF(Table3[[#This Row],[Age Group]]="Adults (26–35)",3,IF(Table3[[#This Row],[Age Group]]="Middle Age (36–50)",4,5))))</f>
        <v>5</v>
      </c>
      <c r="F919" s="10">
        <v>0</v>
      </c>
      <c r="G919" s="7" t="str">
        <f>IF(Table3[[#This Row],[NS1 Patients]]=0,"Ns1 (-)ve", "Ns1(+)ve")</f>
        <v>Ns1 (-)ve</v>
      </c>
      <c r="H919" s="10">
        <v>0</v>
      </c>
      <c r="I919" s="7" t="str">
        <f>IF(Table3[[#This Row],[IgG Patients]]=0,"IgG (-)ve","IgG (+)ve")</f>
        <v>IgG (-)ve</v>
      </c>
      <c r="J919" s="10">
        <v>1</v>
      </c>
      <c r="K919" s="7" t="str">
        <f>IF(Table3[[#This Row],[IgM Patients]]=0,"IgM (-)ve","IgG (+)ve")</f>
        <v>IgG (+)ve</v>
      </c>
      <c r="L919" s="7" t="s">
        <v>37</v>
      </c>
      <c r="M919" s="7" t="s">
        <v>12</v>
      </c>
      <c r="N919" s="7" t="s">
        <v>13</v>
      </c>
      <c r="O919" s="7" t="s">
        <v>14</v>
      </c>
      <c r="P919" s="7">
        <v>0</v>
      </c>
      <c r="Q919" s="7" t="str">
        <f t="shared" si="29"/>
        <v>Negative</v>
      </c>
    </row>
    <row r="920" spans="1:17" x14ac:dyDescent="0.35">
      <c r="A920" s="5">
        <v>620</v>
      </c>
      <c r="B920" s="6" t="s">
        <v>10</v>
      </c>
      <c r="C920" s="6">
        <v>51</v>
      </c>
      <c r="D920" s="6" t="str">
        <f t="shared" si="28"/>
        <v>Seniors (51–65)</v>
      </c>
      <c r="E920" s="9">
        <f>IF(Table3[[#This Row],[Age Group]]="Children (8–17)",1,IF(Table3[[#This Row],[Age Group]]="Youth (18–25)",2,IF(Table3[[#This Row],[Age Group]]="Adults (26–35)",3,IF(Table3[[#This Row],[Age Group]]="Middle Age (36–50)",4,5))))</f>
        <v>5</v>
      </c>
      <c r="F920" s="9">
        <v>0</v>
      </c>
      <c r="G920" s="6" t="str">
        <f>IF(Table3[[#This Row],[NS1 Patients]]=0,"Ns1 (-)ve", "Ns1(+)ve")</f>
        <v>Ns1 (-)ve</v>
      </c>
      <c r="H920" s="9">
        <v>0</v>
      </c>
      <c r="I920" s="6" t="str">
        <f>IF(Table3[[#This Row],[IgG Patients]]=0,"IgG (-)ve","IgG (+)ve")</f>
        <v>IgG (-)ve</v>
      </c>
      <c r="J920" s="9">
        <v>1</v>
      </c>
      <c r="K920" s="6" t="str">
        <f>IF(Table3[[#This Row],[IgM Patients]]=0,"IgM (-)ve","IgG (+)ve")</f>
        <v>IgG (+)ve</v>
      </c>
      <c r="L920" s="6" t="s">
        <v>16</v>
      </c>
      <c r="M920" s="6" t="s">
        <v>17</v>
      </c>
      <c r="N920" s="6" t="s">
        <v>19</v>
      </c>
      <c r="O920" s="6" t="s">
        <v>14</v>
      </c>
      <c r="P920" s="6">
        <v>0</v>
      </c>
      <c r="Q920" s="6" t="str">
        <f t="shared" si="29"/>
        <v>Negative</v>
      </c>
    </row>
    <row r="921" spans="1:17" x14ac:dyDescent="0.35">
      <c r="A921" s="5">
        <v>625</v>
      </c>
      <c r="B921" s="7" t="s">
        <v>10</v>
      </c>
      <c r="C921" s="7">
        <v>65</v>
      </c>
      <c r="D921" s="7" t="str">
        <f t="shared" si="28"/>
        <v>Seniors (51–65)</v>
      </c>
      <c r="E921" s="10">
        <f>IF(Table3[[#This Row],[Age Group]]="Children (8–17)",1,IF(Table3[[#This Row],[Age Group]]="Youth (18–25)",2,IF(Table3[[#This Row],[Age Group]]="Adults (26–35)",3,IF(Table3[[#This Row],[Age Group]]="Middle Age (36–50)",4,5))))</f>
        <v>5</v>
      </c>
      <c r="F921" s="10">
        <v>0</v>
      </c>
      <c r="G921" s="7" t="str">
        <f>IF(Table3[[#This Row],[NS1 Patients]]=0,"Ns1 (-)ve", "Ns1(+)ve")</f>
        <v>Ns1 (-)ve</v>
      </c>
      <c r="H921" s="10">
        <v>0</v>
      </c>
      <c r="I921" s="7" t="str">
        <f>IF(Table3[[#This Row],[IgG Patients]]=0,"IgG (-)ve","IgG (+)ve")</f>
        <v>IgG (-)ve</v>
      </c>
      <c r="J921" s="10">
        <v>0</v>
      </c>
      <c r="K921" s="7" t="str">
        <f>IF(Table3[[#This Row],[IgM Patients]]=0,"IgM (-)ve","IgG (+)ve")</f>
        <v>IgM (-)ve</v>
      </c>
      <c r="L921" s="7" t="s">
        <v>20</v>
      </c>
      <c r="M921" s="7" t="s">
        <v>12</v>
      </c>
      <c r="N921" s="7" t="s">
        <v>24</v>
      </c>
      <c r="O921" s="7" t="s">
        <v>14</v>
      </c>
      <c r="P921" s="7">
        <v>0</v>
      </c>
      <c r="Q921" s="7" t="str">
        <f t="shared" si="29"/>
        <v>Negative</v>
      </c>
    </row>
    <row r="922" spans="1:17" x14ac:dyDescent="0.35">
      <c r="A922" s="5">
        <v>630</v>
      </c>
      <c r="B922" s="6" t="s">
        <v>15</v>
      </c>
      <c r="C922" s="6">
        <v>62</v>
      </c>
      <c r="D922" s="6" t="str">
        <f t="shared" si="28"/>
        <v>Seniors (51–65)</v>
      </c>
      <c r="E922" s="9">
        <f>IF(Table3[[#This Row],[Age Group]]="Children (8–17)",1,IF(Table3[[#This Row],[Age Group]]="Youth (18–25)",2,IF(Table3[[#This Row],[Age Group]]="Adults (26–35)",3,IF(Table3[[#This Row],[Age Group]]="Middle Age (36–50)",4,5))))</f>
        <v>5</v>
      </c>
      <c r="F922" s="9">
        <v>0</v>
      </c>
      <c r="G922" s="6" t="str">
        <f>IF(Table3[[#This Row],[NS1 Patients]]=0,"Ns1 (-)ve", "Ns1(+)ve")</f>
        <v>Ns1 (-)ve</v>
      </c>
      <c r="H922" s="9">
        <v>0</v>
      </c>
      <c r="I922" s="6" t="str">
        <f>IF(Table3[[#This Row],[IgG Patients]]=0,"IgG (-)ve","IgG (+)ve")</f>
        <v>IgG (-)ve</v>
      </c>
      <c r="J922" s="9">
        <v>0</v>
      </c>
      <c r="K922" s="6" t="str">
        <f>IF(Table3[[#This Row],[IgM Patients]]=0,"IgM (-)ve","IgG (+)ve")</f>
        <v>IgM (-)ve</v>
      </c>
      <c r="L922" s="6" t="s">
        <v>77</v>
      </c>
      <c r="M922" s="6" t="s">
        <v>17</v>
      </c>
      <c r="N922" s="6" t="s">
        <v>13</v>
      </c>
      <c r="O922" s="6" t="s">
        <v>14</v>
      </c>
      <c r="P922" s="6">
        <v>0</v>
      </c>
      <c r="Q922" s="6" t="str">
        <f t="shared" si="29"/>
        <v>Negative</v>
      </c>
    </row>
    <row r="923" spans="1:17" x14ac:dyDescent="0.35">
      <c r="A923" s="5">
        <v>631</v>
      </c>
      <c r="B923" s="7" t="s">
        <v>15</v>
      </c>
      <c r="C923" s="7">
        <v>62</v>
      </c>
      <c r="D923" s="7" t="str">
        <f t="shared" si="28"/>
        <v>Seniors (51–65)</v>
      </c>
      <c r="E923" s="10">
        <f>IF(Table3[[#This Row],[Age Group]]="Children (8–17)",1,IF(Table3[[#This Row],[Age Group]]="Youth (18–25)",2,IF(Table3[[#This Row],[Age Group]]="Adults (26–35)",3,IF(Table3[[#This Row],[Age Group]]="Middle Age (36–50)",4,5))))</f>
        <v>5</v>
      </c>
      <c r="F923" s="10">
        <v>1</v>
      </c>
      <c r="G923" s="7" t="str">
        <f>IF(Table3[[#This Row],[NS1 Patients]]=0,"Ns1 (-)ve", "Ns1(+)ve")</f>
        <v>Ns1(+)ve</v>
      </c>
      <c r="H923" s="10">
        <v>1</v>
      </c>
      <c r="I923" s="7" t="str">
        <f>IF(Table3[[#This Row],[IgG Patients]]=0,"IgG (-)ve","IgG (+)ve")</f>
        <v>IgG (+)ve</v>
      </c>
      <c r="J923" s="10">
        <v>0</v>
      </c>
      <c r="K923" s="7" t="str">
        <f>IF(Table3[[#This Row],[IgM Patients]]=0,"IgM (-)ve","IgG (+)ve")</f>
        <v>IgM (-)ve</v>
      </c>
      <c r="L923" s="7" t="s">
        <v>50</v>
      </c>
      <c r="M923" s="7" t="s">
        <v>12</v>
      </c>
      <c r="N923" s="7" t="s">
        <v>19</v>
      </c>
      <c r="O923" s="7" t="s">
        <v>14</v>
      </c>
      <c r="P923" s="7">
        <v>1</v>
      </c>
      <c r="Q923" s="7" t="str">
        <f t="shared" si="29"/>
        <v>Positive</v>
      </c>
    </row>
    <row r="924" spans="1:17" x14ac:dyDescent="0.35">
      <c r="A924" s="5">
        <v>632</v>
      </c>
      <c r="B924" s="6" t="s">
        <v>15</v>
      </c>
      <c r="C924" s="6">
        <v>54</v>
      </c>
      <c r="D924" s="6" t="str">
        <f t="shared" si="28"/>
        <v>Seniors (51–65)</v>
      </c>
      <c r="E924" s="9">
        <f>IF(Table3[[#This Row],[Age Group]]="Children (8–17)",1,IF(Table3[[#This Row],[Age Group]]="Youth (18–25)",2,IF(Table3[[#This Row],[Age Group]]="Adults (26–35)",3,IF(Table3[[#This Row],[Age Group]]="Middle Age (36–50)",4,5))))</f>
        <v>5</v>
      </c>
      <c r="F924" s="9">
        <v>1</v>
      </c>
      <c r="G924" s="6" t="str">
        <f>IF(Table3[[#This Row],[NS1 Patients]]=0,"Ns1 (-)ve", "Ns1(+)ve")</f>
        <v>Ns1(+)ve</v>
      </c>
      <c r="H924" s="9">
        <v>1</v>
      </c>
      <c r="I924" s="6" t="str">
        <f>IF(Table3[[#This Row],[IgG Patients]]=0,"IgG (-)ve","IgG (+)ve")</f>
        <v>IgG (+)ve</v>
      </c>
      <c r="J924" s="9">
        <v>1</v>
      </c>
      <c r="K924" s="6" t="str">
        <f>IF(Table3[[#This Row],[IgM Patients]]=0,"IgM (-)ve","IgG (+)ve")</f>
        <v>IgG (+)ve</v>
      </c>
      <c r="L924" s="6" t="s">
        <v>38</v>
      </c>
      <c r="M924" s="6" t="s">
        <v>17</v>
      </c>
      <c r="N924" s="6" t="s">
        <v>13</v>
      </c>
      <c r="O924" s="6" t="s">
        <v>14</v>
      </c>
      <c r="P924" s="6">
        <v>1</v>
      </c>
      <c r="Q924" s="6" t="str">
        <f t="shared" si="29"/>
        <v>Positive</v>
      </c>
    </row>
    <row r="925" spans="1:17" x14ac:dyDescent="0.35">
      <c r="A925" s="5">
        <v>633</v>
      </c>
      <c r="B925" s="7" t="s">
        <v>15</v>
      </c>
      <c r="C925" s="7">
        <v>62</v>
      </c>
      <c r="D925" s="7" t="str">
        <f t="shared" si="28"/>
        <v>Seniors (51–65)</v>
      </c>
      <c r="E925" s="10">
        <f>IF(Table3[[#This Row],[Age Group]]="Children (8–17)",1,IF(Table3[[#This Row],[Age Group]]="Youth (18–25)",2,IF(Table3[[#This Row],[Age Group]]="Adults (26–35)",3,IF(Table3[[#This Row],[Age Group]]="Middle Age (36–50)",4,5))))</f>
        <v>5</v>
      </c>
      <c r="F925" s="10">
        <v>0</v>
      </c>
      <c r="G925" s="7" t="str">
        <f>IF(Table3[[#This Row],[NS1 Patients]]=0,"Ns1 (-)ve", "Ns1(+)ve")</f>
        <v>Ns1 (-)ve</v>
      </c>
      <c r="H925" s="10">
        <v>0</v>
      </c>
      <c r="I925" s="7" t="str">
        <f>IF(Table3[[#This Row],[IgG Patients]]=0,"IgG (-)ve","IgG (+)ve")</f>
        <v>IgG (-)ve</v>
      </c>
      <c r="J925" s="10">
        <v>1</v>
      </c>
      <c r="K925" s="7" t="str">
        <f>IF(Table3[[#This Row],[IgM Patients]]=0,"IgM (-)ve","IgG (+)ve")</f>
        <v>IgG (+)ve</v>
      </c>
      <c r="L925" s="7" t="s">
        <v>18</v>
      </c>
      <c r="M925" s="7" t="s">
        <v>12</v>
      </c>
      <c r="N925" s="7" t="s">
        <v>24</v>
      </c>
      <c r="O925" s="7" t="s">
        <v>14</v>
      </c>
      <c r="P925" s="7">
        <v>0</v>
      </c>
      <c r="Q925" s="7" t="str">
        <f t="shared" si="29"/>
        <v>Negative</v>
      </c>
    </row>
    <row r="926" spans="1:17" x14ac:dyDescent="0.35">
      <c r="A926" s="5">
        <v>634</v>
      </c>
      <c r="B926" s="6" t="s">
        <v>15</v>
      </c>
      <c r="C926" s="6">
        <v>58</v>
      </c>
      <c r="D926" s="6" t="str">
        <f t="shared" si="28"/>
        <v>Seniors (51–65)</v>
      </c>
      <c r="E926" s="9">
        <f>IF(Table3[[#This Row],[Age Group]]="Children (8–17)",1,IF(Table3[[#This Row],[Age Group]]="Youth (18–25)",2,IF(Table3[[#This Row],[Age Group]]="Adults (26–35)",3,IF(Table3[[#This Row],[Age Group]]="Middle Age (36–50)",4,5))))</f>
        <v>5</v>
      </c>
      <c r="F926" s="9">
        <v>1</v>
      </c>
      <c r="G926" s="6" t="str">
        <f>IF(Table3[[#This Row],[NS1 Patients]]=0,"Ns1 (-)ve", "Ns1(+)ve")</f>
        <v>Ns1(+)ve</v>
      </c>
      <c r="H926" s="9">
        <v>1</v>
      </c>
      <c r="I926" s="6" t="str">
        <f>IF(Table3[[#This Row],[IgG Patients]]=0,"IgG (-)ve","IgG (+)ve")</f>
        <v>IgG (+)ve</v>
      </c>
      <c r="J926" s="9">
        <v>0</v>
      </c>
      <c r="K926" s="6" t="str">
        <f>IF(Table3[[#This Row],[IgM Patients]]=0,"IgM (-)ve","IgG (+)ve")</f>
        <v>IgM (-)ve</v>
      </c>
      <c r="L926" s="6" t="s">
        <v>77</v>
      </c>
      <c r="M926" s="6" t="s">
        <v>17</v>
      </c>
      <c r="N926" s="6" t="s">
        <v>13</v>
      </c>
      <c r="O926" s="6" t="s">
        <v>14</v>
      </c>
      <c r="P926" s="6">
        <v>1</v>
      </c>
      <c r="Q926" s="6" t="str">
        <f t="shared" si="29"/>
        <v>Positive</v>
      </c>
    </row>
    <row r="927" spans="1:17" x14ac:dyDescent="0.35">
      <c r="A927" s="5">
        <v>638</v>
      </c>
      <c r="B927" s="6" t="s">
        <v>15</v>
      </c>
      <c r="C927" s="6">
        <v>60</v>
      </c>
      <c r="D927" s="6" t="str">
        <f t="shared" si="28"/>
        <v>Seniors (51–65)</v>
      </c>
      <c r="E927" s="9">
        <f>IF(Table3[[#This Row],[Age Group]]="Children (8–17)",1,IF(Table3[[#This Row],[Age Group]]="Youth (18–25)",2,IF(Table3[[#This Row],[Age Group]]="Adults (26–35)",3,IF(Table3[[#This Row],[Age Group]]="Middle Age (36–50)",4,5))))</f>
        <v>5</v>
      </c>
      <c r="F927" s="9">
        <v>0</v>
      </c>
      <c r="G927" s="6" t="str">
        <f>IF(Table3[[#This Row],[NS1 Patients]]=0,"Ns1 (-)ve", "Ns1(+)ve")</f>
        <v>Ns1 (-)ve</v>
      </c>
      <c r="H927" s="9">
        <v>0</v>
      </c>
      <c r="I927" s="6" t="str">
        <f>IF(Table3[[#This Row],[IgG Patients]]=0,"IgG (-)ve","IgG (+)ve")</f>
        <v>IgG (-)ve</v>
      </c>
      <c r="J927" s="9">
        <v>1</v>
      </c>
      <c r="K927" s="6" t="str">
        <f>IF(Table3[[#This Row],[IgM Patients]]=0,"IgM (-)ve","IgG (+)ve")</f>
        <v>IgG (+)ve</v>
      </c>
      <c r="L927" s="6" t="s">
        <v>36</v>
      </c>
      <c r="M927" s="6" t="s">
        <v>17</v>
      </c>
      <c r="N927" s="6" t="s">
        <v>13</v>
      </c>
      <c r="O927" s="6" t="s">
        <v>14</v>
      </c>
      <c r="P927" s="6">
        <v>0</v>
      </c>
      <c r="Q927" s="6" t="str">
        <f t="shared" si="29"/>
        <v>Negative</v>
      </c>
    </row>
    <row r="928" spans="1:17" x14ac:dyDescent="0.35">
      <c r="A928" s="5">
        <v>644</v>
      </c>
      <c r="B928" s="6" t="s">
        <v>10</v>
      </c>
      <c r="C928" s="6">
        <v>52</v>
      </c>
      <c r="D928" s="6" t="str">
        <f t="shared" si="28"/>
        <v>Seniors (51–65)</v>
      </c>
      <c r="E928" s="9">
        <f>IF(Table3[[#This Row],[Age Group]]="Children (8–17)",1,IF(Table3[[#This Row],[Age Group]]="Youth (18–25)",2,IF(Table3[[#This Row],[Age Group]]="Adults (26–35)",3,IF(Table3[[#This Row],[Age Group]]="Middle Age (36–50)",4,5))))</f>
        <v>5</v>
      </c>
      <c r="F928" s="9">
        <v>0</v>
      </c>
      <c r="G928" s="6" t="str">
        <f>IF(Table3[[#This Row],[NS1 Patients]]=0,"Ns1 (-)ve", "Ns1(+)ve")</f>
        <v>Ns1 (-)ve</v>
      </c>
      <c r="H928" s="9">
        <v>0</v>
      </c>
      <c r="I928" s="6" t="str">
        <f>IF(Table3[[#This Row],[IgG Patients]]=0,"IgG (-)ve","IgG (+)ve")</f>
        <v>IgG (-)ve</v>
      </c>
      <c r="J928" s="9">
        <v>0</v>
      </c>
      <c r="K928" s="6" t="str">
        <f>IF(Table3[[#This Row],[IgM Patients]]=0,"IgM (-)ve","IgG (+)ve")</f>
        <v>IgM (-)ve</v>
      </c>
      <c r="L928" s="6" t="s">
        <v>35</v>
      </c>
      <c r="M928" s="6" t="s">
        <v>17</v>
      </c>
      <c r="N928" s="6" t="s">
        <v>24</v>
      </c>
      <c r="O928" s="6" t="s">
        <v>14</v>
      </c>
      <c r="P928" s="6">
        <v>0</v>
      </c>
      <c r="Q928" s="6" t="str">
        <f t="shared" si="29"/>
        <v>Negative</v>
      </c>
    </row>
    <row r="929" spans="1:17" x14ac:dyDescent="0.35">
      <c r="A929" s="5">
        <v>648</v>
      </c>
      <c r="B929" s="6" t="s">
        <v>10</v>
      </c>
      <c r="C929" s="6">
        <v>61</v>
      </c>
      <c r="D929" s="6" t="str">
        <f t="shared" si="28"/>
        <v>Seniors (51–65)</v>
      </c>
      <c r="E929" s="9">
        <f>IF(Table3[[#This Row],[Age Group]]="Children (8–17)",1,IF(Table3[[#This Row],[Age Group]]="Youth (18–25)",2,IF(Table3[[#This Row],[Age Group]]="Adults (26–35)",3,IF(Table3[[#This Row],[Age Group]]="Middle Age (36–50)",4,5))))</f>
        <v>5</v>
      </c>
      <c r="F929" s="9">
        <v>0</v>
      </c>
      <c r="G929" s="6" t="str">
        <f>IF(Table3[[#This Row],[NS1 Patients]]=0,"Ns1 (-)ve", "Ns1(+)ve")</f>
        <v>Ns1 (-)ve</v>
      </c>
      <c r="H929" s="9">
        <v>0</v>
      </c>
      <c r="I929" s="6" t="str">
        <f>IF(Table3[[#This Row],[IgG Patients]]=0,"IgG (-)ve","IgG (+)ve")</f>
        <v>IgG (-)ve</v>
      </c>
      <c r="J929" s="9">
        <v>0</v>
      </c>
      <c r="K929" s="6" t="str">
        <f>IF(Table3[[#This Row],[IgM Patients]]=0,"IgM (-)ve","IgG (+)ve")</f>
        <v>IgM (-)ve</v>
      </c>
      <c r="L929" s="6" t="s">
        <v>21</v>
      </c>
      <c r="M929" s="6" t="s">
        <v>17</v>
      </c>
      <c r="N929" s="6" t="s">
        <v>24</v>
      </c>
      <c r="O929" s="6" t="s">
        <v>14</v>
      </c>
      <c r="P929" s="6">
        <v>0</v>
      </c>
      <c r="Q929" s="6" t="str">
        <f t="shared" si="29"/>
        <v>Negative</v>
      </c>
    </row>
    <row r="930" spans="1:17" x14ac:dyDescent="0.35">
      <c r="A930" s="5">
        <v>652</v>
      </c>
      <c r="B930" s="6" t="s">
        <v>10</v>
      </c>
      <c r="C930" s="6">
        <v>56</v>
      </c>
      <c r="D930" s="6" t="str">
        <f t="shared" si="28"/>
        <v>Seniors (51–65)</v>
      </c>
      <c r="E930" s="9">
        <f>IF(Table3[[#This Row],[Age Group]]="Children (8–17)",1,IF(Table3[[#This Row],[Age Group]]="Youth (18–25)",2,IF(Table3[[#This Row],[Age Group]]="Adults (26–35)",3,IF(Table3[[#This Row],[Age Group]]="Middle Age (36–50)",4,5))))</f>
        <v>5</v>
      </c>
      <c r="F930" s="9">
        <v>0</v>
      </c>
      <c r="G930" s="6" t="str">
        <f>IF(Table3[[#This Row],[NS1 Patients]]=0,"Ns1 (-)ve", "Ns1(+)ve")</f>
        <v>Ns1 (-)ve</v>
      </c>
      <c r="H930" s="9">
        <v>0</v>
      </c>
      <c r="I930" s="6" t="str">
        <f>IF(Table3[[#This Row],[IgG Patients]]=0,"IgG (-)ve","IgG (+)ve")</f>
        <v>IgG (-)ve</v>
      </c>
      <c r="J930" s="9">
        <v>0</v>
      </c>
      <c r="K930" s="6" t="str">
        <f>IF(Table3[[#This Row],[IgM Patients]]=0,"IgM (-)ve","IgG (+)ve")</f>
        <v>IgM (-)ve</v>
      </c>
      <c r="L930" s="6" t="s">
        <v>27</v>
      </c>
      <c r="M930" s="6" t="s">
        <v>17</v>
      </c>
      <c r="N930" s="6" t="s">
        <v>13</v>
      </c>
      <c r="O930" s="6" t="s">
        <v>14</v>
      </c>
      <c r="P930" s="6">
        <v>0</v>
      </c>
      <c r="Q930" s="6" t="str">
        <f t="shared" si="29"/>
        <v>Negative</v>
      </c>
    </row>
    <row r="931" spans="1:17" x14ac:dyDescent="0.35">
      <c r="A931" s="5">
        <v>657</v>
      </c>
      <c r="B931" s="7" t="s">
        <v>10</v>
      </c>
      <c r="C931" s="7">
        <v>51</v>
      </c>
      <c r="D931" s="7" t="str">
        <f t="shared" si="28"/>
        <v>Seniors (51–65)</v>
      </c>
      <c r="E931" s="10">
        <f>IF(Table3[[#This Row],[Age Group]]="Children (8–17)",1,IF(Table3[[#This Row],[Age Group]]="Youth (18–25)",2,IF(Table3[[#This Row],[Age Group]]="Adults (26–35)",3,IF(Table3[[#This Row],[Age Group]]="Middle Age (36–50)",4,5))))</f>
        <v>5</v>
      </c>
      <c r="F931" s="10">
        <v>0</v>
      </c>
      <c r="G931" s="7" t="str">
        <f>IF(Table3[[#This Row],[NS1 Patients]]=0,"Ns1 (-)ve", "Ns1(+)ve")</f>
        <v>Ns1 (-)ve</v>
      </c>
      <c r="H931" s="10">
        <v>0</v>
      </c>
      <c r="I931" s="7" t="str">
        <f>IF(Table3[[#This Row],[IgG Patients]]=0,"IgG (-)ve","IgG (+)ve")</f>
        <v>IgG (-)ve</v>
      </c>
      <c r="J931" s="10">
        <v>1</v>
      </c>
      <c r="K931" s="7" t="str">
        <f>IF(Table3[[#This Row],[IgM Patients]]=0,"IgM (-)ve","IgG (+)ve")</f>
        <v>IgG (+)ve</v>
      </c>
      <c r="L931" s="7" t="s">
        <v>46</v>
      </c>
      <c r="M931" s="7" t="s">
        <v>12</v>
      </c>
      <c r="N931" s="7" t="s">
        <v>24</v>
      </c>
      <c r="O931" s="7" t="s">
        <v>14</v>
      </c>
      <c r="P931" s="7">
        <v>0</v>
      </c>
      <c r="Q931" s="7" t="str">
        <f t="shared" si="29"/>
        <v>Negative</v>
      </c>
    </row>
    <row r="932" spans="1:17" x14ac:dyDescent="0.35">
      <c r="A932" s="5">
        <v>659</v>
      </c>
      <c r="B932" s="7" t="s">
        <v>15</v>
      </c>
      <c r="C932" s="7">
        <v>65</v>
      </c>
      <c r="D932" s="7" t="str">
        <f t="shared" si="28"/>
        <v>Seniors (51–65)</v>
      </c>
      <c r="E932" s="10">
        <f>IF(Table3[[#This Row],[Age Group]]="Children (8–17)",1,IF(Table3[[#This Row],[Age Group]]="Youth (18–25)",2,IF(Table3[[#This Row],[Age Group]]="Adults (26–35)",3,IF(Table3[[#This Row],[Age Group]]="Middle Age (36–50)",4,5))))</f>
        <v>5</v>
      </c>
      <c r="F932" s="10">
        <v>1</v>
      </c>
      <c r="G932" s="7" t="str">
        <f>IF(Table3[[#This Row],[NS1 Patients]]=0,"Ns1 (-)ve", "Ns1(+)ve")</f>
        <v>Ns1(+)ve</v>
      </c>
      <c r="H932" s="10">
        <v>1</v>
      </c>
      <c r="I932" s="7" t="str">
        <f>IF(Table3[[#This Row],[IgG Patients]]=0,"IgG (-)ve","IgG (+)ve")</f>
        <v>IgG (+)ve</v>
      </c>
      <c r="J932" s="10">
        <v>0</v>
      </c>
      <c r="K932" s="7" t="str">
        <f>IF(Table3[[#This Row],[IgM Patients]]=0,"IgM (-)ve","IgG (+)ve")</f>
        <v>IgM (-)ve</v>
      </c>
      <c r="L932" s="7" t="s">
        <v>46</v>
      </c>
      <c r="M932" s="7" t="s">
        <v>12</v>
      </c>
      <c r="N932" s="7" t="s">
        <v>13</v>
      </c>
      <c r="O932" s="7" t="s">
        <v>14</v>
      </c>
      <c r="P932" s="7">
        <v>1</v>
      </c>
      <c r="Q932" s="7" t="str">
        <f t="shared" si="29"/>
        <v>Positive</v>
      </c>
    </row>
    <row r="933" spans="1:17" x14ac:dyDescent="0.35">
      <c r="A933" s="5">
        <v>660</v>
      </c>
      <c r="B933" s="6" t="s">
        <v>10</v>
      </c>
      <c r="C933" s="6">
        <v>51</v>
      </c>
      <c r="D933" s="6" t="str">
        <f t="shared" si="28"/>
        <v>Seniors (51–65)</v>
      </c>
      <c r="E933" s="9">
        <f>IF(Table3[[#This Row],[Age Group]]="Children (8–17)",1,IF(Table3[[#This Row],[Age Group]]="Youth (18–25)",2,IF(Table3[[#This Row],[Age Group]]="Adults (26–35)",3,IF(Table3[[#This Row],[Age Group]]="Middle Age (36–50)",4,5))))</f>
        <v>5</v>
      </c>
      <c r="F933" s="9">
        <v>0</v>
      </c>
      <c r="G933" s="6" t="str">
        <f>IF(Table3[[#This Row],[NS1 Patients]]=0,"Ns1 (-)ve", "Ns1(+)ve")</f>
        <v>Ns1 (-)ve</v>
      </c>
      <c r="H933" s="9">
        <v>0</v>
      </c>
      <c r="I933" s="6" t="str">
        <f>IF(Table3[[#This Row],[IgG Patients]]=0,"IgG (-)ve","IgG (+)ve")</f>
        <v>IgG (-)ve</v>
      </c>
      <c r="J933" s="9">
        <v>1</v>
      </c>
      <c r="K933" s="6" t="str">
        <f>IF(Table3[[#This Row],[IgM Patients]]=0,"IgM (-)ve","IgG (+)ve")</f>
        <v>IgG (+)ve</v>
      </c>
      <c r="L933" s="6" t="s">
        <v>22</v>
      </c>
      <c r="M933" s="6" t="s">
        <v>17</v>
      </c>
      <c r="N933" s="6" t="s">
        <v>13</v>
      </c>
      <c r="O933" s="6" t="s">
        <v>14</v>
      </c>
      <c r="P933" s="6">
        <v>0</v>
      </c>
      <c r="Q933" s="6" t="str">
        <f t="shared" si="29"/>
        <v>Negative</v>
      </c>
    </row>
    <row r="934" spans="1:17" x14ac:dyDescent="0.35">
      <c r="A934" s="5">
        <v>666</v>
      </c>
      <c r="B934" s="6" t="s">
        <v>15</v>
      </c>
      <c r="C934" s="6">
        <v>63</v>
      </c>
      <c r="D934" s="6" t="str">
        <f t="shared" si="28"/>
        <v>Seniors (51–65)</v>
      </c>
      <c r="E934" s="9">
        <f>IF(Table3[[#This Row],[Age Group]]="Children (8–17)",1,IF(Table3[[#This Row],[Age Group]]="Youth (18–25)",2,IF(Table3[[#This Row],[Age Group]]="Adults (26–35)",3,IF(Table3[[#This Row],[Age Group]]="Middle Age (36–50)",4,5))))</f>
        <v>5</v>
      </c>
      <c r="F934" s="9">
        <v>1</v>
      </c>
      <c r="G934" s="6" t="str">
        <f>IF(Table3[[#This Row],[NS1 Patients]]=0,"Ns1 (-)ve", "Ns1(+)ve")</f>
        <v>Ns1(+)ve</v>
      </c>
      <c r="H934" s="9">
        <v>1</v>
      </c>
      <c r="I934" s="6" t="str">
        <f>IF(Table3[[#This Row],[IgG Patients]]=0,"IgG (-)ve","IgG (+)ve")</f>
        <v>IgG (+)ve</v>
      </c>
      <c r="J934" s="9">
        <v>0</v>
      </c>
      <c r="K934" s="6" t="str">
        <f>IF(Table3[[#This Row],[IgM Patients]]=0,"IgM (-)ve","IgG (+)ve")</f>
        <v>IgM (-)ve</v>
      </c>
      <c r="L934" s="6" t="s">
        <v>47</v>
      </c>
      <c r="M934" s="6" t="s">
        <v>17</v>
      </c>
      <c r="N934" s="6" t="s">
        <v>24</v>
      </c>
      <c r="O934" s="6" t="s">
        <v>14</v>
      </c>
      <c r="P934" s="6">
        <v>1</v>
      </c>
      <c r="Q934" s="6" t="str">
        <f t="shared" si="29"/>
        <v>Positive</v>
      </c>
    </row>
    <row r="935" spans="1:17" x14ac:dyDescent="0.35">
      <c r="A935" s="5">
        <v>668</v>
      </c>
      <c r="B935" s="6" t="s">
        <v>10</v>
      </c>
      <c r="C935" s="6">
        <v>55</v>
      </c>
      <c r="D935" s="6" t="str">
        <f t="shared" si="28"/>
        <v>Seniors (51–65)</v>
      </c>
      <c r="E935" s="9">
        <f>IF(Table3[[#This Row],[Age Group]]="Children (8–17)",1,IF(Table3[[#This Row],[Age Group]]="Youth (18–25)",2,IF(Table3[[#This Row],[Age Group]]="Adults (26–35)",3,IF(Table3[[#This Row],[Age Group]]="Middle Age (36–50)",4,5))))</f>
        <v>5</v>
      </c>
      <c r="F935" s="9">
        <v>0</v>
      </c>
      <c r="G935" s="6" t="str">
        <f>IF(Table3[[#This Row],[NS1 Patients]]=0,"Ns1 (-)ve", "Ns1(+)ve")</f>
        <v>Ns1 (-)ve</v>
      </c>
      <c r="H935" s="9">
        <v>0</v>
      </c>
      <c r="I935" s="6" t="str">
        <f>IF(Table3[[#This Row],[IgG Patients]]=0,"IgG (-)ve","IgG (+)ve")</f>
        <v>IgG (-)ve</v>
      </c>
      <c r="J935" s="9">
        <v>0</v>
      </c>
      <c r="K935" s="6" t="str">
        <f>IF(Table3[[#This Row],[IgM Patients]]=0,"IgM (-)ve","IgG (+)ve")</f>
        <v>IgM (-)ve</v>
      </c>
      <c r="L935" s="6" t="s">
        <v>49</v>
      </c>
      <c r="M935" s="6" t="s">
        <v>17</v>
      </c>
      <c r="N935" s="6" t="s">
        <v>13</v>
      </c>
      <c r="O935" s="6" t="s">
        <v>14</v>
      </c>
      <c r="P935" s="6">
        <v>0</v>
      </c>
      <c r="Q935" s="6" t="str">
        <f t="shared" si="29"/>
        <v>Negative</v>
      </c>
    </row>
    <row r="936" spans="1:17" x14ac:dyDescent="0.35">
      <c r="A936" s="5">
        <v>671</v>
      </c>
      <c r="B936" s="7" t="s">
        <v>15</v>
      </c>
      <c r="C936" s="7">
        <v>55</v>
      </c>
      <c r="D936" s="7" t="str">
        <f t="shared" si="28"/>
        <v>Seniors (51–65)</v>
      </c>
      <c r="E936" s="10">
        <f>IF(Table3[[#This Row],[Age Group]]="Children (8–17)",1,IF(Table3[[#This Row],[Age Group]]="Youth (18–25)",2,IF(Table3[[#This Row],[Age Group]]="Adults (26–35)",3,IF(Table3[[#This Row],[Age Group]]="Middle Age (36–50)",4,5))))</f>
        <v>5</v>
      </c>
      <c r="F936" s="10">
        <v>1</v>
      </c>
      <c r="G936" s="7" t="str">
        <f>IF(Table3[[#This Row],[NS1 Patients]]=0,"Ns1 (-)ve", "Ns1(+)ve")</f>
        <v>Ns1(+)ve</v>
      </c>
      <c r="H936" s="10">
        <v>1</v>
      </c>
      <c r="I936" s="7" t="str">
        <f>IF(Table3[[#This Row],[IgG Patients]]=0,"IgG (-)ve","IgG (+)ve")</f>
        <v>IgG (+)ve</v>
      </c>
      <c r="J936" s="10">
        <v>1</v>
      </c>
      <c r="K936" s="7" t="str">
        <f>IF(Table3[[#This Row],[IgM Patients]]=0,"IgM (-)ve","IgG (+)ve")</f>
        <v>IgG (+)ve</v>
      </c>
      <c r="L936" s="7" t="s">
        <v>34</v>
      </c>
      <c r="M936" s="7" t="s">
        <v>12</v>
      </c>
      <c r="N936" s="7" t="s">
        <v>13</v>
      </c>
      <c r="O936" s="7" t="s">
        <v>14</v>
      </c>
      <c r="P936" s="7">
        <v>1</v>
      </c>
      <c r="Q936" s="7" t="str">
        <f t="shared" si="29"/>
        <v>Positive</v>
      </c>
    </row>
    <row r="937" spans="1:17" x14ac:dyDescent="0.35">
      <c r="A937" s="5">
        <v>672</v>
      </c>
      <c r="B937" s="6" t="s">
        <v>10</v>
      </c>
      <c r="C937" s="6">
        <v>57</v>
      </c>
      <c r="D937" s="6" t="str">
        <f t="shared" si="28"/>
        <v>Seniors (51–65)</v>
      </c>
      <c r="E937" s="9">
        <f>IF(Table3[[#This Row],[Age Group]]="Children (8–17)",1,IF(Table3[[#This Row],[Age Group]]="Youth (18–25)",2,IF(Table3[[#This Row],[Age Group]]="Adults (26–35)",3,IF(Table3[[#This Row],[Age Group]]="Middle Age (36–50)",4,5))))</f>
        <v>5</v>
      </c>
      <c r="F937" s="9">
        <v>1</v>
      </c>
      <c r="G937" s="6" t="str">
        <f>IF(Table3[[#This Row],[NS1 Patients]]=0,"Ns1 (-)ve", "Ns1(+)ve")</f>
        <v>Ns1(+)ve</v>
      </c>
      <c r="H937" s="9">
        <v>1</v>
      </c>
      <c r="I937" s="6" t="str">
        <f>IF(Table3[[#This Row],[IgG Patients]]=0,"IgG (-)ve","IgG (+)ve")</f>
        <v>IgG (+)ve</v>
      </c>
      <c r="J937" s="9">
        <v>0</v>
      </c>
      <c r="K937" s="6" t="str">
        <f>IF(Table3[[#This Row],[IgM Patients]]=0,"IgM (-)ve","IgG (+)ve")</f>
        <v>IgM (-)ve</v>
      </c>
      <c r="L937" s="6" t="s">
        <v>45</v>
      </c>
      <c r="M937" s="6" t="s">
        <v>17</v>
      </c>
      <c r="N937" s="6" t="s">
        <v>19</v>
      </c>
      <c r="O937" s="6" t="s">
        <v>14</v>
      </c>
      <c r="P937" s="6">
        <v>1</v>
      </c>
      <c r="Q937" s="6" t="str">
        <f t="shared" si="29"/>
        <v>Positive</v>
      </c>
    </row>
    <row r="938" spans="1:17" x14ac:dyDescent="0.35">
      <c r="A938" s="5">
        <v>682</v>
      </c>
      <c r="B938" s="6" t="s">
        <v>10</v>
      </c>
      <c r="C938" s="6">
        <v>52</v>
      </c>
      <c r="D938" s="6" t="str">
        <f t="shared" si="28"/>
        <v>Seniors (51–65)</v>
      </c>
      <c r="E938" s="9">
        <f>IF(Table3[[#This Row],[Age Group]]="Children (8–17)",1,IF(Table3[[#This Row],[Age Group]]="Youth (18–25)",2,IF(Table3[[#This Row],[Age Group]]="Adults (26–35)",3,IF(Table3[[#This Row],[Age Group]]="Middle Age (36–50)",4,5))))</f>
        <v>5</v>
      </c>
      <c r="F938" s="9">
        <v>1</v>
      </c>
      <c r="G938" s="6" t="str">
        <f>IF(Table3[[#This Row],[NS1 Patients]]=0,"Ns1 (-)ve", "Ns1(+)ve")</f>
        <v>Ns1(+)ve</v>
      </c>
      <c r="H938" s="9">
        <v>1</v>
      </c>
      <c r="I938" s="6" t="str">
        <f>IF(Table3[[#This Row],[IgG Patients]]=0,"IgG (-)ve","IgG (+)ve")</f>
        <v>IgG (+)ve</v>
      </c>
      <c r="J938" s="9">
        <v>1</v>
      </c>
      <c r="K938" s="6" t="str">
        <f>IF(Table3[[#This Row],[IgM Patients]]=0,"IgM (-)ve","IgG (+)ve")</f>
        <v>IgG (+)ve</v>
      </c>
      <c r="L938" s="6" t="s">
        <v>20</v>
      </c>
      <c r="M938" s="6" t="s">
        <v>17</v>
      </c>
      <c r="N938" s="6" t="s">
        <v>13</v>
      </c>
      <c r="O938" s="6" t="s">
        <v>14</v>
      </c>
      <c r="P938" s="6">
        <v>1</v>
      </c>
      <c r="Q938" s="6" t="str">
        <f t="shared" si="29"/>
        <v>Positive</v>
      </c>
    </row>
    <row r="939" spans="1:17" x14ac:dyDescent="0.35">
      <c r="A939" s="5">
        <v>687</v>
      </c>
      <c r="B939" s="7" t="s">
        <v>15</v>
      </c>
      <c r="C939" s="7">
        <v>61</v>
      </c>
      <c r="D939" s="7" t="str">
        <f t="shared" si="28"/>
        <v>Seniors (51–65)</v>
      </c>
      <c r="E939" s="10">
        <f>IF(Table3[[#This Row],[Age Group]]="Children (8–17)",1,IF(Table3[[#This Row],[Age Group]]="Youth (18–25)",2,IF(Table3[[#This Row],[Age Group]]="Adults (26–35)",3,IF(Table3[[#This Row],[Age Group]]="Middle Age (36–50)",4,5))))</f>
        <v>5</v>
      </c>
      <c r="F939" s="10">
        <v>1</v>
      </c>
      <c r="G939" s="7" t="str">
        <f>IF(Table3[[#This Row],[NS1 Patients]]=0,"Ns1 (-)ve", "Ns1(+)ve")</f>
        <v>Ns1(+)ve</v>
      </c>
      <c r="H939" s="10">
        <v>1</v>
      </c>
      <c r="I939" s="7" t="str">
        <f>IF(Table3[[#This Row],[IgG Patients]]=0,"IgG (-)ve","IgG (+)ve")</f>
        <v>IgG (+)ve</v>
      </c>
      <c r="J939" s="10">
        <v>0</v>
      </c>
      <c r="K939" s="7" t="str">
        <f>IF(Table3[[#This Row],[IgM Patients]]=0,"IgM (-)ve","IgG (+)ve")</f>
        <v>IgM (-)ve</v>
      </c>
      <c r="L939" s="7" t="s">
        <v>36</v>
      </c>
      <c r="M939" s="7" t="s">
        <v>12</v>
      </c>
      <c r="N939" s="7" t="s">
        <v>24</v>
      </c>
      <c r="O939" s="7" t="s">
        <v>14</v>
      </c>
      <c r="P939" s="7">
        <v>1</v>
      </c>
      <c r="Q939" s="7" t="str">
        <f t="shared" si="29"/>
        <v>Positive</v>
      </c>
    </row>
    <row r="940" spans="1:17" x14ac:dyDescent="0.35">
      <c r="A940" s="5">
        <v>691</v>
      </c>
      <c r="B940" s="7" t="s">
        <v>15</v>
      </c>
      <c r="C940" s="7">
        <v>51</v>
      </c>
      <c r="D940" s="7" t="str">
        <f t="shared" si="28"/>
        <v>Seniors (51–65)</v>
      </c>
      <c r="E940" s="10">
        <f>IF(Table3[[#This Row],[Age Group]]="Children (8–17)",1,IF(Table3[[#This Row],[Age Group]]="Youth (18–25)",2,IF(Table3[[#This Row],[Age Group]]="Adults (26–35)",3,IF(Table3[[#This Row],[Age Group]]="Middle Age (36–50)",4,5))))</f>
        <v>5</v>
      </c>
      <c r="F940" s="10">
        <v>1</v>
      </c>
      <c r="G940" s="7" t="str">
        <f>IF(Table3[[#This Row],[NS1 Patients]]=0,"Ns1 (-)ve", "Ns1(+)ve")</f>
        <v>Ns1(+)ve</v>
      </c>
      <c r="H940" s="10">
        <v>1</v>
      </c>
      <c r="I940" s="7" t="str">
        <f>IF(Table3[[#This Row],[IgG Patients]]=0,"IgG (-)ve","IgG (+)ve")</f>
        <v>IgG (+)ve</v>
      </c>
      <c r="J940" s="10">
        <v>0</v>
      </c>
      <c r="K940" s="7" t="str">
        <f>IF(Table3[[#This Row],[IgM Patients]]=0,"IgM (-)ve","IgG (+)ve")</f>
        <v>IgM (-)ve</v>
      </c>
      <c r="L940" s="7" t="s">
        <v>27</v>
      </c>
      <c r="M940" s="7" t="s">
        <v>12</v>
      </c>
      <c r="N940" s="7" t="s">
        <v>19</v>
      </c>
      <c r="O940" s="7" t="s">
        <v>14</v>
      </c>
      <c r="P940" s="7">
        <v>1</v>
      </c>
      <c r="Q940" s="7" t="str">
        <f t="shared" si="29"/>
        <v>Positive</v>
      </c>
    </row>
    <row r="941" spans="1:17" x14ac:dyDescent="0.35">
      <c r="A941" s="5">
        <v>693</v>
      </c>
      <c r="B941" s="7" t="s">
        <v>10</v>
      </c>
      <c r="C941" s="7">
        <v>53</v>
      </c>
      <c r="D941" s="7" t="str">
        <f t="shared" si="28"/>
        <v>Seniors (51–65)</v>
      </c>
      <c r="E941" s="10">
        <f>IF(Table3[[#This Row],[Age Group]]="Children (8–17)",1,IF(Table3[[#This Row],[Age Group]]="Youth (18–25)",2,IF(Table3[[#This Row],[Age Group]]="Adults (26–35)",3,IF(Table3[[#This Row],[Age Group]]="Middle Age (36–50)",4,5))))</f>
        <v>5</v>
      </c>
      <c r="F941" s="10">
        <v>1</v>
      </c>
      <c r="G941" s="7" t="str">
        <f>IF(Table3[[#This Row],[NS1 Patients]]=0,"Ns1 (-)ve", "Ns1(+)ve")</f>
        <v>Ns1(+)ve</v>
      </c>
      <c r="H941" s="10">
        <v>1</v>
      </c>
      <c r="I941" s="7" t="str">
        <f>IF(Table3[[#This Row],[IgG Patients]]=0,"IgG (-)ve","IgG (+)ve")</f>
        <v>IgG (+)ve</v>
      </c>
      <c r="J941" s="10">
        <v>1</v>
      </c>
      <c r="K941" s="7" t="str">
        <f>IF(Table3[[#This Row],[IgM Patients]]=0,"IgM (-)ve","IgG (+)ve")</f>
        <v>IgG (+)ve</v>
      </c>
      <c r="L941" s="7" t="s">
        <v>33</v>
      </c>
      <c r="M941" s="7" t="s">
        <v>12</v>
      </c>
      <c r="N941" s="7" t="s">
        <v>13</v>
      </c>
      <c r="O941" s="7" t="s">
        <v>14</v>
      </c>
      <c r="P941" s="7">
        <v>1</v>
      </c>
      <c r="Q941" s="7" t="str">
        <f t="shared" si="29"/>
        <v>Positive</v>
      </c>
    </row>
    <row r="942" spans="1:17" x14ac:dyDescent="0.35">
      <c r="A942" s="5">
        <v>699</v>
      </c>
      <c r="B942" s="7" t="s">
        <v>15</v>
      </c>
      <c r="C942" s="7">
        <v>52</v>
      </c>
      <c r="D942" s="7" t="str">
        <f t="shared" si="28"/>
        <v>Seniors (51–65)</v>
      </c>
      <c r="E942" s="10">
        <f>IF(Table3[[#This Row],[Age Group]]="Children (8–17)",1,IF(Table3[[#This Row],[Age Group]]="Youth (18–25)",2,IF(Table3[[#This Row],[Age Group]]="Adults (26–35)",3,IF(Table3[[#This Row],[Age Group]]="Middle Age (36–50)",4,5))))</f>
        <v>5</v>
      </c>
      <c r="F942" s="10">
        <v>1</v>
      </c>
      <c r="G942" s="7" t="str">
        <f>IF(Table3[[#This Row],[NS1 Patients]]=0,"Ns1 (-)ve", "Ns1(+)ve")</f>
        <v>Ns1(+)ve</v>
      </c>
      <c r="H942" s="10">
        <v>1</v>
      </c>
      <c r="I942" s="7" t="str">
        <f>IF(Table3[[#This Row],[IgG Patients]]=0,"IgG (-)ve","IgG (+)ve")</f>
        <v>IgG (+)ve</v>
      </c>
      <c r="J942" s="10">
        <v>1</v>
      </c>
      <c r="K942" s="7" t="str">
        <f>IF(Table3[[#This Row],[IgM Patients]]=0,"IgM (-)ve","IgG (+)ve")</f>
        <v>IgG (+)ve</v>
      </c>
      <c r="L942" s="7" t="s">
        <v>47</v>
      </c>
      <c r="M942" s="7" t="s">
        <v>12</v>
      </c>
      <c r="N942" s="7" t="s">
        <v>13</v>
      </c>
      <c r="O942" s="7" t="s">
        <v>14</v>
      </c>
      <c r="P942" s="7">
        <v>1</v>
      </c>
      <c r="Q942" s="7" t="str">
        <f t="shared" si="29"/>
        <v>Positive</v>
      </c>
    </row>
    <row r="943" spans="1:17" x14ac:dyDescent="0.35">
      <c r="A943" s="5">
        <v>700</v>
      </c>
      <c r="B943" s="6" t="s">
        <v>10</v>
      </c>
      <c r="C943" s="6">
        <v>62</v>
      </c>
      <c r="D943" s="6" t="str">
        <f t="shared" si="28"/>
        <v>Seniors (51–65)</v>
      </c>
      <c r="E943" s="9">
        <f>IF(Table3[[#This Row],[Age Group]]="Children (8–17)",1,IF(Table3[[#This Row],[Age Group]]="Youth (18–25)",2,IF(Table3[[#This Row],[Age Group]]="Adults (26–35)",3,IF(Table3[[#This Row],[Age Group]]="Middle Age (36–50)",4,5))))</f>
        <v>5</v>
      </c>
      <c r="F943" s="9">
        <v>0</v>
      </c>
      <c r="G943" s="6" t="str">
        <f>IF(Table3[[#This Row],[NS1 Patients]]=0,"Ns1 (-)ve", "Ns1(+)ve")</f>
        <v>Ns1 (-)ve</v>
      </c>
      <c r="H943" s="9">
        <v>0</v>
      </c>
      <c r="I943" s="6" t="str">
        <f>IF(Table3[[#This Row],[IgG Patients]]=0,"IgG (-)ve","IgG (+)ve")</f>
        <v>IgG (-)ve</v>
      </c>
      <c r="J943" s="9">
        <v>1</v>
      </c>
      <c r="K943" s="6" t="str">
        <f>IF(Table3[[#This Row],[IgM Patients]]=0,"IgM (-)ve","IgG (+)ve")</f>
        <v>IgG (+)ve</v>
      </c>
      <c r="L943" s="6" t="s">
        <v>31</v>
      </c>
      <c r="M943" s="6" t="s">
        <v>17</v>
      </c>
      <c r="N943" s="6" t="s">
        <v>13</v>
      </c>
      <c r="O943" s="6" t="s">
        <v>14</v>
      </c>
      <c r="P943" s="6">
        <v>0</v>
      </c>
      <c r="Q943" s="6" t="str">
        <f t="shared" si="29"/>
        <v>Negative</v>
      </c>
    </row>
    <row r="944" spans="1:17" x14ac:dyDescent="0.35">
      <c r="A944" s="5">
        <v>714</v>
      </c>
      <c r="B944" s="6" t="s">
        <v>10</v>
      </c>
      <c r="C944" s="6">
        <v>53</v>
      </c>
      <c r="D944" s="6" t="str">
        <f t="shared" si="28"/>
        <v>Seniors (51–65)</v>
      </c>
      <c r="E944" s="9">
        <f>IF(Table3[[#This Row],[Age Group]]="Children (8–17)",1,IF(Table3[[#This Row],[Age Group]]="Youth (18–25)",2,IF(Table3[[#This Row],[Age Group]]="Adults (26–35)",3,IF(Table3[[#This Row],[Age Group]]="Middle Age (36–50)",4,5))))</f>
        <v>5</v>
      </c>
      <c r="F944" s="9">
        <v>1</v>
      </c>
      <c r="G944" s="6" t="str">
        <f>IF(Table3[[#This Row],[NS1 Patients]]=0,"Ns1 (-)ve", "Ns1(+)ve")</f>
        <v>Ns1(+)ve</v>
      </c>
      <c r="H944" s="9">
        <v>1</v>
      </c>
      <c r="I944" s="6" t="str">
        <f>IF(Table3[[#This Row],[IgG Patients]]=0,"IgG (-)ve","IgG (+)ve")</f>
        <v>IgG (+)ve</v>
      </c>
      <c r="J944" s="9">
        <v>1</v>
      </c>
      <c r="K944" s="6" t="str">
        <f>IF(Table3[[#This Row],[IgM Patients]]=0,"IgM (-)ve","IgG (+)ve")</f>
        <v>IgG (+)ve</v>
      </c>
      <c r="L944" s="6" t="s">
        <v>36</v>
      </c>
      <c r="M944" s="6" t="s">
        <v>17</v>
      </c>
      <c r="N944" s="6" t="s">
        <v>24</v>
      </c>
      <c r="O944" s="6" t="s">
        <v>14</v>
      </c>
      <c r="P944" s="6">
        <v>1</v>
      </c>
      <c r="Q944" s="6" t="str">
        <f t="shared" si="29"/>
        <v>Positive</v>
      </c>
    </row>
    <row r="945" spans="1:17" x14ac:dyDescent="0.35">
      <c r="A945" s="5">
        <v>724</v>
      </c>
      <c r="B945" s="6" t="s">
        <v>10</v>
      </c>
      <c r="C945" s="6">
        <v>52</v>
      </c>
      <c r="D945" s="6" t="str">
        <f t="shared" si="28"/>
        <v>Seniors (51–65)</v>
      </c>
      <c r="E945" s="9">
        <f>IF(Table3[[#This Row],[Age Group]]="Children (8–17)",1,IF(Table3[[#This Row],[Age Group]]="Youth (18–25)",2,IF(Table3[[#This Row],[Age Group]]="Adults (26–35)",3,IF(Table3[[#This Row],[Age Group]]="Middle Age (36–50)",4,5))))</f>
        <v>5</v>
      </c>
      <c r="F945" s="9">
        <v>1</v>
      </c>
      <c r="G945" s="6" t="str">
        <f>IF(Table3[[#This Row],[NS1 Patients]]=0,"Ns1 (-)ve", "Ns1(+)ve")</f>
        <v>Ns1(+)ve</v>
      </c>
      <c r="H945" s="9">
        <v>1</v>
      </c>
      <c r="I945" s="6" t="str">
        <f>IF(Table3[[#This Row],[IgG Patients]]=0,"IgG (-)ve","IgG (+)ve")</f>
        <v>IgG (+)ve</v>
      </c>
      <c r="J945" s="9">
        <v>0</v>
      </c>
      <c r="K945" s="6" t="str">
        <f>IF(Table3[[#This Row],[IgM Patients]]=0,"IgM (-)ve","IgG (+)ve")</f>
        <v>IgM (-)ve</v>
      </c>
      <c r="L945" s="6" t="s">
        <v>50</v>
      </c>
      <c r="M945" s="6" t="s">
        <v>17</v>
      </c>
      <c r="N945" s="6" t="s">
        <v>24</v>
      </c>
      <c r="O945" s="6" t="s">
        <v>14</v>
      </c>
      <c r="P945" s="6">
        <v>1</v>
      </c>
      <c r="Q945" s="6" t="str">
        <f t="shared" si="29"/>
        <v>Positive</v>
      </c>
    </row>
    <row r="946" spans="1:17" x14ac:dyDescent="0.35">
      <c r="A946" s="5">
        <v>726</v>
      </c>
      <c r="B946" s="6" t="s">
        <v>10</v>
      </c>
      <c r="C946" s="6">
        <v>54</v>
      </c>
      <c r="D946" s="6" t="str">
        <f t="shared" si="28"/>
        <v>Seniors (51–65)</v>
      </c>
      <c r="E946" s="9">
        <f>IF(Table3[[#This Row],[Age Group]]="Children (8–17)",1,IF(Table3[[#This Row],[Age Group]]="Youth (18–25)",2,IF(Table3[[#This Row],[Age Group]]="Adults (26–35)",3,IF(Table3[[#This Row],[Age Group]]="Middle Age (36–50)",4,5))))</f>
        <v>5</v>
      </c>
      <c r="F946" s="9">
        <v>0</v>
      </c>
      <c r="G946" s="6" t="str">
        <f>IF(Table3[[#This Row],[NS1 Patients]]=0,"Ns1 (-)ve", "Ns1(+)ve")</f>
        <v>Ns1 (-)ve</v>
      </c>
      <c r="H946" s="9">
        <v>0</v>
      </c>
      <c r="I946" s="6" t="str">
        <f>IF(Table3[[#This Row],[IgG Patients]]=0,"IgG (-)ve","IgG (+)ve")</f>
        <v>IgG (-)ve</v>
      </c>
      <c r="J946" s="9">
        <v>0</v>
      </c>
      <c r="K946" s="6" t="str">
        <f>IF(Table3[[#This Row],[IgM Patients]]=0,"IgM (-)ve","IgG (+)ve")</f>
        <v>IgM (-)ve</v>
      </c>
      <c r="L946" s="6" t="s">
        <v>11</v>
      </c>
      <c r="M946" s="6" t="s">
        <v>17</v>
      </c>
      <c r="N946" s="6" t="s">
        <v>13</v>
      </c>
      <c r="O946" s="6" t="s">
        <v>14</v>
      </c>
      <c r="P946" s="6">
        <v>0</v>
      </c>
      <c r="Q946" s="6" t="str">
        <f t="shared" si="29"/>
        <v>Negative</v>
      </c>
    </row>
    <row r="947" spans="1:17" x14ac:dyDescent="0.35">
      <c r="A947" s="5">
        <v>738</v>
      </c>
      <c r="B947" s="6" t="s">
        <v>15</v>
      </c>
      <c r="C947" s="6">
        <v>56</v>
      </c>
      <c r="D947" s="6" t="str">
        <f t="shared" si="28"/>
        <v>Seniors (51–65)</v>
      </c>
      <c r="E947" s="9">
        <f>IF(Table3[[#This Row],[Age Group]]="Children (8–17)",1,IF(Table3[[#This Row],[Age Group]]="Youth (18–25)",2,IF(Table3[[#This Row],[Age Group]]="Adults (26–35)",3,IF(Table3[[#This Row],[Age Group]]="Middle Age (36–50)",4,5))))</f>
        <v>5</v>
      </c>
      <c r="F947" s="9">
        <v>1</v>
      </c>
      <c r="G947" s="6" t="str">
        <f>IF(Table3[[#This Row],[NS1 Patients]]=0,"Ns1 (-)ve", "Ns1(+)ve")</f>
        <v>Ns1(+)ve</v>
      </c>
      <c r="H947" s="9">
        <v>1</v>
      </c>
      <c r="I947" s="6" t="str">
        <f>IF(Table3[[#This Row],[IgG Patients]]=0,"IgG (-)ve","IgG (+)ve")</f>
        <v>IgG (+)ve</v>
      </c>
      <c r="J947" s="9">
        <v>0</v>
      </c>
      <c r="K947" s="6" t="str">
        <f>IF(Table3[[#This Row],[IgM Patients]]=0,"IgM (-)ve","IgG (+)ve")</f>
        <v>IgM (-)ve</v>
      </c>
      <c r="L947" s="6" t="s">
        <v>31</v>
      </c>
      <c r="M947" s="6" t="s">
        <v>17</v>
      </c>
      <c r="N947" s="6" t="s">
        <v>13</v>
      </c>
      <c r="O947" s="6" t="s">
        <v>14</v>
      </c>
      <c r="P947" s="6">
        <v>1</v>
      </c>
      <c r="Q947" s="6" t="str">
        <f t="shared" si="29"/>
        <v>Positive</v>
      </c>
    </row>
    <row r="948" spans="1:17" x14ac:dyDescent="0.35">
      <c r="A948" s="5">
        <v>742</v>
      </c>
      <c r="B948" s="6" t="s">
        <v>15</v>
      </c>
      <c r="C948" s="6">
        <v>65</v>
      </c>
      <c r="D948" s="6" t="str">
        <f t="shared" si="28"/>
        <v>Seniors (51–65)</v>
      </c>
      <c r="E948" s="9">
        <f>IF(Table3[[#This Row],[Age Group]]="Children (8–17)",1,IF(Table3[[#This Row],[Age Group]]="Youth (18–25)",2,IF(Table3[[#This Row],[Age Group]]="Adults (26–35)",3,IF(Table3[[#This Row],[Age Group]]="Middle Age (36–50)",4,5))))</f>
        <v>5</v>
      </c>
      <c r="F948" s="9">
        <v>0</v>
      </c>
      <c r="G948" s="6" t="str">
        <f>IF(Table3[[#This Row],[NS1 Patients]]=0,"Ns1 (-)ve", "Ns1(+)ve")</f>
        <v>Ns1 (-)ve</v>
      </c>
      <c r="H948" s="9">
        <v>0</v>
      </c>
      <c r="I948" s="6" t="str">
        <f>IF(Table3[[#This Row],[IgG Patients]]=0,"IgG (-)ve","IgG (+)ve")</f>
        <v>IgG (-)ve</v>
      </c>
      <c r="J948" s="9">
        <v>0</v>
      </c>
      <c r="K948" s="6" t="str">
        <f>IF(Table3[[#This Row],[IgM Patients]]=0,"IgM (-)ve","IgG (+)ve")</f>
        <v>IgM (-)ve</v>
      </c>
      <c r="L948" s="6" t="s">
        <v>53</v>
      </c>
      <c r="M948" s="6" t="s">
        <v>17</v>
      </c>
      <c r="N948" s="6" t="s">
        <v>24</v>
      </c>
      <c r="O948" s="6" t="s">
        <v>14</v>
      </c>
      <c r="P948" s="6">
        <v>0</v>
      </c>
      <c r="Q948" s="6" t="str">
        <f t="shared" si="29"/>
        <v>Negative</v>
      </c>
    </row>
    <row r="949" spans="1:17" x14ac:dyDescent="0.35">
      <c r="A949" s="5">
        <v>743</v>
      </c>
      <c r="B949" s="7" t="s">
        <v>15</v>
      </c>
      <c r="C949" s="7">
        <v>55</v>
      </c>
      <c r="D949" s="7" t="str">
        <f t="shared" si="28"/>
        <v>Seniors (51–65)</v>
      </c>
      <c r="E949" s="10">
        <f>IF(Table3[[#This Row],[Age Group]]="Children (8–17)",1,IF(Table3[[#This Row],[Age Group]]="Youth (18–25)",2,IF(Table3[[#This Row],[Age Group]]="Adults (26–35)",3,IF(Table3[[#This Row],[Age Group]]="Middle Age (36–50)",4,5))))</f>
        <v>5</v>
      </c>
      <c r="F949" s="10">
        <v>1</v>
      </c>
      <c r="G949" s="7" t="str">
        <f>IF(Table3[[#This Row],[NS1 Patients]]=0,"Ns1 (-)ve", "Ns1(+)ve")</f>
        <v>Ns1(+)ve</v>
      </c>
      <c r="H949" s="10">
        <v>1</v>
      </c>
      <c r="I949" s="7" t="str">
        <f>IF(Table3[[#This Row],[IgG Patients]]=0,"IgG (-)ve","IgG (+)ve")</f>
        <v>IgG (+)ve</v>
      </c>
      <c r="J949" s="10">
        <v>1</v>
      </c>
      <c r="K949" s="7" t="str">
        <f>IF(Table3[[#This Row],[IgM Patients]]=0,"IgM (-)ve","IgG (+)ve")</f>
        <v>IgG (+)ve</v>
      </c>
      <c r="L949" s="7" t="s">
        <v>39</v>
      </c>
      <c r="M949" s="7" t="s">
        <v>12</v>
      </c>
      <c r="N949" s="7" t="s">
        <v>19</v>
      </c>
      <c r="O949" s="7" t="s">
        <v>14</v>
      </c>
      <c r="P949" s="7">
        <v>1</v>
      </c>
      <c r="Q949" s="7" t="str">
        <f t="shared" si="29"/>
        <v>Positive</v>
      </c>
    </row>
    <row r="950" spans="1:17" x14ac:dyDescent="0.35">
      <c r="A950" s="5">
        <v>749</v>
      </c>
      <c r="B950" s="7" t="s">
        <v>10</v>
      </c>
      <c r="C950" s="7">
        <v>61</v>
      </c>
      <c r="D950" s="7" t="str">
        <f t="shared" si="28"/>
        <v>Seniors (51–65)</v>
      </c>
      <c r="E950" s="10">
        <f>IF(Table3[[#This Row],[Age Group]]="Children (8–17)",1,IF(Table3[[#This Row],[Age Group]]="Youth (18–25)",2,IF(Table3[[#This Row],[Age Group]]="Adults (26–35)",3,IF(Table3[[#This Row],[Age Group]]="Middle Age (36–50)",4,5))))</f>
        <v>5</v>
      </c>
      <c r="F950" s="10">
        <v>0</v>
      </c>
      <c r="G950" s="7" t="str">
        <f>IF(Table3[[#This Row],[NS1 Patients]]=0,"Ns1 (-)ve", "Ns1(+)ve")</f>
        <v>Ns1 (-)ve</v>
      </c>
      <c r="H950" s="10">
        <v>0</v>
      </c>
      <c r="I950" s="7" t="str">
        <f>IF(Table3[[#This Row],[IgG Patients]]=0,"IgG (-)ve","IgG (+)ve")</f>
        <v>IgG (-)ve</v>
      </c>
      <c r="J950" s="10">
        <v>0</v>
      </c>
      <c r="K950" s="7" t="str">
        <f>IF(Table3[[#This Row],[IgM Patients]]=0,"IgM (-)ve","IgG (+)ve")</f>
        <v>IgM (-)ve</v>
      </c>
      <c r="L950" s="7" t="s">
        <v>22</v>
      </c>
      <c r="M950" s="7" t="s">
        <v>12</v>
      </c>
      <c r="N950" s="7" t="s">
        <v>24</v>
      </c>
      <c r="O950" s="7" t="s">
        <v>14</v>
      </c>
      <c r="P950" s="7">
        <v>0</v>
      </c>
      <c r="Q950" s="7" t="str">
        <f t="shared" si="29"/>
        <v>Negative</v>
      </c>
    </row>
    <row r="951" spans="1:17" x14ac:dyDescent="0.35">
      <c r="A951" s="5">
        <v>759</v>
      </c>
      <c r="B951" s="7" t="s">
        <v>15</v>
      </c>
      <c r="C951" s="7">
        <v>58</v>
      </c>
      <c r="D951" s="7" t="str">
        <f t="shared" si="28"/>
        <v>Seniors (51–65)</v>
      </c>
      <c r="E951" s="10">
        <f>IF(Table3[[#This Row],[Age Group]]="Children (8–17)",1,IF(Table3[[#This Row],[Age Group]]="Youth (18–25)",2,IF(Table3[[#This Row],[Age Group]]="Adults (26–35)",3,IF(Table3[[#This Row],[Age Group]]="Middle Age (36–50)",4,5))))</f>
        <v>5</v>
      </c>
      <c r="F951" s="10">
        <v>1</v>
      </c>
      <c r="G951" s="7" t="str">
        <f>IF(Table3[[#This Row],[NS1 Patients]]=0,"Ns1 (-)ve", "Ns1(+)ve")</f>
        <v>Ns1(+)ve</v>
      </c>
      <c r="H951" s="10">
        <v>1</v>
      </c>
      <c r="I951" s="7" t="str">
        <f>IF(Table3[[#This Row],[IgG Patients]]=0,"IgG (-)ve","IgG (+)ve")</f>
        <v>IgG (+)ve</v>
      </c>
      <c r="J951" s="10">
        <v>1</v>
      </c>
      <c r="K951" s="7" t="str">
        <f>IF(Table3[[#This Row],[IgM Patients]]=0,"IgM (-)ve","IgG (+)ve")</f>
        <v>IgG (+)ve</v>
      </c>
      <c r="L951" s="7" t="s">
        <v>26</v>
      </c>
      <c r="M951" s="7" t="s">
        <v>12</v>
      </c>
      <c r="N951" s="7" t="s">
        <v>24</v>
      </c>
      <c r="O951" s="7" t="s">
        <v>14</v>
      </c>
      <c r="P951" s="7">
        <v>1</v>
      </c>
      <c r="Q951" s="7" t="str">
        <f t="shared" si="29"/>
        <v>Positive</v>
      </c>
    </row>
    <row r="952" spans="1:17" x14ac:dyDescent="0.35">
      <c r="A952" s="5">
        <v>765</v>
      </c>
      <c r="B952" s="7" t="s">
        <v>10</v>
      </c>
      <c r="C952" s="7">
        <v>56</v>
      </c>
      <c r="D952" s="7" t="str">
        <f t="shared" si="28"/>
        <v>Seniors (51–65)</v>
      </c>
      <c r="E952" s="10">
        <f>IF(Table3[[#This Row],[Age Group]]="Children (8–17)",1,IF(Table3[[#This Row],[Age Group]]="Youth (18–25)",2,IF(Table3[[#This Row],[Age Group]]="Adults (26–35)",3,IF(Table3[[#This Row],[Age Group]]="Middle Age (36–50)",4,5))))</f>
        <v>5</v>
      </c>
      <c r="F952" s="10">
        <v>0</v>
      </c>
      <c r="G952" s="7" t="str">
        <f>IF(Table3[[#This Row],[NS1 Patients]]=0,"Ns1 (-)ve", "Ns1(+)ve")</f>
        <v>Ns1 (-)ve</v>
      </c>
      <c r="H952" s="10">
        <v>0</v>
      </c>
      <c r="I952" s="7" t="str">
        <f>IF(Table3[[#This Row],[IgG Patients]]=0,"IgG (-)ve","IgG (+)ve")</f>
        <v>IgG (-)ve</v>
      </c>
      <c r="J952" s="10">
        <v>0</v>
      </c>
      <c r="K952" s="7" t="str">
        <f>IF(Table3[[#This Row],[IgM Patients]]=0,"IgM (-)ve","IgG (+)ve")</f>
        <v>IgM (-)ve</v>
      </c>
      <c r="L952" s="7" t="s">
        <v>42</v>
      </c>
      <c r="M952" s="7" t="s">
        <v>12</v>
      </c>
      <c r="N952" s="7" t="s">
        <v>19</v>
      </c>
      <c r="O952" s="7" t="s">
        <v>14</v>
      </c>
      <c r="P952" s="7">
        <v>0</v>
      </c>
      <c r="Q952" s="7" t="str">
        <f t="shared" si="29"/>
        <v>Negative</v>
      </c>
    </row>
    <row r="953" spans="1:17" x14ac:dyDescent="0.35">
      <c r="A953" s="5">
        <v>777</v>
      </c>
      <c r="B953" s="7" t="s">
        <v>15</v>
      </c>
      <c r="C953" s="7">
        <v>62</v>
      </c>
      <c r="D953" s="7" t="str">
        <f t="shared" si="28"/>
        <v>Seniors (51–65)</v>
      </c>
      <c r="E953" s="10">
        <f>IF(Table3[[#This Row],[Age Group]]="Children (8–17)",1,IF(Table3[[#This Row],[Age Group]]="Youth (18–25)",2,IF(Table3[[#This Row],[Age Group]]="Adults (26–35)",3,IF(Table3[[#This Row],[Age Group]]="Middle Age (36–50)",4,5))))</f>
        <v>5</v>
      </c>
      <c r="F953" s="10">
        <v>1</v>
      </c>
      <c r="G953" s="7" t="str">
        <f>IF(Table3[[#This Row],[NS1 Patients]]=0,"Ns1 (-)ve", "Ns1(+)ve")</f>
        <v>Ns1(+)ve</v>
      </c>
      <c r="H953" s="10">
        <v>1</v>
      </c>
      <c r="I953" s="7" t="str">
        <f>IF(Table3[[#This Row],[IgG Patients]]=0,"IgG (-)ve","IgG (+)ve")</f>
        <v>IgG (+)ve</v>
      </c>
      <c r="J953" s="10">
        <v>0</v>
      </c>
      <c r="K953" s="7" t="str">
        <f>IF(Table3[[#This Row],[IgM Patients]]=0,"IgM (-)ve","IgG (+)ve")</f>
        <v>IgM (-)ve</v>
      </c>
      <c r="L953" s="7" t="s">
        <v>29</v>
      </c>
      <c r="M953" s="7" t="s">
        <v>12</v>
      </c>
      <c r="N953" s="7" t="s">
        <v>19</v>
      </c>
      <c r="O953" s="7" t="s">
        <v>14</v>
      </c>
      <c r="P953" s="7">
        <v>1</v>
      </c>
      <c r="Q953" s="7" t="str">
        <f t="shared" si="29"/>
        <v>Positive</v>
      </c>
    </row>
    <row r="954" spans="1:17" x14ac:dyDescent="0.35">
      <c r="A954" s="5">
        <v>783</v>
      </c>
      <c r="B954" s="7" t="s">
        <v>10</v>
      </c>
      <c r="C954" s="7">
        <v>53</v>
      </c>
      <c r="D954" s="7" t="str">
        <f t="shared" si="28"/>
        <v>Seniors (51–65)</v>
      </c>
      <c r="E954" s="10">
        <f>IF(Table3[[#This Row],[Age Group]]="Children (8–17)",1,IF(Table3[[#This Row],[Age Group]]="Youth (18–25)",2,IF(Table3[[#This Row],[Age Group]]="Adults (26–35)",3,IF(Table3[[#This Row],[Age Group]]="Middle Age (36–50)",4,5))))</f>
        <v>5</v>
      </c>
      <c r="F954" s="10">
        <v>1</v>
      </c>
      <c r="G954" s="7" t="str">
        <f>IF(Table3[[#This Row],[NS1 Patients]]=0,"Ns1 (-)ve", "Ns1(+)ve")</f>
        <v>Ns1(+)ve</v>
      </c>
      <c r="H954" s="10">
        <v>1</v>
      </c>
      <c r="I954" s="7" t="str">
        <f>IF(Table3[[#This Row],[IgG Patients]]=0,"IgG (-)ve","IgG (+)ve")</f>
        <v>IgG (+)ve</v>
      </c>
      <c r="J954" s="10">
        <v>1</v>
      </c>
      <c r="K954" s="7" t="str">
        <f>IF(Table3[[#This Row],[IgM Patients]]=0,"IgM (-)ve","IgG (+)ve")</f>
        <v>IgG (+)ve</v>
      </c>
      <c r="L954" s="7" t="s">
        <v>20</v>
      </c>
      <c r="M954" s="7" t="s">
        <v>12</v>
      </c>
      <c r="N954" s="7" t="s">
        <v>13</v>
      </c>
      <c r="O954" s="7" t="s">
        <v>14</v>
      </c>
      <c r="P954" s="7">
        <v>1</v>
      </c>
      <c r="Q954" s="7" t="str">
        <f t="shared" si="29"/>
        <v>Positive</v>
      </c>
    </row>
    <row r="955" spans="1:17" x14ac:dyDescent="0.35">
      <c r="A955" s="5">
        <v>787</v>
      </c>
      <c r="B955" s="7" t="s">
        <v>15</v>
      </c>
      <c r="C955" s="7">
        <v>63</v>
      </c>
      <c r="D955" s="7" t="str">
        <f t="shared" si="28"/>
        <v>Seniors (51–65)</v>
      </c>
      <c r="E955" s="10">
        <f>IF(Table3[[#This Row],[Age Group]]="Children (8–17)",1,IF(Table3[[#This Row],[Age Group]]="Youth (18–25)",2,IF(Table3[[#This Row],[Age Group]]="Adults (26–35)",3,IF(Table3[[#This Row],[Age Group]]="Middle Age (36–50)",4,5))))</f>
        <v>5</v>
      </c>
      <c r="F955" s="10">
        <v>0</v>
      </c>
      <c r="G955" s="7" t="str">
        <f>IF(Table3[[#This Row],[NS1 Patients]]=0,"Ns1 (-)ve", "Ns1(+)ve")</f>
        <v>Ns1 (-)ve</v>
      </c>
      <c r="H955" s="10">
        <v>0</v>
      </c>
      <c r="I955" s="7" t="str">
        <f>IF(Table3[[#This Row],[IgG Patients]]=0,"IgG (-)ve","IgG (+)ve")</f>
        <v>IgG (-)ve</v>
      </c>
      <c r="J955" s="10">
        <v>1</v>
      </c>
      <c r="K955" s="7" t="str">
        <f>IF(Table3[[#This Row],[IgM Patients]]=0,"IgM (-)ve","IgG (+)ve")</f>
        <v>IgG (+)ve</v>
      </c>
      <c r="L955" s="7" t="s">
        <v>32</v>
      </c>
      <c r="M955" s="7" t="s">
        <v>12</v>
      </c>
      <c r="N955" s="7" t="s">
        <v>24</v>
      </c>
      <c r="O955" s="7" t="s">
        <v>14</v>
      </c>
      <c r="P955" s="7">
        <v>0</v>
      </c>
      <c r="Q955" s="7" t="str">
        <f t="shared" si="29"/>
        <v>Negative</v>
      </c>
    </row>
    <row r="956" spans="1:17" x14ac:dyDescent="0.35">
      <c r="A956" s="5">
        <v>792</v>
      </c>
      <c r="B956" s="6" t="s">
        <v>15</v>
      </c>
      <c r="C956" s="6">
        <v>54</v>
      </c>
      <c r="D956" s="6" t="str">
        <f t="shared" si="28"/>
        <v>Seniors (51–65)</v>
      </c>
      <c r="E956" s="9">
        <f>IF(Table3[[#This Row],[Age Group]]="Children (8–17)",1,IF(Table3[[#This Row],[Age Group]]="Youth (18–25)",2,IF(Table3[[#This Row],[Age Group]]="Adults (26–35)",3,IF(Table3[[#This Row],[Age Group]]="Middle Age (36–50)",4,5))))</f>
        <v>5</v>
      </c>
      <c r="F956" s="9">
        <v>0</v>
      </c>
      <c r="G956" s="6" t="str">
        <f>IF(Table3[[#This Row],[NS1 Patients]]=0,"Ns1 (-)ve", "Ns1(+)ve")</f>
        <v>Ns1 (-)ve</v>
      </c>
      <c r="H956" s="9">
        <v>0</v>
      </c>
      <c r="I956" s="6" t="str">
        <f>IF(Table3[[#This Row],[IgG Patients]]=0,"IgG (-)ve","IgG (+)ve")</f>
        <v>IgG (-)ve</v>
      </c>
      <c r="J956" s="9">
        <v>0</v>
      </c>
      <c r="K956" s="6" t="str">
        <f>IF(Table3[[#This Row],[IgM Patients]]=0,"IgM (-)ve","IgG (+)ve")</f>
        <v>IgM (-)ve</v>
      </c>
      <c r="L956" s="6" t="s">
        <v>35</v>
      </c>
      <c r="M956" s="6" t="s">
        <v>17</v>
      </c>
      <c r="N956" s="6" t="s">
        <v>19</v>
      </c>
      <c r="O956" s="6" t="s">
        <v>14</v>
      </c>
      <c r="P956" s="6">
        <v>0</v>
      </c>
      <c r="Q956" s="6" t="str">
        <f t="shared" si="29"/>
        <v>Negative</v>
      </c>
    </row>
    <row r="957" spans="1:17" x14ac:dyDescent="0.35">
      <c r="A957" s="5">
        <v>794</v>
      </c>
      <c r="B957" s="6" t="s">
        <v>15</v>
      </c>
      <c r="C957" s="6">
        <v>57</v>
      </c>
      <c r="D957" s="6" t="str">
        <f t="shared" si="28"/>
        <v>Seniors (51–65)</v>
      </c>
      <c r="E957" s="9">
        <f>IF(Table3[[#This Row],[Age Group]]="Children (8–17)",1,IF(Table3[[#This Row],[Age Group]]="Youth (18–25)",2,IF(Table3[[#This Row],[Age Group]]="Adults (26–35)",3,IF(Table3[[#This Row],[Age Group]]="Middle Age (36–50)",4,5))))</f>
        <v>5</v>
      </c>
      <c r="F957" s="9">
        <v>1</v>
      </c>
      <c r="G957" s="6" t="str">
        <f>IF(Table3[[#This Row],[NS1 Patients]]=0,"Ns1 (-)ve", "Ns1(+)ve")</f>
        <v>Ns1(+)ve</v>
      </c>
      <c r="H957" s="9">
        <v>1</v>
      </c>
      <c r="I957" s="6" t="str">
        <f>IF(Table3[[#This Row],[IgG Patients]]=0,"IgG (-)ve","IgG (+)ve")</f>
        <v>IgG (+)ve</v>
      </c>
      <c r="J957" s="9">
        <v>1</v>
      </c>
      <c r="K957" s="6" t="str">
        <f>IF(Table3[[#This Row],[IgM Patients]]=0,"IgM (-)ve","IgG (+)ve")</f>
        <v>IgG (+)ve</v>
      </c>
      <c r="L957" s="6" t="s">
        <v>23</v>
      </c>
      <c r="M957" s="6" t="s">
        <v>17</v>
      </c>
      <c r="N957" s="6" t="s">
        <v>19</v>
      </c>
      <c r="O957" s="6" t="s">
        <v>14</v>
      </c>
      <c r="P957" s="6">
        <v>1</v>
      </c>
      <c r="Q957" s="6" t="str">
        <f t="shared" si="29"/>
        <v>Positive</v>
      </c>
    </row>
    <row r="958" spans="1:17" x14ac:dyDescent="0.35">
      <c r="A958" s="5">
        <v>802</v>
      </c>
      <c r="B958" s="6" t="s">
        <v>10</v>
      </c>
      <c r="C958" s="6">
        <v>62</v>
      </c>
      <c r="D958" s="6" t="str">
        <f t="shared" si="28"/>
        <v>Seniors (51–65)</v>
      </c>
      <c r="E958" s="9">
        <f>IF(Table3[[#This Row],[Age Group]]="Children (8–17)",1,IF(Table3[[#This Row],[Age Group]]="Youth (18–25)",2,IF(Table3[[#This Row],[Age Group]]="Adults (26–35)",3,IF(Table3[[#This Row],[Age Group]]="Middle Age (36–50)",4,5))))</f>
        <v>5</v>
      </c>
      <c r="F958" s="9">
        <v>1</v>
      </c>
      <c r="G958" s="6" t="str">
        <f>IF(Table3[[#This Row],[NS1 Patients]]=0,"Ns1 (-)ve", "Ns1(+)ve")</f>
        <v>Ns1(+)ve</v>
      </c>
      <c r="H958" s="9">
        <v>1</v>
      </c>
      <c r="I958" s="6" t="str">
        <f>IF(Table3[[#This Row],[IgG Patients]]=0,"IgG (-)ve","IgG (+)ve")</f>
        <v>IgG (+)ve</v>
      </c>
      <c r="J958" s="9">
        <v>1</v>
      </c>
      <c r="K958" s="6" t="str">
        <f>IF(Table3[[#This Row],[IgM Patients]]=0,"IgM (-)ve","IgG (+)ve")</f>
        <v>IgG (+)ve</v>
      </c>
      <c r="L958" s="6" t="s">
        <v>33</v>
      </c>
      <c r="M958" s="6" t="s">
        <v>17</v>
      </c>
      <c r="N958" s="6" t="s">
        <v>19</v>
      </c>
      <c r="O958" s="6" t="s">
        <v>14</v>
      </c>
      <c r="P958" s="6">
        <v>1</v>
      </c>
      <c r="Q958" s="6" t="str">
        <f t="shared" si="29"/>
        <v>Positive</v>
      </c>
    </row>
    <row r="959" spans="1:17" x14ac:dyDescent="0.35">
      <c r="A959" s="5">
        <v>807</v>
      </c>
      <c r="B959" s="7" t="s">
        <v>10</v>
      </c>
      <c r="C959" s="7">
        <v>51</v>
      </c>
      <c r="D959" s="7" t="str">
        <f t="shared" si="28"/>
        <v>Seniors (51–65)</v>
      </c>
      <c r="E959" s="10">
        <f>IF(Table3[[#This Row],[Age Group]]="Children (8–17)",1,IF(Table3[[#This Row],[Age Group]]="Youth (18–25)",2,IF(Table3[[#This Row],[Age Group]]="Adults (26–35)",3,IF(Table3[[#This Row],[Age Group]]="Middle Age (36–50)",4,5))))</f>
        <v>5</v>
      </c>
      <c r="F959" s="10">
        <v>0</v>
      </c>
      <c r="G959" s="7" t="str">
        <f>IF(Table3[[#This Row],[NS1 Patients]]=0,"Ns1 (-)ve", "Ns1(+)ve")</f>
        <v>Ns1 (-)ve</v>
      </c>
      <c r="H959" s="10">
        <v>0</v>
      </c>
      <c r="I959" s="7" t="str">
        <f>IF(Table3[[#This Row],[IgG Patients]]=0,"IgG (-)ve","IgG (+)ve")</f>
        <v>IgG (-)ve</v>
      </c>
      <c r="J959" s="10">
        <v>1</v>
      </c>
      <c r="K959" s="7" t="str">
        <f>IF(Table3[[#This Row],[IgM Patients]]=0,"IgM (-)ve","IgG (+)ve")</f>
        <v>IgG (+)ve</v>
      </c>
      <c r="L959" s="7" t="s">
        <v>48</v>
      </c>
      <c r="M959" s="7" t="s">
        <v>12</v>
      </c>
      <c r="N959" s="7" t="s">
        <v>19</v>
      </c>
      <c r="O959" s="7" t="s">
        <v>14</v>
      </c>
      <c r="P959" s="7">
        <v>0</v>
      </c>
      <c r="Q959" s="7" t="str">
        <f t="shared" si="29"/>
        <v>Negative</v>
      </c>
    </row>
    <row r="960" spans="1:17" x14ac:dyDescent="0.35">
      <c r="A960" s="5">
        <v>811</v>
      </c>
      <c r="B960" s="7" t="s">
        <v>15</v>
      </c>
      <c r="C960" s="7">
        <v>51</v>
      </c>
      <c r="D960" s="7" t="str">
        <f t="shared" si="28"/>
        <v>Seniors (51–65)</v>
      </c>
      <c r="E960" s="10">
        <f>IF(Table3[[#This Row],[Age Group]]="Children (8–17)",1,IF(Table3[[#This Row],[Age Group]]="Youth (18–25)",2,IF(Table3[[#This Row],[Age Group]]="Adults (26–35)",3,IF(Table3[[#This Row],[Age Group]]="Middle Age (36–50)",4,5))))</f>
        <v>5</v>
      </c>
      <c r="F960" s="10">
        <v>0</v>
      </c>
      <c r="G960" s="7" t="str">
        <f>IF(Table3[[#This Row],[NS1 Patients]]=0,"Ns1 (-)ve", "Ns1(+)ve")</f>
        <v>Ns1 (-)ve</v>
      </c>
      <c r="H960" s="10">
        <v>0</v>
      </c>
      <c r="I960" s="7" t="str">
        <f>IF(Table3[[#This Row],[IgG Patients]]=0,"IgG (-)ve","IgG (+)ve")</f>
        <v>IgG (-)ve</v>
      </c>
      <c r="J960" s="10">
        <v>1</v>
      </c>
      <c r="K960" s="7" t="str">
        <f>IF(Table3[[#This Row],[IgM Patients]]=0,"IgM (-)ve","IgG (+)ve")</f>
        <v>IgG (+)ve</v>
      </c>
      <c r="L960" s="7" t="s">
        <v>51</v>
      </c>
      <c r="M960" s="7" t="s">
        <v>12</v>
      </c>
      <c r="N960" s="7" t="s">
        <v>19</v>
      </c>
      <c r="O960" s="7" t="s">
        <v>14</v>
      </c>
      <c r="P960" s="7">
        <v>0</v>
      </c>
      <c r="Q960" s="7" t="str">
        <f t="shared" si="29"/>
        <v>Negative</v>
      </c>
    </row>
    <row r="961" spans="1:17" x14ac:dyDescent="0.35">
      <c r="A961" s="5">
        <v>824</v>
      </c>
      <c r="B961" s="6" t="s">
        <v>15</v>
      </c>
      <c r="C961" s="6">
        <v>53</v>
      </c>
      <c r="D961" s="6" t="str">
        <f t="shared" si="28"/>
        <v>Seniors (51–65)</v>
      </c>
      <c r="E961" s="9">
        <f>IF(Table3[[#This Row],[Age Group]]="Children (8–17)",1,IF(Table3[[#This Row],[Age Group]]="Youth (18–25)",2,IF(Table3[[#This Row],[Age Group]]="Adults (26–35)",3,IF(Table3[[#This Row],[Age Group]]="Middle Age (36–50)",4,5))))</f>
        <v>5</v>
      </c>
      <c r="F961" s="9">
        <v>0</v>
      </c>
      <c r="G961" s="6" t="str">
        <f>IF(Table3[[#This Row],[NS1 Patients]]=0,"Ns1 (-)ve", "Ns1(+)ve")</f>
        <v>Ns1 (-)ve</v>
      </c>
      <c r="H961" s="9">
        <v>0</v>
      </c>
      <c r="I961" s="6" t="str">
        <f>IF(Table3[[#This Row],[IgG Patients]]=0,"IgG (-)ve","IgG (+)ve")</f>
        <v>IgG (-)ve</v>
      </c>
      <c r="J961" s="9">
        <v>1</v>
      </c>
      <c r="K961" s="6" t="str">
        <f>IF(Table3[[#This Row],[IgM Patients]]=0,"IgM (-)ve","IgG (+)ve")</f>
        <v>IgG (+)ve</v>
      </c>
      <c r="L961" s="6" t="s">
        <v>38</v>
      </c>
      <c r="M961" s="6" t="s">
        <v>17</v>
      </c>
      <c r="N961" s="6" t="s">
        <v>19</v>
      </c>
      <c r="O961" s="6" t="s">
        <v>14</v>
      </c>
      <c r="P961" s="6">
        <v>0</v>
      </c>
      <c r="Q961" s="6" t="str">
        <f t="shared" si="29"/>
        <v>Negative</v>
      </c>
    </row>
    <row r="962" spans="1:17" x14ac:dyDescent="0.35">
      <c r="A962" s="5">
        <v>831</v>
      </c>
      <c r="B962" s="7" t="s">
        <v>15</v>
      </c>
      <c r="C962" s="7">
        <v>64</v>
      </c>
      <c r="D962" s="7" t="str">
        <f t="shared" ref="D962:D1001" si="30">IF(C962&lt;=17,"Children (8–17)",
IF(C962&lt;=25,"Youth (18–25)",
IF(C962&lt;=35,"Adults (26–35)",
IF(C962&lt;=50,"Middle Age (36–50)",
"Seniors (51–65)"))))</f>
        <v>Seniors (51–65)</v>
      </c>
      <c r="E962" s="10">
        <f>IF(Table3[[#This Row],[Age Group]]="Children (8–17)",1,IF(Table3[[#This Row],[Age Group]]="Youth (18–25)",2,IF(Table3[[#This Row],[Age Group]]="Adults (26–35)",3,IF(Table3[[#This Row],[Age Group]]="Middle Age (36–50)",4,5))))</f>
        <v>5</v>
      </c>
      <c r="F962" s="10">
        <v>0</v>
      </c>
      <c r="G962" s="7" t="str">
        <f>IF(Table3[[#This Row],[NS1 Patients]]=0,"Ns1 (-)ve", "Ns1(+)ve")</f>
        <v>Ns1 (-)ve</v>
      </c>
      <c r="H962" s="10">
        <v>0</v>
      </c>
      <c r="I962" s="7" t="str">
        <f>IF(Table3[[#This Row],[IgG Patients]]=0,"IgG (-)ve","IgG (+)ve")</f>
        <v>IgG (-)ve</v>
      </c>
      <c r="J962" s="10">
        <v>0</v>
      </c>
      <c r="K962" s="7" t="str">
        <f>IF(Table3[[#This Row],[IgM Patients]]=0,"IgM (-)ve","IgG (+)ve")</f>
        <v>IgM (-)ve</v>
      </c>
      <c r="L962" s="7" t="s">
        <v>18</v>
      </c>
      <c r="M962" s="7" t="s">
        <v>12</v>
      </c>
      <c r="N962" s="7" t="s">
        <v>13</v>
      </c>
      <c r="O962" s="7" t="s">
        <v>14</v>
      </c>
      <c r="P962" s="7">
        <v>0</v>
      </c>
      <c r="Q962" s="7" t="str">
        <f t="shared" ref="Q962:Q1001" si="31">IF(P962=0, "Negative","Positive")</f>
        <v>Negative</v>
      </c>
    </row>
    <row r="963" spans="1:17" x14ac:dyDescent="0.35">
      <c r="A963" s="5">
        <v>832</v>
      </c>
      <c r="B963" s="6" t="s">
        <v>10</v>
      </c>
      <c r="C963" s="6">
        <v>53</v>
      </c>
      <c r="D963" s="6" t="str">
        <f t="shared" si="30"/>
        <v>Seniors (51–65)</v>
      </c>
      <c r="E963" s="9">
        <f>IF(Table3[[#This Row],[Age Group]]="Children (8–17)",1,IF(Table3[[#This Row],[Age Group]]="Youth (18–25)",2,IF(Table3[[#This Row],[Age Group]]="Adults (26–35)",3,IF(Table3[[#This Row],[Age Group]]="Middle Age (36–50)",4,5))))</f>
        <v>5</v>
      </c>
      <c r="F963" s="9">
        <v>0</v>
      </c>
      <c r="G963" s="6" t="str">
        <f>IF(Table3[[#This Row],[NS1 Patients]]=0,"Ns1 (-)ve", "Ns1(+)ve")</f>
        <v>Ns1 (-)ve</v>
      </c>
      <c r="H963" s="9">
        <v>0</v>
      </c>
      <c r="I963" s="6" t="str">
        <f>IF(Table3[[#This Row],[IgG Patients]]=0,"IgG (-)ve","IgG (+)ve")</f>
        <v>IgG (-)ve</v>
      </c>
      <c r="J963" s="9">
        <v>0</v>
      </c>
      <c r="K963" s="6" t="str">
        <f>IF(Table3[[#This Row],[IgM Patients]]=0,"IgM (-)ve","IgG (+)ve")</f>
        <v>IgM (-)ve</v>
      </c>
      <c r="L963" s="6" t="s">
        <v>18</v>
      </c>
      <c r="M963" s="6" t="s">
        <v>17</v>
      </c>
      <c r="N963" s="6" t="s">
        <v>19</v>
      </c>
      <c r="O963" s="6" t="s">
        <v>14</v>
      </c>
      <c r="P963" s="6">
        <v>0</v>
      </c>
      <c r="Q963" s="6" t="str">
        <f t="shared" si="31"/>
        <v>Negative</v>
      </c>
    </row>
    <row r="964" spans="1:17" x14ac:dyDescent="0.35">
      <c r="A964" s="5">
        <v>837</v>
      </c>
      <c r="B964" s="7" t="s">
        <v>15</v>
      </c>
      <c r="C964" s="7">
        <v>52</v>
      </c>
      <c r="D964" s="7" t="str">
        <f t="shared" si="30"/>
        <v>Seniors (51–65)</v>
      </c>
      <c r="E964" s="10">
        <f>IF(Table3[[#This Row],[Age Group]]="Children (8–17)",1,IF(Table3[[#This Row],[Age Group]]="Youth (18–25)",2,IF(Table3[[#This Row],[Age Group]]="Adults (26–35)",3,IF(Table3[[#This Row],[Age Group]]="Middle Age (36–50)",4,5))))</f>
        <v>5</v>
      </c>
      <c r="F964" s="10">
        <v>0</v>
      </c>
      <c r="G964" s="7" t="str">
        <f>IF(Table3[[#This Row],[NS1 Patients]]=0,"Ns1 (-)ve", "Ns1(+)ve")</f>
        <v>Ns1 (-)ve</v>
      </c>
      <c r="H964" s="10">
        <v>0</v>
      </c>
      <c r="I964" s="7" t="str">
        <f>IF(Table3[[#This Row],[IgG Patients]]=0,"IgG (-)ve","IgG (+)ve")</f>
        <v>IgG (-)ve</v>
      </c>
      <c r="J964" s="10">
        <v>1</v>
      </c>
      <c r="K964" s="7" t="str">
        <f>IF(Table3[[#This Row],[IgM Patients]]=0,"IgM (-)ve","IgG (+)ve")</f>
        <v>IgG (+)ve</v>
      </c>
      <c r="L964" s="7" t="s">
        <v>28</v>
      </c>
      <c r="M964" s="7" t="s">
        <v>12</v>
      </c>
      <c r="N964" s="7" t="s">
        <v>19</v>
      </c>
      <c r="O964" s="7" t="s">
        <v>14</v>
      </c>
      <c r="P964" s="7">
        <v>0</v>
      </c>
      <c r="Q964" s="7" t="str">
        <f t="shared" si="31"/>
        <v>Negative</v>
      </c>
    </row>
    <row r="965" spans="1:17" x14ac:dyDescent="0.35">
      <c r="A965" s="5">
        <v>839</v>
      </c>
      <c r="B965" s="7" t="s">
        <v>15</v>
      </c>
      <c r="C965" s="7">
        <v>65</v>
      </c>
      <c r="D965" s="7" t="str">
        <f t="shared" si="30"/>
        <v>Seniors (51–65)</v>
      </c>
      <c r="E965" s="10">
        <f>IF(Table3[[#This Row],[Age Group]]="Children (8–17)",1,IF(Table3[[#This Row],[Age Group]]="Youth (18–25)",2,IF(Table3[[#This Row],[Age Group]]="Adults (26–35)",3,IF(Table3[[#This Row],[Age Group]]="Middle Age (36–50)",4,5))))</f>
        <v>5</v>
      </c>
      <c r="F965" s="10">
        <v>0</v>
      </c>
      <c r="G965" s="7" t="str">
        <f>IF(Table3[[#This Row],[NS1 Patients]]=0,"Ns1 (-)ve", "Ns1(+)ve")</f>
        <v>Ns1 (-)ve</v>
      </c>
      <c r="H965" s="10">
        <v>0</v>
      </c>
      <c r="I965" s="7" t="str">
        <f>IF(Table3[[#This Row],[IgG Patients]]=0,"IgG (-)ve","IgG (+)ve")</f>
        <v>IgG (-)ve</v>
      </c>
      <c r="J965" s="10">
        <v>0</v>
      </c>
      <c r="K965" s="7" t="str">
        <f>IF(Table3[[#This Row],[IgM Patients]]=0,"IgM (-)ve","IgG (+)ve")</f>
        <v>IgM (-)ve</v>
      </c>
      <c r="L965" s="7" t="s">
        <v>31</v>
      </c>
      <c r="M965" s="7" t="s">
        <v>12</v>
      </c>
      <c r="N965" s="7" t="s">
        <v>24</v>
      </c>
      <c r="O965" s="7" t="s">
        <v>14</v>
      </c>
      <c r="P965" s="7">
        <v>0</v>
      </c>
      <c r="Q965" s="7" t="str">
        <f t="shared" si="31"/>
        <v>Negative</v>
      </c>
    </row>
    <row r="966" spans="1:17" x14ac:dyDescent="0.35">
      <c r="A966" s="5">
        <v>842</v>
      </c>
      <c r="B966" s="6" t="s">
        <v>10</v>
      </c>
      <c r="C966" s="6">
        <v>55</v>
      </c>
      <c r="D966" s="6" t="str">
        <f t="shared" si="30"/>
        <v>Seniors (51–65)</v>
      </c>
      <c r="E966" s="9">
        <f>IF(Table3[[#This Row],[Age Group]]="Children (8–17)",1,IF(Table3[[#This Row],[Age Group]]="Youth (18–25)",2,IF(Table3[[#This Row],[Age Group]]="Adults (26–35)",3,IF(Table3[[#This Row],[Age Group]]="Middle Age (36–50)",4,5))))</f>
        <v>5</v>
      </c>
      <c r="F966" s="9">
        <v>0</v>
      </c>
      <c r="G966" s="6" t="str">
        <f>IF(Table3[[#This Row],[NS1 Patients]]=0,"Ns1 (-)ve", "Ns1(+)ve")</f>
        <v>Ns1 (-)ve</v>
      </c>
      <c r="H966" s="9">
        <v>0</v>
      </c>
      <c r="I966" s="6" t="str">
        <f>IF(Table3[[#This Row],[IgG Patients]]=0,"IgG (-)ve","IgG (+)ve")</f>
        <v>IgG (-)ve</v>
      </c>
      <c r="J966" s="9">
        <v>1</v>
      </c>
      <c r="K966" s="6" t="str">
        <f>IF(Table3[[#This Row],[IgM Patients]]=0,"IgM (-)ve","IgG (+)ve")</f>
        <v>IgG (+)ve</v>
      </c>
      <c r="L966" s="6" t="s">
        <v>35</v>
      </c>
      <c r="M966" s="6" t="s">
        <v>17</v>
      </c>
      <c r="N966" s="6" t="s">
        <v>13</v>
      </c>
      <c r="O966" s="6" t="s">
        <v>14</v>
      </c>
      <c r="P966" s="6">
        <v>0</v>
      </c>
      <c r="Q966" s="6" t="str">
        <f t="shared" si="31"/>
        <v>Negative</v>
      </c>
    </row>
    <row r="967" spans="1:17" x14ac:dyDescent="0.35">
      <c r="A967" s="5">
        <v>853</v>
      </c>
      <c r="B967" s="7" t="s">
        <v>15</v>
      </c>
      <c r="C967" s="7">
        <v>53</v>
      </c>
      <c r="D967" s="7" t="str">
        <f t="shared" si="30"/>
        <v>Seniors (51–65)</v>
      </c>
      <c r="E967" s="10">
        <f>IF(Table3[[#This Row],[Age Group]]="Children (8–17)",1,IF(Table3[[#This Row],[Age Group]]="Youth (18–25)",2,IF(Table3[[#This Row],[Age Group]]="Adults (26–35)",3,IF(Table3[[#This Row],[Age Group]]="Middle Age (36–50)",4,5))))</f>
        <v>5</v>
      </c>
      <c r="F967" s="10">
        <v>1</v>
      </c>
      <c r="G967" s="7" t="str">
        <f>IF(Table3[[#This Row],[NS1 Patients]]=0,"Ns1 (-)ve", "Ns1(+)ve")</f>
        <v>Ns1(+)ve</v>
      </c>
      <c r="H967" s="10">
        <v>1</v>
      </c>
      <c r="I967" s="7" t="str">
        <f>IF(Table3[[#This Row],[IgG Patients]]=0,"IgG (-)ve","IgG (+)ve")</f>
        <v>IgG (+)ve</v>
      </c>
      <c r="J967" s="10">
        <v>1</v>
      </c>
      <c r="K967" s="7" t="str">
        <f>IF(Table3[[#This Row],[IgM Patients]]=0,"IgM (-)ve","IgG (+)ve")</f>
        <v>IgG (+)ve</v>
      </c>
      <c r="L967" s="7" t="s">
        <v>53</v>
      </c>
      <c r="M967" s="7" t="s">
        <v>12</v>
      </c>
      <c r="N967" s="7" t="s">
        <v>13</v>
      </c>
      <c r="O967" s="7" t="s">
        <v>14</v>
      </c>
      <c r="P967" s="7">
        <v>1</v>
      </c>
      <c r="Q967" s="7" t="str">
        <f t="shared" si="31"/>
        <v>Positive</v>
      </c>
    </row>
    <row r="968" spans="1:17" x14ac:dyDescent="0.35">
      <c r="A968" s="5">
        <v>854</v>
      </c>
      <c r="B968" s="6" t="s">
        <v>15</v>
      </c>
      <c r="C968" s="6">
        <v>58</v>
      </c>
      <c r="D968" s="6" t="str">
        <f t="shared" si="30"/>
        <v>Seniors (51–65)</v>
      </c>
      <c r="E968" s="9">
        <f>IF(Table3[[#This Row],[Age Group]]="Children (8–17)",1,IF(Table3[[#This Row],[Age Group]]="Youth (18–25)",2,IF(Table3[[#This Row],[Age Group]]="Adults (26–35)",3,IF(Table3[[#This Row],[Age Group]]="Middle Age (36–50)",4,5))))</f>
        <v>5</v>
      </c>
      <c r="F968" s="9">
        <v>1</v>
      </c>
      <c r="G968" s="6" t="str">
        <f>IF(Table3[[#This Row],[NS1 Patients]]=0,"Ns1 (-)ve", "Ns1(+)ve")</f>
        <v>Ns1(+)ve</v>
      </c>
      <c r="H968" s="9">
        <v>1</v>
      </c>
      <c r="I968" s="6" t="str">
        <f>IF(Table3[[#This Row],[IgG Patients]]=0,"IgG (-)ve","IgG (+)ve")</f>
        <v>IgG (+)ve</v>
      </c>
      <c r="J968" s="9">
        <v>0</v>
      </c>
      <c r="K968" s="6" t="str">
        <f>IF(Table3[[#This Row],[IgM Patients]]=0,"IgM (-)ve","IgG (+)ve")</f>
        <v>IgM (-)ve</v>
      </c>
      <c r="L968" s="6" t="s">
        <v>16</v>
      </c>
      <c r="M968" s="6" t="s">
        <v>17</v>
      </c>
      <c r="N968" s="6" t="s">
        <v>24</v>
      </c>
      <c r="O968" s="6" t="s">
        <v>14</v>
      </c>
      <c r="P968" s="6">
        <v>1</v>
      </c>
      <c r="Q968" s="6" t="str">
        <f t="shared" si="31"/>
        <v>Positive</v>
      </c>
    </row>
    <row r="969" spans="1:17" x14ac:dyDescent="0.35">
      <c r="A969" s="5">
        <v>860</v>
      </c>
      <c r="B969" s="6" t="s">
        <v>15</v>
      </c>
      <c r="C969" s="6">
        <v>54</v>
      </c>
      <c r="D969" s="6" t="str">
        <f t="shared" si="30"/>
        <v>Seniors (51–65)</v>
      </c>
      <c r="E969" s="9">
        <f>IF(Table3[[#This Row],[Age Group]]="Children (8–17)",1,IF(Table3[[#This Row],[Age Group]]="Youth (18–25)",2,IF(Table3[[#This Row],[Age Group]]="Adults (26–35)",3,IF(Table3[[#This Row],[Age Group]]="Middle Age (36–50)",4,5))))</f>
        <v>5</v>
      </c>
      <c r="F969" s="9">
        <v>1</v>
      </c>
      <c r="G969" s="6" t="str">
        <f>IF(Table3[[#This Row],[NS1 Patients]]=0,"Ns1 (-)ve", "Ns1(+)ve")</f>
        <v>Ns1(+)ve</v>
      </c>
      <c r="H969" s="9">
        <v>1</v>
      </c>
      <c r="I969" s="6" t="str">
        <f>IF(Table3[[#This Row],[IgG Patients]]=0,"IgG (-)ve","IgG (+)ve")</f>
        <v>IgG (+)ve</v>
      </c>
      <c r="J969" s="9">
        <v>1</v>
      </c>
      <c r="K969" s="6" t="str">
        <f>IF(Table3[[#This Row],[IgM Patients]]=0,"IgM (-)ve","IgG (+)ve")</f>
        <v>IgG (+)ve</v>
      </c>
      <c r="L969" s="6" t="s">
        <v>16</v>
      </c>
      <c r="M969" s="6" t="s">
        <v>17</v>
      </c>
      <c r="N969" s="6" t="s">
        <v>13</v>
      </c>
      <c r="O969" s="6" t="s">
        <v>14</v>
      </c>
      <c r="P969" s="6">
        <v>1</v>
      </c>
      <c r="Q969" s="6" t="str">
        <f t="shared" si="31"/>
        <v>Positive</v>
      </c>
    </row>
    <row r="970" spans="1:17" x14ac:dyDescent="0.35">
      <c r="A970" s="5">
        <v>861</v>
      </c>
      <c r="B970" s="7" t="s">
        <v>15</v>
      </c>
      <c r="C970" s="7">
        <v>54</v>
      </c>
      <c r="D970" s="7" t="str">
        <f t="shared" si="30"/>
        <v>Seniors (51–65)</v>
      </c>
      <c r="E970" s="10">
        <f>IF(Table3[[#This Row],[Age Group]]="Children (8–17)",1,IF(Table3[[#This Row],[Age Group]]="Youth (18–25)",2,IF(Table3[[#This Row],[Age Group]]="Adults (26–35)",3,IF(Table3[[#This Row],[Age Group]]="Middle Age (36–50)",4,5))))</f>
        <v>5</v>
      </c>
      <c r="F970" s="10">
        <v>1</v>
      </c>
      <c r="G970" s="7" t="str">
        <f>IF(Table3[[#This Row],[NS1 Patients]]=0,"Ns1 (-)ve", "Ns1(+)ve")</f>
        <v>Ns1(+)ve</v>
      </c>
      <c r="H970" s="10">
        <v>1</v>
      </c>
      <c r="I970" s="7" t="str">
        <f>IF(Table3[[#This Row],[IgG Patients]]=0,"IgG (-)ve","IgG (+)ve")</f>
        <v>IgG (+)ve</v>
      </c>
      <c r="J970" s="10">
        <v>1</v>
      </c>
      <c r="K970" s="7" t="str">
        <f>IF(Table3[[#This Row],[IgM Patients]]=0,"IgM (-)ve","IgG (+)ve")</f>
        <v>IgG (+)ve</v>
      </c>
      <c r="L970" s="7" t="s">
        <v>40</v>
      </c>
      <c r="M970" s="7" t="s">
        <v>12</v>
      </c>
      <c r="N970" s="7" t="s">
        <v>24</v>
      </c>
      <c r="O970" s="7" t="s">
        <v>14</v>
      </c>
      <c r="P970" s="7">
        <v>1</v>
      </c>
      <c r="Q970" s="7" t="str">
        <f t="shared" si="31"/>
        <v>Positive</v>
      </c>
    </row>
    <row r="971" spans="1:17" x14ac:dyDescent="0.35">
      <c r="A971" s="5">
        <v>867</v>
      </c>
      <c r="B971" s="7" t="s">
        <v>15</v>
      </c>
      <c r="C971" s="7">
        <v>65</v>
      </c>
      <c r="D971" s="7" t="str">
        <f t="shared" si="30"/>
        <v>Seniors (51–65)</v>
      </c>
      <c r="E971" s="10">
        <f>IF(Table3[[#This Row],[Age Group]]="Children (8–17)",1,IF(Table3[[#This Row],[Age Group]]="Youth (18–25)",2,IF(Table3[[#This Row],[Age Group]]="Adults (26–35)",3,IF(Table3[[#This Row],[Age Group]]="Middle Age (36–50)",4,5))))</f>
        <v>5</v>
      </c>
      <c r="F971" s="10">
        <v>1</v>
      </c>
      <c r="G971" s="7" t="str">
        <f>IF(Table3[[#This Row],[NS1 Patients]]=0,"Ns1 (-)ve", "Ns1(+)ve")</f>
        <v>Ns1(+)ve</v>
      </c>
      <c r="H971" s="10">
        <v>1</v>
      </c>
      <c r="I971" s="7" t="str">
        <f>IF(Table3[[#This Row],[IgG Patients]]=0,"IgG (-)ve","IgG (+)ve")</f>
        <v>IgG (+)ve</v>
      </c>
      <c r="J971" s="10">
        <v>0</v>
      </c>
      <c r="K971" s="7" t="str">
        <f>IF(Table3[[#This Row],[IgM Patients]]=0,"IgM (-)ve","IgG (+)ve")</f>
        <v>IgM (-)ve</v>
      </c>
      <c r="L971" s="7" t="s">
        <v>28</v>
      </c>
      <c r="M971" s="7" t="s">
        <v>12</v>
      </c>
      <c r="N971" s="7" t="s">
        <v>24</v>
      </c>
      <c r="O971" s="7" t="s">
        <v>14</v>
      </c>
      <c r="P971" s="7">
        <v>1</v>
      </c>
      <c r="Q971" s="7" t="str">
        <f t="shared" si="31"/>
        <v>Positive</v>
      </c>
    </row>
    <row r="972" spans="1:17" x14ac:dyDescent="0.35">
      <c r="A972" s="5">
        <v>873</v>
      </c>
      <c r="B972" s="7" t="s">
        <v>15</v>
      </c>
      <c r="C972" s="7">
        <v>59</v>
      </c>
      <c r="D972" s="7" t="str">
        <f t="shared" si="30"/>
        <v>Seniors (51–65)</v>
      </c>
      <c r="E972" s="10">
        <f>IF(Table3[[#This Row],[Age Group]]="Children (8–17)",1,IF(Table3[[#This Row],[Age Group]]="Youth (18–25)",2,IF(Table3[[#This Row],[Age Group]]="Adults (26–35)",3,IF(Table3[[#This Row],[Age Group]]="Middle Age (36–50)",4,5))))</f>
        <v>5</v>
      </c>
      <c r="F972" s="10">
        <v>1</v>
      </c>
      <c r="G972" s="7" t="str">
        <f>IF(Table3[[#This Row],[NS1 Patients]]=0,"Ns1 (-)ve", "Ns1(+)ve")</f>
        <v>Ns1(+)ve</v>
      </c>
      <c r="H972" s="10">
        <v>1</v>
      </c>
      <c r="I972" s="7" t="str">
        <f>IF(Table3[[#This Row],[IgG Patients]]=0,"IgG (-)ve","IgG (+)ve")</f>
        <v>IgG (+)ve</v>
      </c>
      <c r="J972" s="10">
        <v>1</v>
      </c>
      <c r="K972" s="7" t="str">
        <f>IF(Table3[[#This Row],[IgM Patients]]=0,"IgM (-)ve","IgG (+)ve")</f>
        <v>IgG (+)ve</v>
      </c>
      <c r="L972" s="7" t="s">
        <v>49</v>
      </c>
      <c r="M972" s="7" t="s">
        <v>12</v>
      </c>
      <c r="N972" s="7" t="s">
        <v>19</v>
      </c>
      <c r="O972" s="7" t="s">
        <v>14</v>
      </c>
      <c r="P972" s="7">
        <v>1</v>
      </c>
      <c r="Q972" s="7" t="str">
        <f t="shared" si="31"/>
        <v>Positive</v>
      </c>
    </row>
    <row r="973" spans="1:17" x14ac:dyDescent="0.35">
      <c r="A973" s="5">
        <v>878</v>
      </c>
      <c r="B973" s="6" t="s">
        <v>10</v>
      </c>
      <c r="C973" s="6">
        <v>56</v>
      </c>
      <c r="D973" s="6" t="str">
        <f t="shared" si="30"/>
        <v>Seniors (51–65)</v>
      </c>
      <c r="E973" s="9">
        <f>IF(Table3[[#This Row],[Age Group]]="Children (8–17)",1,IF(Table3[[#This Row],[Age Group]]="Youth (18–25)",2,IF(Table3[[#This Row],[Age Group]]="Adults (26–35)",3,IF(Table3[[#This Row],[Age Group]]="Middle Age (36–50)",4,5))))</f>
        <v>5</v>
      </c>
      <c r="F973" s="9">
        <v>1</v>
      </c>
      <c r="G973" s="6" t="str">
        <f>IF(Table3[[#This Row],[NS1 Patients]]=0,"Ns1 (-)ve", "Ns1(+)ve")</f>
        <v>Ns1(+)ve</v>
      </c>
      <c r="H973" s="9">
        <v>1</v>
      </c>
      <c r="I973" s="6" t="str">
        <f>IF(Table3[[#This Row],[IgG Patients]]=0,"IgG (-)ve","IgG (+)ve")</f>
        <v>IgG (+)ve</v>
      </c>
      <c r="J973" s="9">
        <v>1</v>
      </c>
      <c r="K973" s="6" t="str">
        <f>IF(Table3[[#This Row],[IgM Patients]]=0,"IgM (-)ve","IgG (+)ve")</f>
        <v>IgG (+)ve</v>
      </c>
      <c r="L973" s="6" t="s">
        <v>35</v>
      </c>
      <c r="M973" s="6" t="s">
        <v>17</v>
      </c>
      <c r="N973" s="6" t="s">
        <v>13</v>
      </c>
      <c r="O973" s="6" t="s">
        <v>14</v>
      </c>
      <c r="P973" s="6">
        <v>1</v>
      </c>
      <c r="Q973" s="6" t="str">
        <f t="shared" si="31"/>
        <v>Positive</v>
      </c>
    </row>
    <row r="974" spans="1:17" x14ac:dyDescent="0.35">
      <c r="A974" s="5">
        <v>891</v>
      </c>
      <c r="B974" s="7" t="s">
        <v>10</v>
      </c>
      <c r="C974" s="7">
        <v>53</v>
      </c>
      <c r="D974" s="7" t="str">
        <f t="shared" si="30"/>
        <v>Seniors (51–65)</v>
      </c>
      <c r="E974" s="10">
        <f>IF(Table3[[#This Row],[Age Group]]="Children (8–17)",1,IF(Table3[[#This Row],[Age Group]]="Youth (18–25)",2,IF(Table3[[#This Row],[Age Group]]="Adults (26–35)",3,IF(Table3[[#This Row],[Age Group]]="Middle Age (36–50)",4,5))))</f>
        <v>5</v>
      </c>
      <c r="F974" s="10">
        <v>1</v>
      </c>
      <c r="G974" s="7" t="str">
        <f>IF(Table3[[#This Row],[NS1 Patients]]=0,"Ns1 (-)ve", "Ns1(+)ve")</f>
        <v>Ns1(+)ve</v>
      </c>
      <c r="H974" s="10">
        <v>1</v>
      </c>
      <c r="I974" s="7" t="str">
        <f>IF(Table3[[#This Row],[IgG Patients]]=0,"IgG (-)ve","IgG (+)ve")</f>
        <v>IgG (+)ve</v>
      </c>
      <c r="J974" s="10">
        <v>1</v>
      </c>
      <c r="K974" s="7" t="str">
        <f>IF(Table3[[#This Row],[IgM Patients]]=0,"IgM (-)ve","IgG (+)ve")</f>
        <v>IgG (+)ve</v>
      </c>
      <c r="L974" s="7" t="s">
        <v>44</v>
      </c>
      <c r="M974" s="7" t="s">
        <v>12</v>
      </c>
      <c r="N974" s="7" t="s">
        <v>19</v>
      </c>
      <c r="O974" s="7" t="s">
        <v>14</v>
      </c>
      <c r="P974" s="7">
        <v>1</v>
      </c>
      <c r="Q974" s="7" t="str">
        <f t="shared" si="31"/>
        <v>Positive</v>
      </c>
    </row>
    <row r="975" spans="1:17" x14ac:dyDescent="0.35">
      <c r="A975" s="5">
        <v>897</v>
      </c>
      <c r="B975" s="7" t="s">
        <v>15</v>
      </c>
      <c r="C975" s="7">
        <v>64</v>
      </c>
      <c r="D975" s="7" t="str">
        <f t="shared" si="30"/>
        <v>Seniors (51–65)</v>
      </c>
      <c r="E975" s="10">
        <f>IF(Table3[[#This Row],[Age Group]]="Children (8–17)",1,IF(Table3[[#This Row],[Age Group]]="Youth (18–25)",2,IF(Table3[[#This Row],[Age Group]]="Adults (26–35)",3,IF(Table3[[#This Row],[Age Group]]="Middle Age (36–50)",4,5))))</f>
        <v>5</v>
      </c>
      <c r="F975" s="10">
        <v>1</v>
      </c>
      <c r="G975" s="7" t="str">
        <f>IF(Table3[[#This Row],[NS1 Patients]]=0,"Ns1 (-)ve", "Ns1(+)ve")</f>
        <v>Ns1(+)ve</v>
      </c>
      <c r="H975" s="10">
        <v>1</v>
      </c>
      <c r="I975" s="7" t="str">
        <f>IF(Table3[[#This Row],[IgG Patients]]=0,"IgG (-)ve","IgG (+)ve")</f>
        <v>IgG (+)ve</v>
      </c>
      <c r="J975" s="10">
        <v>0</v>
      </c>
      <c r="K975" s="7" t="str">
        <f>IF(Table3[[#This Row],[IgM Patients]]=0,"IgM (-)ve","IgG (+)ve")</f>
        <v>IgM (-)ve</v>
      </c>
      <c r="L975" s="7" t="s">
        <v>33</v>
      </c>
      <c r="M975" s="7" t="s">
        <v>12</v>
      </c>
      <c r="N975" s="7" t="s">
        <v>19</v>
      </c>
      <c r="O975" s="7" t="s">
        <v>14</v>
      </c>
      <c r="P975" s="7">
        <v>1</v>
      </c>
      <c r="Q975" s="7" t="str">
        <f t="shared" si="31"/>
        <v>Positive</v>
      </c>
    </row>
    <row r="976" spans="1:17" x14ac:dyDescent="0.35">
      <c r="A976" s="5">
        <v>901</v>
      </c>
      <c r="B976" s="7" t="s">
        <v>10</v>
      </c>
      <c r="C976" s="7">
        <v>62</v>
      </c>
      <c r="D976" s="7" t="str">
        <f t="shared" si="30"/>
        <v>Seniors (51–65)</v>
      </c>
      <c r="E976" s="10">
        <f>IF(Table3[[#This Row],[Age Group]]="Children (8–17)",1,IF(Table3[[#This Row],[Age Group]]="Youth (18–25)",2,IF(Table3[[#This Row],[Age Group]]="Adults (26–35)",3,IF(Table3[[#This Row],[Age Group]]="Middle Age (36–50)",4,5))))</f>
        <v>5</v>
      </c>
      <c r="F976" s="10">
        <v>1</v>
      </c>
      <c r="G976" s="7" t="str">
        <f>IF(Table3[[#This Row],[NS1 Patients]]=0,"Ns1 (-)ve", "Ns1(+)ve")</f>
        <v>Ns1(+)ve</v>
      </c>
      <c r="H976" s="10">
        <v>1</v>
      </c>
      <c r="I976" s="7" t="str">
        <f>IF(Table3[[#This Row],[IgG Patients]]=0,"IgG (-)ve","IgG (+)ve")</f>
        <v>IgG (+)ve</v>
      </c>
      <c r="J976" s="10">
        <v>1</v>
      </c>
      <c r="K976" s="7" t="str">
        <f>IF(Table3[[#This Row],[IgM Patients]]=0,"IgM (-)ve","IgG (+)ve")</f>
        <v>IgG (+)ve</v>
      </c>
      <c r="L976" s="7" t="s">
        <v>31</v>
      </c>
      <c r="M976" s="7" t="s">
        <v>12</v>
      </c>
      <c r="N976" s="7" t="s">
        <v>24</v>
      </c>
      <c r="O976" s="7" t="s">
        <v>14</v>
      </c>
      <c r="P976" s="7">
        <v>1</v>
      </c>
      <c r="Q976" s="7" t="str">
        <f t="shared" si="31"/>
        <v>Positive</v>
      </c>
    </row>
    <row r="977" spans="1:17" x14ac:dyDescent="0.35">
      <c r="A977" s="5">
        <v>909</v>
      </c>
      <c r="B977" s="7" t="s">
        <v>15</v>
      </c>
      <c r="C977" s="7">
        <v>60</v>
      </c>
      <c r="D977" s="7" t="str">
        <f t="shared" si="30"/>
        <v>Seniors (51–65)</v>
      </c>
      <c r="E977" s="10">
        <f>IF(Table3[[#This Row],[Age Group]]="Children (8–17)",1,IF(Table3[[#This Row],[Age Group]]="Youth (18–25)",2,IF(Table3[[#This Row],[Age Group]]="Adults (26–35)",3,IF(Table3[[#This Row],[Age Group]]="Middle Age (36–50)",4,5))))</f>
        <v>5</v>
      </c>
      <c r="F977" s="10">
        <v>1</v>
      </c>
      <c r="G977" s="7" t="str">
        <f>IF(Table3[[#This Row],[NS1 Patients]]=0,"Ns1 (-)ve", "Ns1(+)ve")</f>
        <v>Ns1(+)ve</v>
      </c>
      <c r="H977" s="10">
        <v>1</v>
      </c>
      <c r="I977" s="7" t="str">
        <f>IF(Table3[[#This Row],[IgG Patients]]=0,"IgG (-)ve","IgG (+)ve")</f>
        <v>IgG (+)ve</v>
      </c>
      <c r="J977" s="10">
        <v>0</v>
      </c>
      <c r="K977" s="7" t="str">
        <f>IF(Table3[[#This Row],[IgM Patients]]=0,"IgM (-)ve","IgG (+)ve")</f>
        <v>IgM (-)ve</v>
      </c>
      <c r="L977" s="7" t="s">
        <v>16</v>
      </c>
      <c r="M977" s="7" t="s">
        <v>12</v>
      </c>
      <c r="N977" s="7" t="s">
        <v>19</v>
      </c>
      <c r="O977" s="7" t="s">
        <v>14</v>
      </c>
      <c r="P977" s="7">
        <v>1</v>
      </c>
      <c r="Q977" s="7" t="str">
        <f t="shared" si="31"/>
        <v>Positive</v>
      </c>
    </row>
    <row r="978" spans="1:17" x14ac:dyDescent="0.35">
      <c r="A978" s="5">
        <v>912</v>
      </c>
      <c r="B978" s="6" t="s">
        <v>15</v>
      </c>
      <c r="C978" s="6">
        <v>52</v>
      </c>
      <c r="D978" s="6" t="str">
        <f t="shared" si="30"/>
        <v>Seniors (51–65)</v>
      </c>
      <c r="E978" s="9">
        <f>IF(Table3[[#This Row],[Age Group]]="Children (8–17)",1,IF(Table3[[#This Row],[Age Group]]="Youth (18–25)",2,IF(Table3[[#This Row],[Age Group]]="Adults (26–35)",3,IF(Table3[[#This Row],[Age Group]]="Middle Age (36–50)",4,5))))</f>
        <v>5</v>
      </c>
      <c r="F978" s="9">
        <v>0</v>
      </c>
      <c r="G978" s="6" t="str">
        <f>IF(Table3[[#This Row],[NS1 Patients]]=0,"Ns1 (-)ve", "Ns1(+)ve")</f>
        <v>Ns1 (-)ve</v>
      </c>
      <c r="H978" s="9">
        <v>0</v>
      </c>
      <c r="I978" s="6" t="str">
        <f>IF(Table3[[#This Row],[IgG Patients]]=0,"IgG (-)ve","IgG (+)ve")</f>
        <v>IgG (-)ve</v>
      </c>
      <c r="J978" s="9">
        <v>1</v>
      </c>
      <c r="K978" s="6" t="str">
        <f>IF(Table3[[#This Row],[IgM Patients]]=0,"IgM (-)ve","IgG (+)ve")</f>
        <v>IgG (+)ve</v>
      </c>
      <c r="L978" s="6" t="s">
        <v>52</v>
      </c>
      <c r="M978" s="6" t="s">
        <v>17</v>
      </c>
      <c r="N978" s="6" t="s">
        <v>24</v>
      </c>
      <c r="O978" s="6" t="s">
        <v>14</v>
      </c>
      <c r="P978" s="6">
        <v>0</v>
      </c>
      <c r="Q978" s="6" t="str">
        <f t="shared" si="31"/>
        <v>Negative</v>
      </c>
    </row>
    <row r="979" spans="1:17" x14ac:dyDescent="0.35">
      <c r="A979" s="5">
        <v>919</v>
      </c>
      <c r="B979" s="7" t="s">
        <v>10</v>
      </c>
      <c r="C979" s="7">
        <v>61</v>
      </c>
      <c r="D979" s="7" t="str">
        <f t="shared" si="30"/>
        <v>Seniors (51–65)</v>
      </c>
      <c r="E979" s="10">
        <f>IF(Table3[[#This Row],[Age Group]]="Children (8–17)",1,IF(Table3[[#This Row],[Age Group]]="Youth (18–25)",2,IF(Table3[[#This Row],[Age Group]]="Adults (26–35)",3,IF(Table3[[#This Row],[Age Group]]="Middle Age (36–50)",4,5))))</f>
        <v>5</v>
      </c>
      <c r="F979" s="10">
        <v>1</v>
      </c>
      <c r="G979" s="7" t="str">
        <f>IF(Table3[[#This Row],[NS1 Patients]]=0,"Ns1 (-)ve", "Ns1(+)ve")</f>
        <v>Ns1(+)ve</v>
      </c>
      <c r="H979" s="10">
        <v>1</v>
      </c>
      <c r="I979" s="7" t="str">
        <f>IF(Table3[[#This Row],[IgG Patients]]=0,"IgG (-)ve","IgG (+)ve")</f>
        <v>IgG (+)ve</v>
      </c>
      <c r="J979" s="10">
        <v>1</v>
      </c>
      <c r="K979" s="7" t="str">
        <f>IF(Table3[[#This Row],[IgM Patients]]=0,"IgM (-)ve","IgG (+)ve")</f>
        <v>IgG (+)ve</v>
      </c>
      <c r="L979" s="7" t="s">
        <v>36</v>
      </c>
      <c r="M979" s="7" t="s">
        <v>12</v>
      </c>
      <c r="N979" s="7" t="s">
        <v>13</v>
      </c>
      <c r="O979" s="7" t="s">
        <v>14</v>
      </c>
      <c r="P979" s="7">
        <v>1</v>
      </c>
      <c r="Q979" s="7" t="str">
        <f t="shared" si="31"/>
        <v>Positive</v>
      </c>
    </row>
    <row r="980" spans="1:17" x14ac:dyDescent="0.35">
      <c r="A980" s="5">
        <v>921</v>
      </c>
      <c r="B980" s="7" t="s">
        <v>10</v>
      </c>
      <c r="C980" s="7">
        <v>52</v>
      </c>
      <c r="D980" s="7" t="str">
        <f t="shared" si="30"/>
        <v>Seniors (51–65)</v>
      </c>
      <c r="E980" s="10">
        <f>IF(Table3[[#This Row],[Age Group]]="Children (8–17)",1,IF(Table3[[#This Row],[Age Group]]="Youth (18–25)",2,IF(Table3[[#This Row],[Age Group]]="Adults (26–35)",3,IF(Table3[[#This Row],[Age Group]]="Middle Age (36–50)",4,5))))</f>
        <v>5</v>
      </c>
      <c r="F980" s="10">
        <v>0</v>
      </c>
      <c r="G980" s="7" t="str">
        <f>IF(Table3[[#This Row],[NS1 Patients]]=0,"Ns1 (-)ve", "Ns1(+)ve")</f>
        <v>Ns1 (-)ve</v>
      </c>
      <c r="H980" s="10">
        <v>0</v>
      </c>
      <c r="I980" s="7" t="str">
        <f>IF(Table3[[#This Row],[IgG Patients]]=0,"IgG (-)ve","IgG (+)ve")</f>
        <v>IgG (-)ve</v>
      </c>
      <c r="J980" s="10">
        <v>1</v>
      </c>
      <c r="K980" s="7" t="str">
        <f>IF(Table3[[#This Row],[IgM Patients]]=0,"IgM (-)ve","IgG (+)ve")</f>
        <v>IgG (+)ve</v>
      </c>
      <c r="L980" s="7" t="s">
        <v>47</v>
      </c>
      <c r="M980" s="7" t="s">
        <v>12</v>
      </c>
      <c r="N980" s="7" t="s">
        <v>19</v>
      </c>
      <c r="O980" s="7" t="s">
        <v>14</v>
      </c>
      <c r="P980" s="7">
        <v>0</v>
      </c>
      <c r="Q980" s="7" t="str">
        <f t="shared" si="31"/>
        <v>Negative</v>
      </c>
    </row>
    <row r="981" spans="1:17" x14ac:dyDescent="0.35">
      <c r="A981" s="5">
        <v>922</v>
      </c>
      <c r="B981" s="6" t="s">
        <v>15</v>
      </c>
      <c r="C981" s="6">
        <v>59</v>
      </c>
      <c r="D981" s="6" t="str">
        <f t="shared" si="30"/>
        <v>Seniors (51–65)</v>
      </c>
      <c r="E981" s="9">
        <f>IF(Table3[[#This Row],[Age Group]]="Children (8–17)",1,IF(Table3[[#This Row],[Age Group]]="Youth (18–25)",2,IF(Table3[[#This Row],[Age Group]]="Adults (26–35)",3,IF(Table3[[#This Row],[Age Group]]="Middle Age (36–50)",4,5))))</f>
        <v>5</v>
      </c>
      <c r="F981" s="9">
        <v>0</v>
      </c>
      <c r="G981" s="6" t="str">
        <f>IF(Table3[[#This Row],[NS1 Patients]]=0,"Ns1 (-)ve", "Ns1(+)ve")</f>
        <v>Ns1 (-)ve</v>
      </c>
      <c r="H981" s="9">
        <v>0</v>
      </c>
      <c r="I981" s="6" t="str">
        <f>IF(Table3[[#This Row],[IgG Patients]]=0,"IgG (-)ve","IgG (+)ve")</f>
        <v>IgG (-)ve</v>
      </c>
      <c r="J981" s="9">
        <v>1</v>
      </c>
      <c r="K981" s="6" t="str">
        <f>IF(Table3[[#This Row],[IgM Patients]]=0,"IgM (-)ve","IgG (+)ve")</f>
        <v>IgG (+)ve</v>
      </c>
      <c r="L981" s="6" t="s">
        <v>53</v>
      </c>
      <c r="M981" s="6" t="s">
        <v>17</v>
      </c>
      <c r="N981" s="6" t="s">
        <v>13</v>
      </c>
      <c r="O981" s="6" t="s">
        <v>14</v>
      </c>
      <c r="P981" s="6">
        <v>0</v>
      </c>
      <c r="Q981" s="6" t="str">
        <f t="shared" si="31"/>
        <v>Negative</v>
      </c>
    </row>
    <row r="982" spans="1:17" x14ac:dyDescent="0.35">
      <c r="A982" s="5">
        <v>925</v>
      </c>
      <c r="B982" s="7" t="s">
        <v>10</v>
      </c>
      <c r="C982" s="7">
        <v>56</v>
      </c>
      <c r="D982" s="7" t="str">
        <f t="shared" si="30"/>
        <v>Seniors (51–65)</v>
      </c>
      <c r="E982" s="10">
        <f>IF(Table3[[#This Row],[Age Group]]="Children (8–17)",1,IF(Table3[[#This Row],[Age Group]]="Youth (18–25)",2,IF(Table3[[#This Row],[Age Group]]="Adults (26–35)",3,IF(Table3[[#This Row],[Age Group]]="Middle Age (36–50)",4,5))))</f>
        <v>5</v>
      </c>
      <c r="F982" s="10">
        <v>1</v>
      </c>
      <c r="G982" s="7" t="str">
        <f>IF(Table3[[#This Row],[NS1 Patients]]=0,"Ns1 (-)ve", "Ns1(+)ve")</f>
        <v>Ns1(+)ve</v>
      </c>
      <c r="H982" s="10">
        <v>1</v>
      </c>
      <c r="I982" s="7" t="str">
        <f>IF(Table3[[#This Row],[IgG Patients]]=0,"IgG (-)ve","IgG (+)ve")</f>
        <v>IgG (+)ve</v>
      </c>
      <c r="J982" s="10">
        <v>0</v>
      </c>
      <c r="K982" s="7" t="str">
        <f>IF(Table3[[#This Row],[IgM Patients]]=0,"IgM (-)ve","IgG (+)ve")</f>
        <v>IgM (-)ve</v>
      </c>
      <c r="L982" s="7" t="s">
        <v>45</v>
      </c>
      <c r="M982" s="7" t="s">
        <v>12</v>
      </c>
      <c r="N982" s="7" t="s">
        <v>13</v>
      </c>
      <c r="O982" s="7" t="s">
        <v>14</v>
      </c>
      <c r="P982" s="7">
        <v>1</v>
      </c>
      <c r="Q982" s="7" t="str">
        <f t="shared" si="31"/>
        <v>Positive</v>
      </c>
    </row>
    <row r="983" spans="1:17" x14ac:dyDescent="0.35">
      <c r="A983" s="5">
        <v>926</v>
      </c>
      <c r="B983" s="6" t="s">
        <v>15</v>
      </c>
      <c r="C983" s="6">
        <v>55</v>
      </c>
      <c r="D983" s="6" t="str">
        <f t="shared" si="30"/>
        <v>Seniors (51–65)</v>
      </c>
      <c r="E983" s="9">
        <f>IF(Table3[[#This Row],[Age Group]]="Children (8–17)",1,IF(Table3[[#This Row],[Age Group]]="Youth (18–25)",2,IF(Table3[[#This Row],[Age Group]]="Adults (26–35)",3,IF(Table3[[#This Row],[Age Group]]="Middle Age (36–50)",4,5))))</f>
        <v>5</v>
      </c>
      <c r="F983" s="9">
        <v>1</v>
      </c>
      <c r="G983" s="6" t="str">
        <f>IF(Table3[[#This Row],[NS1 Patients]]=0,"Ns1 (-)ve", "Ns1(+)ve")</f>
        <v>Ns1(+)ve</v>
      </c>
      <c r="H983" s="9">
        <v>1</v>
      </c>
      <c r="I983" s="6" t="str">
        <f>IF(Table3[[#This Row],[IgG Patients]]=0,"IgG (-)ve","IgG (+)ve")</f>
        <v>IgG (+)ve</v>
      </c>
      <c r="J983" s="9">
        <v>0</v>
      </c>
      <c r="K983" s="6" t="str">
        <f>IF(Table3[[#This Row],[IgM Patients]]=0,"IgM (-)ve","IgG (+)ve")</f>
        <v>IgM (-)ve</v>
      </c>
      <c r="L983" s="6" t="s">
        <v>42</v>
      </c>
      <c r="M983" s="6" t="s">
        <v>17</v>
      </c>
      <c r="N983" s="6" t="s">
        <v>13</v>
      </c>
      <c r="O983" s="6" t="s">
        <v>14</v>
      </c>
      <c r="P983" s="6">
        <v>1</v>
      </c>
      <c r="Q983" s="6" t="str">
        <f t="shared" si="31"/>
        <v>Positive</v>
      </c>
    </row>
    <row r="984" spans="1:17" x14ac:dyDescent="0.35">
      <c r="A984" s="5">
        <v>932</v>
      </c>
      <c r="B984" s="6" t="s">
        <v>15</v>
      </c>
      <c r="C984" s="6">
        <v>56</v>
      </c>
      <c r="D984" s="6" t="str">
        <f t="shared" si="30"/>
        <v>Seniors (51–65)</v>
      </c>
      <c r="E984" s="9">
        <f>IF(Table3[[#This Row],[Age Group]]="Children (8–17)",1,IF(Table3[[#This Row],[Age Group]]="Youth (18–25)",2,IF(Table3[[#This Row],[Age Group]]="Adults (26–35)",3,IF(Table3[[#This Row],[Age Group]]="Middle Age (36–50)",4,5))))</f>
        <v>5</v>
      </c>
      <c r="F984" s="9">
        <v>0</v>
      </c>
      <c r="G984" s="6" t="str">
        <f>IF(Table3[[#This Row],[NS1 Patients]]=0,"Ns1 (-)ve", "Ns1(+)ve")</f>
        <v>Ns1 (-)ve</v>
      </c>
      <c r="H984" s="9">
        <v>0</v>
      </c>
      <c r="I984" s="6" t="str">
        <f>IF(Table3[[#This Row],[IgG Patients]]=0,"IgG (-)ve","IgG (+)ve")</f>
        <v>IgG (-)ve</v>
      </c>
      <c r="J984" s="9">
        <v>1</v>
      </c>
      <c r="K984" s="6" t="str">
        <f>IF(Table3[[#This Row],[IgM Patients]]=0,"IgM (-)ve","IgG (+)ve")</f>
        <v>IgG (+)ve</v>
      </c>
      <c r="L984" s="6" t="s">
        <v>22</v>
      </c>
      <c r="M984" s="6" t="s">
        <v>17</v>
      </c>
      <c r="N984" s="6" t="s">
        <v>24</v>
      </c>
      <c r="O984" s="6" t="s">
        <v>14</v>
      </c>
      <c r="P984" s="6">
        <v>0</v>
      </c>
      <c r="Q984" s="6" t="str">
        <f t="shared" si="31"/>
        <v>Negative</v>
      </c>
    </row>
    <row r="985" spans="1:17" x14ac:dyDescent="0.35">
      <c r="A985" s="5">
        <v>933</v>
      </c>
      <c r="B985" s="7" t="s">
        <v>15</v>
      </c>
      <c r="C985" s="7">
        <v>60</v>
      </c>
      <c r="D985" s="7" t="str">
        <f t="shared" si="30"/>
        <v>Seniors (51–65)</v>
      </c>
      <c r="E985" s="10">
        <f>IF(Table3[[#This Row],[Age Group]]="Children (8–17)",1,IF(Table3[[#This Row],[Age Group]]="Youth (18–25)",2,IF(Table3[[#This Row],[Age Group]]="Adults (26–35)",3,IF(Table3[[#This Row],[Age Group]]="Middle Age (36–50)",4,5))))</f>
        <v>5</v>
      </c>
      <c r="F985" s="10">
        <v>0</v>
      </c>
      <c r="G985" s="7" t="str">
        <f>IF(Table3[[#This Row],[NS1 Patients]]=0,"Ns1 (-)ve", "Ns1(+)ve")</f>
        <v>Ns1 (-)ve</v>
      </c>
      <c r="H985" s="10">
        <v>0</v>
      </c>
      <c r="I985" s="7" t="str">
        <f>IF(Table3[[#This Row],[IgG Patients]]=0,"IgG (-)ve","IgG (+)ve")</f>
        <v>IgG (-)ve</v>
      </c>
      <c r="J985" s="10">
        <v>1</v>
      </c>
      <c r="K985" s="7" t="str">
        <f>IF(Table3[[#This Row],[IgM Patients]]=0,"IgM (-)ve","IgG (+)ve")</f>
        <v>IgG (+)ve</v>
      </c>
      <c r="L985" s="7" t="s">
        <v>33</v>
      </c>
      <c r="M985" s="7" t="s">
        <v>12</v>
      </c>
      <c r="N985" s="7" t="s">
        <v>13</v>
      </c>
      <c r="O985" s="7" t="s">
        <v>14</v>
      </c>
      <c r="P985" s="7">
        <v>0</v>
      </c>
      <c r="Q985" s="7" t="str">
        <f t="shared" si="31"/>
        <v>Negative</v>
      </c>
    </row>
    <row r="986" spans="1:17" x14ac:dyDescent="0.35">
      <c r="A986" s="5">
        <v>935</v>
      </c>
      <c r="B986" s="7" t="s">
        <v>10</v>
      </c>
      <c r="C986" s="7">
        <v>65</v>
      </c>
      <c r="D986" s="7" t="str">
        <f t="shared" si="30"/>
        <v>Seniors (51–65)</v>
      </c>
      <c r="E986" s="10">
        <f>IF(Table3[[#This Row],[Age Group]]="Children (8–17)",1,IF(Table3[[#This Row],[Age Group]]="Youth (18–25)",2,IF(Table3[[#This Row],[Age Group]]="Adults (26–35)",3,IF(Table3[[#This Row],[Age Group]]="Middle Age (36–50)",4,5))))</f>
        <v>5</v>
      </c>
      <c r="F986" s="10">
        <v>1</v>
      </c>
      <c r="G986" s="7" t="str">
        <f>IF(Table3[[#This Row],[NS1 Patients]]=0,"Ns1 (-)ve", "Ns1(+)ve")</f>
        <v>Ns1(+)ve</v>
      </c>
      <c r="H986" s="10">
        <v>1</v>
      </c>
      <c r="I986" s="7" t="str">
        <f>IF(Table3[[#This Row],[IgG Patients]]=0,"IgG (-)ve","IgG (+)ve")</f>
        <v>IgG (+)ve</v>
      </c>
      <c r="J986" s="10">
        <v>0</v>
      </c>
      <c r="K986" s="7" t="str">
        <f>IF(Table3[[#This Row],[IgM Patients]]=0,"IgM (-)ve","IgG (+)ve")</f>
        <v>IgM (-)ve</v>
      </c>
      <c r="L986" s="7" t="s">
        <v>28</v>
      </c>
      <c r="M986" s="7" t="s">
        <v>12</v>
      </c>
      <c r="N986" s="7" t="s">
        <v>13</v>
      </c>
      <c r="O986" s="7" t="s">
        <v>14</v>
      </c>
      <c r="P986" s="7">
        <v>1</v>
      </c>
      <c r="Q986" s="7" t="str">
        <f t="shared" si="31"/>
        <v>Positive</v>
      </c>
    </row>
    <row r="987" spans="1:17" x14ac:dyDescent="0.35">
      <c r="A987" s="5">
        <v>939</v>
      </c>
      <c r="B987" s="7" t="s">
        <v>10</v>
      </c>
      <c r="C987" s="7">
        <v>54</v>
      </c>
      <c r="D987" s="7" t="str">
        <f t="shared" si="30"/>
        <v>Seniors (51–65)</v>
      </c>
      <c r="E987" s="10">
        <f>IF(Table3[[#This Row],[Age Group]]="Children (8–17)",1,IF(Table3[[#This Row],[Age Group]]="Youth (18–25)",2,IF(Table3[[#This Row],[Age Group]]="Adults (26–35)",3,IF(Table3[[#This Row],[Age Group]]="Middle Age (36–50)",4,5))))</f>
        <v>5</v>
      </c>
      <c r="F987" s="10">
        <v>1</v>
      </c>
      <c r="G987" s="7" t="str">
        <f>IF(Table3[[#This Row],[NS1 Patients]]=0,"Ns1 (-)ve", "Ns1(+)ve")</f>
        <v>Ns1(+)ve</v>
      </c>
      <c r="H987" s="10">
        <v>1</v>
      </c>
      <c r="I987" s="7" t="str">
        <f>IF(Table3[[#This Row],[IgG Patients]]=0,"IgG (-)ve","IgG (+)ve")</f>
        <v>IgG (+)ve</v>
      </c>
      <c r="J987" s="10">
        <v>0</v>
      </c>
      <c r="K987" s="7" t="str">
        <f>IF(Table3[[#This Row],[IgM Patients]]=0,"IgM (-)ve","IgG (+)ve")</f>
        <v>IgM (-)ve</v>
      </c>
      <c r="L987" s="7" t="s">
        <v>50</v>
      </c>
      <c r="M987" s="7" t="s">
        <v>12</v>
      </c>
      <c r="N987" s="7" t="s">
        <v>13</v>
      </c>
      <c r="O987" s="7" t="s">
        <v>14</v>
      </c>
      <c r="P987" s="7">
        <v>1</v>
      </c>
      <c r="Q987" s="7" t="str">
        <f t="shared" si="31"/>
        <v>Positive</v>
      </c>
    </row>
    <row r="988" spans="1:17" x14ac:dyDescent="0.35">
      <c r="A988" s="5">
        <v>948</v>
      </c>
      <c r="B988" s="6" t="s">
        <v>10</v>
      </c>
      <c r="C988" s="6">
        <v>61</v>
      </c>
      <c r="D988" s="6" t="str">
        <f t="shared" si="30"/>
        <v>Seniors (51–65)</v>
      </c>
      <c r="E988" s="9">
        <f>IF(Table3[[#This Row],[Age Group]]="Children (8–17)",1,IF(Table3[[#This Row],[Age Group]]="Youth (18–25)",2,IF(Table3[[#This Row],[Age Group]]="Adults (26–35)",3,IF(Table3[[#This Row],[Age Group]]="Middle Age (36–50)",4,5))))</f>
        <v>5</v>
      </c>
      <c r="F988" s="9">
        <v>1</v>
      </c>
      <c r="G988" s="6" t="str">
        <f>IF(Table3[[#This Row],[NS1 Patients]]=0,"Ns1 (-)ve", "Ns1(+)ve")</f>
        <v>Ns1(+)ve</v>
      </c>
      <c r="H988" s="9">
        <v>1</v>
      </c>
      <c r="I988" s="6" t="str">
        <f>IF(Table3[[#This Row],[IgG Patients]]=0,"IgG (-)ve","IgG (+)ve")</f>
        <v>IgG (+)ve</v>
      </c>
      <c r="J988" s="9">
        <v>1</v>
      </c>
      <c r="K988" s="6" t="str">
        <f>IF(Table3[[#This Row],[IgM Patients]]=0,"IgM (-)ve","IgG (+)ve")</f>
        <v>IgG (+)ve</v>
      </c>
      <c r="L988" s="6" t="s">
        <v>11</v>
      </c>
      <c r="M988" s="6" t="s">
        <v>17</v>
      </c>
      <c r="N988" s="6" t="s">
        <v>13</v>
      </c>
      <c r="O988" s="6" t="s">
        <v>14</v>
      </c>
      <c r="P988" s="6">
        <v>1</v>
      </c>
      <c r="Q988" s="6" t="str">
        <f t="shared" si="31"/>
        <v>Positive</v>
      </c>
    </row>
    <row r="989" spans="1:17" x14ac:dyDescent="0.35">
      <c r="A989" s="5">
        <v>950</v>
      </c>
      <c r="B989" s="6" t="s">
        <v>10</v>
      </c>
      <c r="C989" s="6">
        <v>55</v>
      </c>
      <c r="D989" s="6" t="str">
        <f t="shared" si="30"/>
        <v>Seniors (51–65)</v>
      </c>
      <c r="E989" s="9">
        <f>IF(Table3[[#This Row],[Age Group]]="Children (8–17)",1,IF(Table3[[#This Row],[Age Group]]="Youth (18–25)",2,IF(Table3[[#This Row],[Age Group]]="Adults (26–35)",3,IF(Table3[[#This Row],[Age Group]]="Middle Age (36–50)",4,5))))</f>
        <v>5</v>
      </c>
      <c r="F989" s="9">
        <v>1</v>
      </c>
      <c r="G989" s="6" t="str">
        <f>IF(Table3[[#This Row],[NS1 Patients]]=0,"Ns1 (-)ve", "Ns1(+)ve")</f>
        <v>Ns1(+)ve</v>
      </c>
      <c r="H989" s="9">
        <v>1</v>
      </c>
      <c r="I989" s="6" t="str">
        <f>IF(Table3[[#This Row],[IgG Patients]]=0,"IgG (-)ve","IgG (+)ve")</f>
        <v>IgG (+)ve</v>
      </c>
      <c r="J989" s="9">
        <v>1</v>
      </c>
      <c r="K989" s="6" t="str">
        <f>IF(Table3[[#This Row],[IgM Patients]]=0,"IgM (-)ve","IgG (+)ve")</f>
        <v>IgG (+)ve</v>
      </c>
      <c r="L989" s="6" t="s">
        <v>52</v>
      </c>
      <c r="M989" s="6" t="s">
        <v>17</v>
      </c>
      <c r="N989" s="6" t="s">
        <v>19</v>
      </c>
      <c r="O989" s="6" t="s">
        <v>14</v>
      </c>
      <c r="P989" s="6">
        <v>1</v>
      </c>
      <c r="Q989" s="6" t="str">
        <f t="shared" si="31"/>
        <v>Positive</v>
      </c>
    </row>
    <row r="990" spans="1:17" x14ac:dyDescent="0.35">
      <c r="A990" s="5">
        <v>952</v>
      </c>
      <c r="B990" s="6" t="s">
        <v>15</v>
      </c>
      <c r="C990" s="6">
        <v>52</v>
      </c>
      <c r="D990" s="6" t="str">
        <f t="shared" si="30"/>
        <v>Seniors (51–65)</v>
      </c>
      <c r="E990" s="9">
        <f>IF(Table3[[#This Row],[Age Group]]="Children (8–17)",1,IF(Table3[[#This Row],[Age Group]]="Youth (18–25)",2,IF(Table3[[#This Row],[Age Group]]="Adults (26–35)",3,IF(Table3[[#This Row],[Age Group]]="Middle Age (36–50)",4,5))))</f>
        <v>5</v>
      </c>
      <c r="F990" s="9">
        <v>0</v>
      </c>
      <c r="G990" s="6" t="str">
        <f>IF(Table3[[#This Row],[NS1 Patients]]=0,"Ns1 (-)ve", "Ns1(+)ve")</f>
        <v>Ns1 (-)ve</v>
      </c>
      <c r="H990" s="9">
        <v>0</v>
      </c>
      <c r="I990" s="6" t="str">
        <f>IF(Table3[[#This Row],[IgG Patients]]=0,"IgG (-)ve","IgG (+)ve")</f>
        <v>IgG (-)ve</v>
      </c>
      <c r="J990" s="9">
        <v>0</v>
      </c>
      <c r="K990" s="6" t="str">
        <f>IF(Table3[[#This Row],[IgM Patients]]=0,"IgM (-)ve","IgG (+)ve")</f>
        <v>IgM (-)ve</v>
      </c>
      <c r="L990" s="6" t="s">
        <v>50</v>
      </c>
      <c r="M990" s="6" t="s">
        <v>17</v>
      </c>
      <c r="N990" s="6" t="s">
        <v>13</v>
      </c>
      <c r="O990" s="6" t="s">
        <v>14</v>
      </c>
      <c r="P990" s="6">
        <v>0</v>
      </c>
      <c r="Q990" s="6" t="str">
        <f t="shared" si="31"/>
        <v>Negative</v>
      </c>
    </row>
    <row r="991" spans="1:17" x14ac:dyDescent="0.35">
      <c r="A991" s="5">
        <v>955</v>
      </c>
      <c r="B991" s="7" t="s">
        <v>15</v>
      </c>
      <c r="C991" s="7">
        <v>64</v>
      </c>
      <c r="D991" s="7" t="str">
        <f t="shared" si="30"/>
        <v>Seniors (51–65)</v>
      </c>
      <c r="E991" s="10">
        <f>IF(Table3[[#This Row],[Age Group]]="Children (8–17)",1,IF(Table3[[#This Row],[Age Group]]="Youth (18–25)",2,IF(Table3[[#This Row],[Age Group]]="Adults (26–35)",3,IF(Table3[[#This Row],[Age Group]]="Middle Age (36–50)",4,5))))</f>
        <v>5</v>
      </c>
      <c r="F991" s="10">
        <v>1</v>
      </c>
      <c r="G991" s="7" t="str">
        <f>IF(Table3[[#This Row],[NS1 Patients]]=0,"Ns1 (-)ve", "Ns1(+)ve")</f>
        <v>Ns1(+)ve</v>
      </c>
      <c r="H991" s="10">
        <v>1</v>
      </c>
      <c r="I991" s="7" t="str">
        <f>IF(Table3[[#This Row],[IgG Patients]]=0,"IgG (-)ve","IgG (+)ve")</f>
        <v>IgG (+)ve</v>
      </c>
      <c r="J991" s="10">
        <v>0</v>
      </c>
      <c r="K991" s="7" t="str">
        <f>IF(Table3[[#This Row],[IgM Patients]]=0,"IgM (-)ve","IgG (+)ve")</f>
        <v>IgM (-)ve</v>
      </c>
      <c r="L991" s="7" t="s">
        <v>44</v>
      </c>
      <c r="M991" s="7" t="s">
        <v>12</v>
      </c>
      <c r="N991" s="7" t="s">
        <v>13</v>
      </c>
      <c r="O991" s="7" t="s">
        <v>14</v>
      </c>
      <c r="P991" s="7">
        <v>1</v>
      </c>
      <c r="Q991" s="7" t="str">
        <f t="shared" si="31"/>
        <v>Positive</v>
      </c>
    </row>
    <row r="992" spans="1:17" x14ac:dyDescent="0.35">
      <c r="A992" s="5">
        <v>959</v>
      </c>
      <c r="B992" s="7" t="s">
        <v>10</v>
      </c>
      <c r="C992" s="7">
        <v>63</v>
      </c>
      <c r="D992" s="7" t="str">
        <f t="shared" si="30"/>
        <v>Seniors (51–65)</v>
      </c>
      <c r="E992" s="10">
        <f>IF(Table3[[#This Row],[Age Group]]="Children (8–17)",1,IF(Table3[[#This Row],[Age Group]]="Youth (18–25)",2,IF(Table3[[#This Row],[Age Group]]="Adults (26–35)",3,IF(Table3[[#This Row],[Age Group]]="Middle Age (36–50)",4,5))))</f>
        <v>5</v>
      </c>
      <c r="F992" s="10">
        <v>0</v>
      </c>
      <c r="G992" s="7" t="str">
        <f>IF(Table3[[#This Row],[NS1 Patients]]=0,"Ns1 (-)ve", "Ns1(+)ve")</f>
        <v>Ns1 (-)ve</v>
      </c>
      <c r="H992" s="10">
        <v>0</v>
      </c>
      <c r="I992" s="7" t="str">
        <f>IF(Table3[[#This Row],[IgG Patients]]=0,"IgG (-)ve","IgG (+)ve")</f>
        <v>IgG (-)ve</v>
      </c>
      <c r="J992" s="10">
        <v>0</v>
      </c>
      <c r="K992" s="7" t="str">
        <f>IF(Table3[[#This Row],[IgM Patients]]=0,"IgM (-)ve","IgG (+)ve")</f>
        <v>IgM (-)ve</v>
      </c>
      <c r="L992" s="7" t="s">
        <v>52</v>
      </c>
      <c r="M992" s="7" t="s">
        <v>12</v>
      </c>
      <c r="N992" s="7" t="s">
        <v>19</v>
      </c>
      <c r="O992" s="7" t="s">
        <v>14</v>
      </c>
      <c r="P992" s="7">
        <v>0</v>
      </c>
      <c r="Q992" s="7" t="str">
        <f t="shared" si="31"/>
        <v>Negative</v>
      </c>
    </row>
    <row r="993" spans="1:17" x14ac:dyDescent="0.35">
      <c r="A993" s="5">
        <v>964</v>
      </c>
      <c r="B993" s="6" t="s">
        <v>10</v>
      </c>
      <c r="C993" s="6">
        <v>54</v>
      </c>
      <c r="D993" s="6" t="str">
        <f t="shared" si="30"/>
        <v>Seniors (51–65)</v>
      </c>
      <c r="E993" s="9">
        <f>IF(Table3[[#This Row],[Age Group]]="Children (8–17)",1,IF(Table3[[#This Row],[Age Group]]="Youth (18–25)",2,IF(Table3[[#This Row],[Age Group]]="Adults (26–35)",3,IF(Table3[[#This Row],[Age Group]]="Middle Age (36–50)",4,5))))</f>
        <v>5</v>
      </c>
      <c r="F993" s="9">
        <v>0</v>
      </c>
      <c r="G993" s="6" t="str">
        <f>IF(Table3[[#This Row],[NS1 Patients]]=0,"Ns1 (-)ve", "Ns1(+)ve")</f>
        <v>Ns1 (-)ve</v>
      </c>
      <c r="H993" s="9">
        <v>0</v>
      </c>
      <c r="I993" s="6" t="str">
        <f>IF(Table3[[#This Row],[IgG Patients]]=0,"IgG (-)ve","IgG (+)ve")</f>
        <v>IgG (-)ve</v>
      </c>
      <c r="J993" s="9">
        <v>1</v>
      </c>
      <c r="K993" s="6" t="str">
        <f>IF(Table3[[#This Row],[IgM Patients]]=0,"IgM (-)ve","IgG (+)ve")</f>
        <v>IgG (+)ve</v>
      </c>
      <c r="L993" s="6" t="s">
        <v>77</v>
      </c>
      <c r="M993" s="6" t="s">
        <v>17</v>
      </c>
      <c r="N993" s="6" t="s">
        <v>24</v>
      </c>
      <c r="O993" s="6" t="s">
        <v>14</v>
      </c>
      <c r="P993" s="6">
        <v>0</v>
      </c>
      <c r="Q993" s="6" t="str">
        <f t="shared" si="31"/>
        <v>Negative</v>
      </c>
    </row>
    <row r="994" spans="1:17" x14ac:dyDescent="0.35">
      <c r="A994" s="5">
        <v>965</v>
      </c>
      <c r="B994" s="7" t="s">
        <v>15</v>
      </c>
      <c r="C994" s="7">
        <v>60</v>
      </c>
      <c r="D994" s="7" t="str">
        <f t="shared" si="30"/>
        <v>Seniors (51–65)</v>
      </c>
      <c r="E994" s="10">
        <f>IF(Table3[[#This Row],[Age Group]]="Children (8–17)",1,IF(Table3[[#This Row],[Age Group]]="Youth (18–25)",2,IF(Table3[[#This Row],[Age Group]]="Adults (26–35)",3,IF(Table3[[#This Row],[Age Group]]="Middle Age (36–50)",4,5))))</f>
        <v>5</v>
      </c>
      <c r="F994" s="10">
        <v>1</v>
      </c>
      <c r="G994" s="7" t="str">
        <f>IF(Table3[[#This Row],[NS1 Patients]]=0,"Ns1 (-)ve", "Ns1(+)ve")</f>
        <v>Ns1(+)ve</v>
      </c>
      <c r="H994" s="10">
        <v>1</v>
      </c>
      <c r="I994" s="7" t="str">
        <f>IF(Table3[[#This Row],[IgG Patients]]=0,"IgG (-)ve","IgG (+)ve")</f>
        <v>IgG (+)ve</v>
      </c>
      <c r="J994" s="10">
        <v>1</v>
      </c>
      <c r="K994" s="7" t="str">
        <f>IF(Table3[[#This Row],[IgM Patients]]=0,"IgM (-)ve","IgG (+)ve")</f>
        <v>IgG (+)ve</v>
      </c>
      <c r="L994" s="7" t="s">
        <v>35</v>
      </c>
      <c r="M994" s="7" t="s">
        <v>12</v>
      </c>
      <c r="N994" s="7" t="s">
        <v>13</v>
      </c>
      <c r="O994" s="7" t="s">
        <v>14</v>
      </c>
      <c r="P994" s="7">
        <v>1</v>
      </c>
      <c r="Q994" s="7" t="str">
        <f t="shared" si="31"/>
        <v>Positive</v>
      </c>
    </row>
    <row r="995" spans="1:17" x14ac:dyDescent="0.35">
      <c r="A995" s="5">
        <v>966</v>
      </c>
      <c r="B995" s="6" t="s">
        <v>15</v>
      </c>
      <c r="C995" s="6">
        <v>61</v>
      </c>
      <c r="D995" s="6" t="str">
        <f t="shared" si="30"/>
        <v>Seniors (51–65)</v>
      </c>
      <c r="E995" s="9">
        <f>IF(Table3[[#This Row],[Age Group]]="Children (8–17)",1,IF(Table3[[#This Row],[Age Group]]="Youth (18–25)",2,IF(Table3[[#This Row],[Age Group]]="Adults (26–35)",3,IF(Table3[[#This Row],[Age Group]]="Middle Age (36–50)",4,5))))</f>
        <v>5</v>
      </c>
      <c r="F995" s="9">
        <v>1</v>
      </c>
      <c r="G995" s="6" t="str">
        <f>IF(Table3[[#This Row],[NS1 Patients]]=0,"Ns1 (-)ve", "Ns1(+)ve")</f>
        <v>Ns1(+)ve</v>
      </c>
      <c r="H995" s="9">
        <v>1</v>
      </c>
      <c r="I995" s="6" t="str">
        <f>IF(Table3[[#This Row],[IgG Patients]]=0,"IgG (-)ve","IgG (+)ve")</f>
        <v>IgG (+)ve</v>
      </c>
      <c r="J995" s="9">
        <v>1</v>
      </c>
      <c r="K995" s="6" t="str">
        <f>IF(Table3[[#This Row],[IgM Patients]]=0,"IgM (-)ve","IgG (+)ve")</f>
        <v>IgG (+)ve</v>
      </c>
      <c r="L995" s="6" t="s">
        <v>21</v>
      </c>
      <c r="M995" s="6" t="s">
        <v>17</v>
      </c>
      <c r="N995" s="6" t="s">
        <v>13</v>
      </c>
      <c r="O995" s="6" t="s">
        <v>14</v>
      </c>
      <c r="P995" s="6">
        <v>1</v>
      </c>
      <c r="Q995" s="6" t="str">
        <f t="shared" si="31"/>
        <v>Positive</v>
      </c>
    </row>
    <row r="996" spans="1:17" x14ac:dyDescent="0.35">
      <c r="A996" s="5">
        <v>967</v>
      </c>
      <c r="B996" s="7" t="s">
        <v>15</v>
      </c>
      <c r="C996" s="7">
        <v>58</v>
      </c>
      <c r="D996" s="7" t="str">
        <f t="shared" si="30"/>
        <v>Seniors (51–65)</v>
      </c>
      <c r="E996" s="10">
        <f>IF(Table3[[#This Row],[Age Group]]="Children (8–17)",1,IF(Table3[[#This Row],[Age Group]]="Youth (18–25)",2,IF(Table3[[#This Row],[Age Group]]="Adults (26–35)",3,IF(Table3[[#This Row],[Age Group]]="Middle Age (36–50)",4,5))))</f>
        <v>5</v>
      </c>
      <c r="F996" s="10">
        <v>0</v>
      </c>
      <c r="G996" s="7" t="str">
        <f>IF(Table3[[#This Row],[NS1 Patients]]=0,"Ns1 (-)ve", "Ns1(+)ve")</f>
        <v>Ns1 (-)ve</v>
      </c>
      <c r="H996" s="10">
        <v>1</v>
      </c>
      <c r="I996" s="7" t="str">
        <f>IF(Table3[[#This Row],[IgG Patients]]=0,"IgG (-)ve","IgG (+)ve")</f>
        <v>IgG (+)ve</v>
      </c>
      <c r="J996" s="10">
        <v>0</v>
      </c>
      <c r="K996" s="7" t="str">
        <f>IF(Table3[[#This Row],[IgM Patients]]=0,"IgM (-)ve","IgG (+)ve")</f>
        <v>IgM (-)ve</v>
      </c>
      <c r="L996" s="7" t="s">
        <v>40</v>
      </c>
      <c r="M996" s="7" t="s">
        <v>12</v>
      </c>
      <c r="N996" s="7" t="s">
        <v>24</v>
      </c>
      <c r="O996" s="7" t="s">
        <v>14</v>
      </c>
      <c r="P996" s="7">
        <v>1</v>
      </c>
      <c r="Q996" s="7" t="str">
        <f t="shared" si="31"/>
        <v>Positive</v>
      </c>
    </row>
    <row r="997" spans="1:17" x14ac:dyDescent="0.35">
      <c r="A997" s="5">
        <v>970</v>
      </c>
      <c r="B997" s="6" t="s">
        <v>15</v>
      </c>
      <c r="C997" s="6">
        <v>57</v>
      </c>
      <c r="D997" s="6" t="str">
        <f t="shared" si="30"/>
        <v>Seniors (51–65)</v>
      </c>
      <c r="E997" s="9">
        <f>IF(Table3[[#This Row],[Age Group]]="Children (8–17)",1,IF(Table3[[#This Row],[Age Group]]="Youth (18–25)",2,IF(Table3[[#This Row],[Age Group]]="Adults (26–35)",3,IF(Table3[[#This Row],[Age Group]]="Middle Age (36–50)",4,5))))</f>
        <v>5</v>
      </c>
      <c r="F997" s="9">
        <v>1</v>
      </c>
      <c r="G997" s="6" t="str">
        <f>IF(Table3[[#This Row],[NS1 Patients]]=0,"Ns1 (-)ve", "Ns1(+)ve")</f>
        <v>Ns1(+)ve</v>
      </c>
      <c r="H997" s="9">
        <v>1</v>
      </c>
      <c r="I997" s="6" t="str">
        <f>IF(Table3[[#This Row],[IgG Patients]]=0,"IgG (-)ve","IgG (+)ve")</f>
        <v>IgG (+)ve</v>
      </c>
      <c r="J997" s="9">
        <v>0</v>
      </c>
      <c r="K997" s="6" t="str">
        <f>IF(Table3[[#This Row],[IgM Patients]]=0,"IgM (-)ve","IgG (+)ve")</f>
        <v>IgM (-)ve</v>
      </c>
      <c r="L997" s="6" t="s">
        <v>38</v>
      </c>
      <c r="M997" s="6" t="s">
        <v>17</v>
      </c>
      <c r="N997" s="6" t="s">
        <v>19</v>
      </c>
      <c r="O997" s="6" t="s">
        <v>14</v>
      </c>
      <c r="P997" s="6">
        <v>1</v>
      </c>
      <c r="Q997" s="6" t="str">
        <f t="shared" si="31"/>
        <v>Positive</v>
      </c>
    </row>
    <row r="998" spans="1:17" x14ac:dyDescent="0.35">
      <c r="A998" s="5">
        <v>979</v>
      </c>
      <c r="B998" s="7" t="s">
        <v>15</v>
      </c>
      <c r="C998" s="7">
        <v>52</v>
      </c>
      <c r="D998" s="7" t="str">
        <f t="shared" si="30"/>
        <v>Seniors (51–65)</v>
      </c>
      <c r="E998" s="10">
        <f>IF(Table3[[#This Row],[Age Group]]="Children (8–17)",1,IF(Table3[[#This Row],[Age Group]]="Youth (18–25)",2,IF(Table3[[#This Row],[Age Group]]="Adults (26–35)",3,IF(Table3[[#This Row],[Age Group]]="Middle Age (36–50)",4,5))))</f>
        <v>5</v>
      </c>
      <c r="F998" s="10">
        <v>0</v>
      </c>
      <c r="G998" s="7" t="str">
        <f>IF(Table3[[#This Row],[NS1 Patients]]=0,"Ns1 (-)ve", "Ns1(+)ve")</f>
        <v>Ns1 (-)ve</v>
      </c>
      <c r="H998" s="10">
        <v>0</v>
      </c>
      <c r="I998" s="7" t="str">
        <f>IF(Table3[[#This Row],[IgG Patients]]=0,"IgG (-)ve","IgG (+)ve")</f>
        <v>IgG (-)ve</v>
      </c>
      <c r="J998" s="10">
        <v>1</v>
      </c>
      <c r="K998" s="7" t="str">
        <f>IF(Table3[[#This Row],[IgM Patients]]=0,"IgM (-)ve","IgG (+)ve")</f>
        <v>IgG (+)ve</v>
      </c>
      <c r="L998" s="7" t="s">
        <v>16</v>
      </c>
      <c r="M998" s="7" t="s">
        <v>12</v>
      </c>
      <c r="N998" s="7" t="s">
        <v>13</v>
      </c>
      <c r="O998" s="7" t="s">
        <v>14</v>
      </c>
      <c r="P998" s="7">
        <v>0</v>
      </c>
      <c r="Q998" s="7" t="str">
        <f t="shared" si="31"/>
        <v>Negative</v>
      </c>
    </row>
    <row r="999" spans="1:17" x14ac:dyDescent="0.35">
      <c r="A999" s="5">
        <v>980</v>
      </c>
      <c r="B999" s="6" t="s">
        <v>15</v>
      </c>
      <c r="C999" s="6">
        <v>64</v>
      </c>
      <c r="D999" s="6" t="str">
        <f t="shared" si="30"/>
        <v>Seniors (51–65)</v>
      </c>
      <c r="E999" s="9">
        <f>IF(Table3[[#This Row],[Age Group]]="Children (8–17)",1,IF(Table3[[#This Row],[Age Group]]="Youth (18–25)",2,IF(Table3[[#This Row],[Age Group]]="Adults (26–35)",3,IF(Table3[[#This Row],[Age Group]]="Middle Age (36–50)",4,5))))</f>
        <v>5</v>
      </c>
      <c r="F999" s="9">
        <v>0</v>
      </c>
      <c r="G999" s="6" t="str">
        <f>IF(Table3[[#This Row],[NS1 Patients]]=0,"Ns1 (-)ve", "Ns1(+)ve")</f>
        <v>Ns1 (-)ve</v>
      </c>
      <c r="H999" s="9">
        <v>0</v>
      </c>
      <c r="I999" s="6" t="str">
        <f>IF(Table3[[#This Row],[IgG Patients]]=0,"IgG (-)ve","IgG (+)ve")</f>
        <v>IgG (-)ve</v>
      </c>
      <c r="J999" s="9">
        <v>0</v>
      </c>
      <c r="K999" s="6" t="str">
        <f>IF(Table3[[#This Row],[IgM Patients]]=0,"IgM (-)ve","IgG (+)ve")</f>
        <v>IgM (-)ve</v>
      </c>
      <c r="L999" s="6" t="s">
        <v>41</v>
      </c>
      <c r="M999" s="6" t="s">
        <v>17</v>
      </c>
      <c r="N999" s="6" t="s">
        <v>13</v>
      </c>
      <c r="O999" s="6" t="s">
        <v>14</v>
      </c>
      <c r="P999" s="6">
        <v>0</v>
      </c>
      <c r="Q999" s="6" t="str">
        <f t="shared" si="31"/>
        <v>Negative</v>
      </c>
    </row>
    <row r="1000" spans="1:17" x14ac:dyDescent="0.35">
      <c r="A1000" s="5">
        <v>986</v>
      </c>
      <c r="B1000" s="6" t="s">
        <v>10</v>
      </c>
      <c r="C1000" s="6">
        <v>61</v>
      </c>
      <c r="D1000" s="6" t="str">
        <f t="shared" si="30"/>
        <v>Seniors (51–65)</v>
      </c>
      <c r="E1000" s="9">
        <f>IF(Table3[[#This Row],[Age Group]]="Children (8–17)",1,IF(Table3[[#This Row],[Age Group]]="Youth (18–25)",2,IF(Table3[[#This Row],[Age Group]]="Adults (26–35)",3,IF(Table3[[#This Row],[Age Group]]="Middle Age (36–50)",4,5))))</f>
        <v>5</v>
      </c>
      <c r="F1000" s="9">
        <v>1</v>
      </c>
      <c r="G1000" s="6" t="str">
        <f>IF(Table3[[#This Row],[NS1 Patients]]=0,"Ns1 (-)ve", "Ns1(+)ve")</f>
        <v>Ns1(+)ve</v>
      </c>
      <c r="H1000" s="9">
        <v>1</v>
      </c>
      <c r="I1000" s="6" t="str">
        <f>IF(Table3[[#This Row],[IgG Patients]]=0,"IgG (-)ve","IgG (+)ve")</f>
        <v>IgG (+)ve</v>
      </c>
      <c r="J1000" s="9">
        <v>0</v>
      </c>
      <c r="K1000" s="6" t="str">
        <f>IF(Table3[[#This Row],[IgM Patients]]=0,"IgM (-)ve","IgG (+)ve")</f>
        <v>IgM (-)ve</v>
      </c>
      <c r="L1000" s="6" t="s">
        <v>21</v>
      </c>
      <c r="M1000" s="6" t="s">
        <v>17</v>
      </c>
      <c r="N1000" s="6" t="s">
        <v>13</v>
      </c>
      <c r="O1000" s="6" t="s">
        <v>14</v>
      </c>
      <c r="P1000" s="6">
        <v>1</v>
      </c>
      <c r="Q1000" s="6" t="str">
        <f t="shared" si="31"/>
        <v>Positive</v>
      </c>
    </row>
    <row r="1001" spans="1:17" x14ac:dyDescent="0.35">
      <c r="A1001" s="5">
        <v>988</v>
      </c>
      <c r="B1001" s="6" t="s">
        <v>10</v>
      </c>
      <c r="C1001" s="6">
        <v>55</v>
      </c>
      <c r="D1001" s="6" t="str">
        <f t="shared" si="30"/>
        <v>Seniors (51–65)</v>
      </c>
      <c r="E1001" s="9">
        <f>IF(Table3[[#This Row],[Age Group]]="Children (8–17)",1,IF(Table3[[#This Row],[Age Group]]="Youth (18–25)",2,IF(Table3[[#This Row],[Age Group]]="Adults (26–35)",3,IF(Table3[[#This Row],[Age Group]]="Middle Age (36–50)",4,5))))</f>
        <v>5</v>
      </c>
      <c r="F1001" s="9">
        <v>1</v>
      </c>
      <c r="G1001" s="6" t="str">
        <f>IF(Table3[[#This Row],[NS1 Patients]]=0,"Ns1 (-)ve", "Ns1(+)ve")</f>
        <v>Ns1(+)ve</v>
      </c>
      <c r="H1001" s="9">
        <v>1</v>
      </c>
      <c r="I1001" s="6" t="str">
        <f>IF(Table3[[#This Row],[IgG Patients]]=0,"IgG (-)ve","IgG (+)ve")</f>
        <v>IgG (+)ve</v>
      </c>
      <c r="J1001" s="9">
        <v>0</v>
      </c>
      <c r="K1001" s="6" t="str">
        <f>IF(Table3[[#This Row],[IgM Patients]]=0,"IgM (-)ve","IgG (+)ve")</f>
        <v>IgM (-)ve</v>
      </c>
      <c r="L1001" s="6" t="s">
        <v>46</v>
      </c>
      <c r="M1001" s="6" t="s">
        <v>17</v>
      </c>
      <c r="N1001" s="6" t="s">
        <v>24</v>
      </c>
      <c r="O1001" s="6" t="s">
        <v>14</v>
      </c>
      <c r="P1001" s="6">
        <v>1</v>
      </c>
      <c r="Q1001" s="6" t="str">
        <f t="shared" si="31"/>
        <v>Positive</v>
      </c>
    </row>
  </sheetData>
  <phoneticPr fontId="20"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EBFE2-11C3-428D-AACB-4AD529AD96D5}">
  <sheetPr>
    <tabColor theme="5" tint="0.79998168889431442"/>
  </sheetPr>
  <dimension ref="B4:F1011"/>
  <sheetViews>
    <sheetView zoomScale="85" zoomScaleNormal="85" workbookViewId="0"/>
  </sheetViews>
  <sheetFormatPr defaultRowHeight="15.75" x14ac:dyDescent="0.25"/>
  <cols>
    <col min="1" max="1" width="9.140625" style="2"/>
    <col min="2" max="2" width="11.28515625" style="2" bestFit="1" customWidth="1"/>
    <col min="3" max="3" width="13.7109375" style="2" bestFit="1" customWidth="1"/>
    <col min="4" max="4" width="21.28515625" style="2" bestFit="1" customWidth="1"/>
    <col min="5" max="5" width="20.85546875" style="2" bestFit="1" customWidth="1"/>
    <col min="6" max="6" width="21.28515625" style="2" bestFit="1" customWidth="1"/>
    <col min="7" max="9" width="9.140625" style="2"/>
    <col min="10" max="10" width="5.140625" style="2" customWidth="1"/>
    <col min="11" max="16384" width="9.140625" style="2"/>
  </cols>
  <sheetData>
    <row r="4" spans="2:6" x14ac:dyDescent="0.25">
      <c r="B4" s="15" t="s">
        <v>61</v>
      </c>
      <c r="C4" s="15" t="s">
        <v>66</v>
      </c>
      <c r="D4" s="15" t="s">
        <v>67</v>
      </c>
      <c r="E4" s="15" t="s">
        <v>68</v>
      </c>
      <c r="F4" s="15" t="s">
        <v>69</v>
      </c>
    </row>
    <row r="5" spans="2:6" x14ac:dyDescent="0.25">
      <c r="B5" s="15">
        <v>1000</v>
      </c>
      <c r="C5" s="15">
        <v>533</v>
      </c>
      <c r="D5" s="15">
        <v>519</v>
      </c>
      <c r="E5" s="15">
        <v>533</v>
      </c>
      <c r="F5" s="15">
        <v>475</v>
      </c>
    </row>
    <row r="10" spans="2:6" x14ac:dyDescent="0.25">
      <c r="B10" s="16" t="s">
        <v>0</v>
      </c>
      <c r="C10" s="15" t="s">
        <v>61</v>
      </c>
      <c r="D10"/>
      <c r="E10"/>
      <c r="F10"/>
    </row>
    <row r="11" spans="2:6" x14ac:dyDescent="0.25">
      <c r="B11" s="15" t="s">
        <v>10</v>
      </c>
      <c r="C11" s="15">
        <v>524</v>
      </c>
      <c r="D11"/>
      <c r="E11"/>
      <c r="F11"/>
    </row>
    <row r="12" spans="2:6" x14ac:dyDescent="0.25">
      <c r="B12" s="15" t="s">
        <v>15</v>
      </c>
      <c r="C12" s="15">
        <v>476</v>
      </c>
    </row>
    <row r="13" spans="2:6" x14ac:dyDescent="0.25">
      <c r="B13"/>
      <c r="C13"/>
    </row>
    <row r="14" spans="2:6" x14ac:dyDescent="0.25">
      <c r="B14"/>
      <c r="C14"/>
    </row>
    <row r="15" spans="2:6" x14ac:dyDescent="0.25">
      <c r="B15"/>
      <c r="C15"/>
    </row>
    <row r="16" spans="2:6" x14ac:dyDescent="0.25">
      <c r="B16"/>
      <c r="C16"/>
    </row>
    <row r="17" spans="2:4" x14ac:dyDescent="0.25">
      <c r="B17"/>
      <c r="C17"/>
    </row>
    <row r="18" spans="2:4" x14ac:dyDescent="0.25">
      <c r="B18" s="16" t="s">
        <v>0</v>
      </c>
      <c r="C18" s="15" t="s">
        <v>62</v>
      </c>
      <c r="D18"/>
    </row>
    <row r="19" spans="2:4" x14ac:dyDescent="0.25">
      <c r="B19" s="15" t="s">
        <v>10</v>
      </c>
      <c r="C19" s="15">
        <v>281</v>
      </c>
      <c r="D19"/>
    </row>
    <row r="20" spans="2:4" x14ac:dyDescent="0.25">
      <c r="B20" s="15" t="s">
        <v>15</v>
      </c>
      <c r="C20" s="15">
        <v>252</v>
      </c>
      <c r="D20"/>
    </row>
    <row r="21" spans="2:4" x14ac:dyDescent="0.25">
      <c r="B21"/>
      <c r="C21"/>
      <c r="D21"/>
    </row>
    <row r="22" spans="2:4" x14ac:dyDescent="0.25">
      <c r="B22"/>
      <c r="C22"/>
    </row>
    <row r="23" spans="2:4" x14ac:dyDescent="0.25">
      <c r="B23"/>
      <c r="C23"/>
    </row>
    <row r="24" spans="2:4" x14ac:dyDescent="0.25">
      <c r="B24" s="16" t="s">
        <v>0</v>
      </c>
      <c r="C24" s="15" t="s">
        <v>63</v>
      </c>
      <c r="D24"/>
    </row>
    <row r="25" spans="2:4" x14ac:dyDescent="0.25">
      <c r="B25" s="15" t="s">
        <v>10</v>
      </c>
      <c r="C25" s="15">
        <v>275</v>
      </c>
      <c r="D25"/>
    </row>
    <row r="26" spans="2:4" x14ac:dyDescent="0.25">
      <c r="B26" s="15" t="s">
        <v>15</v>
      </c>
      <c r="C26" s="15">
        <v>244</v>
      </c>
      <c r="D26"/>
    </row>
    <row r="27" spans="2:4" x14ac:dyDescent="0.25">
      <c r="B27"/>
      <c r="C27"/>
    </row>
    <row r="28" spans="2:4" x14ac:dyDescent="0.25">
      <c r="B28"/>
      <c r="C28"/>
    </row>
    <row r="29" spans="2:4" x14ac:dyDescent="0.25">
      <c r="B29"/>
      <c r="C29"/>
    </row>
    <row r="30" spans="2:4" x14ac:dyDescent="0.25">
      <c r="B30" s="16" t="s">
        <v>0</v>
      </c>
      <c r="C30" s="15" t="s">
        <v>64</v>
      </c>
      <c r="D30"/>
    </row>
    <row r="31" spans="2:4" x14ac:dyDescent="0.25">
      <c r="B31" s="15" t="s">
        <v>10</v>
      </c>
      <c r="C31" s="15">
        <v>281</v>
      </c>
      <c r="D31"/>
    </row>
    <row r="32" spans="2:4" x14ac:dyDescent="0.25">
      <c r="B32" s="15" t="s">
        <v>15</v>
      </c>
      <c r="C32" s="15">
        <v>252</v>
      </c>
      <c r="D32"/>
    </row>
    <row r="33" spans="2:4" x14ac:dyDescent="0.25">
      <c r="B33"/>
      <c r="C33"/>
    </row>
    <row r="34" spans="2:4" x14ac:dyDescent="0.25">
      <c r="B34"/>
      <c r="C34"/>
    </row>
    <row r="35" spans="2:4" x14ac:dyDescent="0.25">
      <c r="B35"/>
      <c r="C35"/>
    </row>
    <row r="36" spans="2:4" x14ac:dyDescent="0.25">
      <c r="D36"/>
    </row>
    <row r="37" spans="2:4" x14ac:dyDescent="0.25">
      <c r="D37"/>
    </row>
    <row r="38" spans="2:4" x14ac:dyDescent="0.25">
      <c r="D38"/>
    </row>
    <row r="39" spans="2:4" x14ac:dyDescent="0.25">
      <c r="B39"/>
      <c r="C39"/>
    </row>
    <row r="40" spans="2:4" x14ac:dyDescent="0.25">
      <c r="B40" s="16" t="s">
        <v>0</v>
      </c>
      <c r="C40" s="15" t="s">
        <v>65</v>
      </c>
    </row>
    <row r="41" spans="2:4" x14ac:dyDescent="0.25">
      <c r="B41" s="15" t="s">
        <v>10</v>
      </c>
      <c r="C41" s="15">
        <v>259</v>
      </c>
    </row>
    <row r="42" spans="2:4" x14ac:dyDescent="0.25">
      <c r="B42" s="15" t="s">
        <v>15</v>
      </c>
      <c r="C42" s="15">
        <v>216</v>
      </c>
    </row>
    <row r="43" spans="2:4" x14ac:dyDescent="0.25">
      <c r="B43"/>
      <c r="C43"/>
    </row>
    <row r="44" spans="2:4" x14ac:dyDescent="0.25">
      <c r="B44"/>
      <c r="C44"/>
    </row>
    <row r="45" spans="2:4" x14ac:dyDescent="0.25">
      <c r="B45"/>
      <c r="C45"/>
    </row>
    <row r="46" spans="2:4" x14ac:dyDescent="0.25">
      <c r="B46"/>
      <c r="C46"/>
    </row>
    <row r="47" spans="2:4" x14ac:dyDescent="0.25">
      <c r="B47"/>
      <c r="C47"/>
    </row>
    <row r="48" spans="2:4"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row r="148" spans="2:3" x14ac:dyDescent="0.25">
      <c r="B148"/>
      <c r="C148"/>
    </row>
    <row r="149" spans="2:3" x14ac:dyDescent="0.25">
      <c r="B149"/>
      <c r="C149"/>
    </row>
    <row r="150" spans="2:3" x14ac:dyDescent="0.25">
      <c r="B150"/>
      <c r="C150"/>
    </row>
    <row r="151" spans="2:3" x14ac:dyDescent="0.25">
      <c r="B151"/>
      <c r="C151"/>
    </row>
    <row r="152" spans="2:3" x14ac:dyDescent="0.25">
      <c r="B152"/>
      <c r="C152"/>
    </row>
    <row r="153" spans="2:3" x14ac:dyDescent="0.25">
      <c r="B153"/>
      <c r="C153"/>
    </row>
    <row r="154" spans="2:3" x14ac:dyDescent="0.25">
      <c r="B154"/>
      <c r="C154"/>
    </row>
    <row r="155" spans="2:3" x14ac:dyDescent="0.25">
      <c r="B155"/>
      <c r="C155"/>
    </row>
    <row r="156" spans="2:3" x14ac:dyDescent="0.25">
      <c r="B156"/>
      <c r="C156"/>
    </row>
    <row r="157" spans="2:3" x14ac:dyDescent="0.25">
      <c r="B157"/>
      <c r="C157"/>
    </row>
    <row r="158" spans="2:3" x14ac:dyDescent="0.25">
      <c r="B158"/>
      <c r="C158"/>
    </row>
    <row r="159" spans="2:3" x14ac:dyDescent="0.25">
      <c r="B159"/>
      <c r="C159"/>
    </row>
    <row r="160" spans="2:3" x14ac:dyDescent="0.25">
      <c r="B160"/>
      <c r="C160"/>
    </row>
    <row r="161" spans="2:3" x14ac:dyDescent="0.25">
      <c r="B161"/>
      <c r="C161"/>
    </row>
    <row r="162" spans="2:3" x14ac:dyDescent="0.25">
      <c r="B162"/>
      <c r="C162"/>
    </row>
    <row r="163" spans="2:3" x14ac:dyDescent="0.25">
      <c r="B163"/>
      <c r="C163"/>
    </row>
    <row r="164" spans="2:3" x14ac:dyDescent="0.25">
      <c r="B164"/>
      <c r="C164"/>
    </row>
    <row r="165" spans="2:3" x14ac:dyDescent="0.25">
      <c r="B165"/>
      <c r="C165"/>
    </row>
    <row r="166" spans="2:3" x14ac:dyDescent="0.25">
      <c r="B166"/>
      <c r="C166"/>
    </row>
    <row r="167" spans="2:3" x14ac:dyDescent="0.25">
      <c r="B167"/>
      <c r="C167"/>
    </row>
    <row r="168" spans="2:3" x14ac:dyDescent="0.25">
      <c r="B168"/>
      <c r="C168"/>
    </row>
    <row r="169" spans="2:3" x14ac:dyDescent="0.25">
      <c r="B169"/>
      <c r="C169"/>
    </row>
    <row r="170" spans="2:3" x14ac:dyDescent="0.25">
      <c r="B170"/>
      <c r="C170"/>
    </row>
    <row r="171" spans="2:3" x14ac:dyDescent="0.25">
      <c r="B171"/>
      <c r="C171"/>
    </row>
    <row r="172" spans="2:3" x14ac:dyDescent="0.25">
      <c r="B172"/>
      <c r="C172"/>
    </row>
    <row r="173" spans="2:3" x14ac:dyDescent="0.25">
      <c r="B173"/>
      <c r="C173"/>
    </row>
    <row r="174" spans="2:3" x14ac:dyDescent="0.25">
      <c r="B174"/>
      <c r="C174"/>
    </row>
    <row r="175" spans="2:3" x14ac:dyDescent="0.25">
      <c r="B175"/>
      <c r="C175"/>
    </row>
    <row r="176" spans="2:3"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row r="207" spans="2:3" x14ac:dyDescent="0.25">
      <c r="B207"/>
      <c r="C207"/>
    </row>
    <row r="208" spans="2:3" x14ac:dyDescent="0.25">
      <c r="B208"/>
      <c r="C208"/>
    </row>
    <row r="209" spans="2:3" x14ac:dyDescent="0.25">
      <c r="B209"/>
      <c r="C209"/>
    </row>
    <row r="210" spans="2:3" x14ac:dyDescent="0.25">
      <c r="B210"/>
      <c r="C210"/>
    </row>
    <row r="211" spans="2:3" x14ac:dyDescent="0.25">
      <c r="B211"/>
      <c r="C211"/>
    </row>
    <row r="212" spans="2:3" x14ac:dyDescent="0.25">
      <c r="B212"/>
      <c r="C212"/>
    </row>
    <row r="213" spans="2:3" x14ac:dyDescent="0.25">
      <c r="B213"/>
      <c r="C213"/>
    </row>
    <row r="214" spans="2:3" x14ac:dyDescent="0.25">
      <c r="B214"/>
      <c r="C214"/>
    </row>
    <row r="215" spans="2:3" x14ac:dyDescent="0.25">
      <c r="B215"/>
      <c r="C215"/>
    </row>
    <row r="216" spans="2:3" x14ac:dyDescent="0.25">
      <c r="B216"/>
      <c r="C216"/>
    </row>
    <row r="217" spans="2:3" x14ac:dyDescent="0.25">
      <c r="B217"/>
      <c r="C217"/>
    </row>
    <row r="218" spans="2:3" x14ac:dyDescent="0.25">
      <c r="B218"/>
      <c r="C218"/>
    </row>
    <row r="219" spans="2:3" x14ac:dyDescent="0.25">
      <c r="B219"/>
      <c r="C219"/>
    </row>
    <row r="220" spans="2:3" x14ac:dyDescent="0.25">
      <c r="B220"/>
      <c r="C220"/>
    </row>
    <row r="221" spans="2:3" x14ac:dyDescent="0.25">
      <c r="B221"/>
      <c r="C221"/>
    </row>
    <row r="222" spans="2:3" x14ac:dyDescent="0.25">
      <c r="B222"/>
      <c r="C222"/>
    </row>
    <row r="223" spans="2:3" x14ac:dyDescent="0.25">
      <c r="B223"/>
      <c r="C223"/>
    </row>
    <row r="224" spans="2:3"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row r="233" spans="2:3" x14ac:dyDescent="0.25">
      <c r="B233"/>
      <c r="C233"/>
    </row>
    <row r="234" spans="2:3" x14ac:dyDescent="0.25">
      <c r="B234"/>
      <c r="C234"/>
    </row>
    <row r="235" spans="2:3" x14ac:dyDescent="0.25">
      <c r="B235"/>
      <c r="C235"/>
    </row>
    <row r="236" spans="2:3" x14ac:dyDescent="0.25">
      <c r="B236"/>
      <c r="C236"/>
    </row>
    <row r="237" spans="2:3" x14ac:dyDescent="0.25">
      <c r="B237"/>
      <c r="C237"/>
    </row>
    <row r="238" spans="2:3" x14ac:dyDescent="0.25">
      <c r="B238"/>
      <c r="C238"/>
    </row>
    <row r="239" spans="2:3" x14ac:dyDescent="0.25">
      <c r="B239"/>
      <c r="C239"/>
    </row>
    <row r="240" spans="2:3" x14ac:dyDescent="0.25">
      <c r="B240"/>
      <c r="C240"/>
    </row>
    <row r="241" spans="2:3" x14ac:dyDescent="0.25">
      <c r="B241"/>
      <c r="C241"/>
    </row>
    <row r="242" spans="2:3" x14ac:dyDescent="0.25">
      <c r="B242"/>
      <c r="C242"/>
    </row>
    <row r="243" spans="2:3" x14ac:dyDescent="0.25">
      <c r="B243"/>
      <c r="C243"/>
    </row>
    <row r="244" spans="2:3" x14ac:dyDescent="0.25">
      <c r="B244"/>
      <c r="C244"/>
    </row>
    <row r="245" spans="2:3" x14ac:dyDescent="0.25">
      <c r="B245"/>
      <c r="C245"/>
    </row>
    <row r="246" spans="2:3" x14ac:dyDescent="0.25">
      <c r="B246"/>
      <c r="C246"/>
    </row>
    <row r="247" spans="2:3" x14ac:dyDescent="0.25">
      <c r="B247"/>
      <c r="C247"/>
    </row>
    <row r="248" spans="2:3" x14ac:dyDescent="0.25">
      <c r="B248"/>
      <c r="C248"/>
    </row>
    <row r="249" spans="2:3" x14ac:dyDescent="0.25">
      <c r="B249"/>
      <c r="C249"/>
    </row>
    <row r="250" spans="2:3" x14ac:dyDescent="0.25">
      <c r="B250"/>
      <c r="C250"/>
    </row>
    <row r="251" spans="2:3" x14ac:dyDescent="0.25">
      <c r="B251"/>
      <c r="C251"/>
    </row>
    <row r="252" spans="2:3" x14ac:dyDescent="0.25">
      <c r="B252"/>
      <c r="C252"/>
    </row>
    <row r="253" spans="2:3" x14ac:dyDescent="0.25">
      <c r="B253"/>
      <c r="C253"/>
    </row>
    <row r="254" spans="2:3" x14ac:dyDescent="0.25">
      <c r="B254"/>
      <c r="C254"/>
    </row>
    <row r="255" spans="2:3" x14ac:dyDescent="0.25">
      <c r="B255"/>
      <c r="C255"/>
    </row>
    <row r="256" spans="2:3" x14ac:dyDescent="0.25">
      <c r="B256"/>
      <c r="C256"/>
    </row>
    <row r="257" spans="2:3" x14ac:dyDescent="0.25">
      <c r="B257"/>
      <c r="C257"/>
    </row>
    <row r="258" spans="2:3" x14ac:dyDescent="0.25">
      <c r="B258"/>
      <c r="C258"/>
    </row>
    <row r="259" spans="2:3" x14ac:dyDescent="0.25">
      <c r="B259"/>
      <c r="C259"/>
    </row>
    <row r="260" spans="2:3" x14ac:dyDescent="0.25">
      <c r="B260"/>
      <c r="C260"/>
    </row>
    <row r="261" spans="2:3" x14ac:dyDescent="0.25">
      <c r="B261"/>
      <c r="C261"/>
    </row>
    <row r="262" spans="2:3" x14ac:dyDescent="0.25">
      <c r="B262"/>
      <c r="C262"/>
    </row>
    <row r="263" spans="2:3" x14ac:dyDescent="0.25">
      <c r="B263"/>
      <c r="C263"/>
    </row>
    <row r="264" spans="2:3" x14ac:dyDescent="0.25">
      <c r="B264"/>
      <c r="C264"/>
    </row>
    <row r="265" spans="2:3" x14ac:dyDescent="0.25">
      <c r="B265"/>
      <c r="C265"/>
    </row>
    <row r="266" spans="2:3" x14ac:dyDescent="0.25">
      <c r="B266"/>
      <c r="C266"/>
    </row>
    <row r="267" spans="2:3" x14ac:dyDescent="0.25">
      <c r="B267"/>
      <c r="C267"/>
    </row>
    <row r="268" spans="2:3" x14ac:dyDescent="0.25">
      <c r="B268"/>
      <c r="C268"/>
    </row>
    <row r="269" spans="2:3" x14ac:dyDescent="0.25">
      <c r="B269"/>
      <c r="C269"/>
    </row>
    <row r="270" spans="2:3" x14ac:dyDescent="0.25">
      <c r="B270"/>
      <c r="C270"/>
    </row>
    <row r="271" spans="2:3" x14ac:dyDescent="0.25">
      <c r="B271"/>
      <c r="C271"/>
    </row>
    <row r="272" spans="2:3" x14ac:dyDescent="0.25">
      <c r="B272"/>
      <c r="C272"/>
    </row>
    <row r="273" spans="2:3" x14ac:dyDescent="0.25">
      <c r="B273"/>
      <c r="C273"/>
    </row>
    <row r="274" spans="2:3" x14ac:dyDescent="0.25">
      <c r="B274"/>
      <c r="C274"/>
    </row>
    <row r="275" spans="2:3" x14ac:dyDescent="0.25">
      <c r="B275"/>
      <c r="C275"/>
    </row>
    <row r="276" spans="2:3" x14ac:dyDescent="0.25">
      <c r="B276"/>
      <c r="C276"/>
    </row>
    <row r="277" spans="2:3" x14ac:dyDescent="0.25">
      <c r="B277"/>
      <c r="C277"/>
    </row>
    <row r="278" spans="2:3" x14ac:dyDescent="0.25">
      <c r="B278"/>
      <c r="C278"/>
    </row>
    <row r="279" spans="2:3" x14ac:dyDescent="0.25">
      <c r="B279"/>
      <c r="C279"/>
    </row>
    <row r="280" spans="2:3" x14ac:dyDescent="0.25">
      <c r="B280"/>
      <c r="C280"/>
    </row>
    <row r="281" spans="2:3" x14ac:dyDescent="0.25">
      <c r="B281"/>
      <c r="C281"/>
    </row>
    <row r="282" spans="2:3" x14ac:dyDescent="0.25">
      <c r="B282"/>
      <c r="C282"/>
    </row>
    <row r="283" spans="2:3" x14ac:dyDescent="0.25">
      <c r="B283"/>
      <c r="C283"/>
    </row>
    <row r="284" spans="2:3" x14ac:dyDescent="0.25">
      <c r="B284"/>
      <c r="C284"/>
    </row>
    <row r="285" spans="2:3" x14ac:dyDescent="0.25">
      <c r="B285"/>
      <c r="C285"/>
    </row>
    <row r="286" spans="2:3" x14ac:dyDescent="0.25">
      <c r="B286"/>
      <c r="C286"/>
    </row>
    <row r="287" spans="2:3" x14ac:dyDescent="0.25">
      <c r="B287"/>
      <c r="C287"/>
    </row>
    <row r="288" spans="2:3" x14ac:dyDescent="0.25">
      <c r="B288"/>
      <c r="C288"/>
    </row>
    <row r="289" spans="2:3" x14ac:dyDescent="0.25">
      <c r="B289"/>
      <c r="C289"/>
    </row>
    <row r="290" spans="2:3" x14ac:dyDescent="0.25">
      <c r="B290"/>
      <c r="C290"/>
    </row>
    <row r="291" spans="2:3" x14ac:dyDescent="0.25">
      <c r="B291"/>
      <c r="C291"/>
    </row>
    <row r="292" spans="2:3" x14ac:dyDescent="0.25">
      <c r="B292"/>
      <c r="C292"/>
    </row>
    <row r="293" spans="2:3" x14ac:dyDescent="0.25">
      <c r="B293"/>
      <c r="C293"/>
    </row>
    <row r="294" spans="2:3" x14ac:dyDescent="0.25">
      <c r="B294"/>
      <c r="C294"/>
    </row>
    <row r="295" spans="2:3" x14ac:dyDescent="0.25">
      <c r="B295"/>
      <c r="C295"/>
    </row>
    <row r="296" spans="2:3" x14ac:dyDescent="0.25">
      <c r="B296"/>
      <c r="C296"/>
    </row>
    <row r="297" spans="2:3" x14ac:dyDescent="0.25">
      <c r="B297"/>
      <c r="C297"/>
    </row>
    <row r="298" spans="2:3" x14ac:dyDescent="0.25">
      <c r="B298"/>
      <c r="C298"/>
    </row>
    <row r="299" spans="2:3" x14ac:dyDescent="0.25">
      <c r="B299"/>
      <c r="C299"/>
    </row>
    <row r="300" spans="2:3" x14ac:dyDescent="0.25">
      <c r="B300"/>
      <c r="C300"/>
    </row>
    <row r="301" spans="2:3" x14ac:dyDescent="0.25">
      <c r="B301"/>
      <c r="C301"/>
    </row>
    <row r="302" spans="2:3" x14ac:dyDescent="0.25">
      <c r="B302"/>
      <c r="C302"/>
    </row>
    <row r="303" spans="2:3" x14ac:dyDescent="0.25">
      <c r="B303"/>
      <c r="C303"/>
    </row>
    <row r="304" spans="2:3" x14ac:dyDescent="0.25">
      <c r="B304"/>
      <c r="C304"/>
    </row>
    <row r="305" spans="2:3" x14ac:dyDescent="0.25">
      <c r="B305"/>
      <c r="C305"/>
    </row>
    <row r="306" spans="2:3" x14ac:dyDescent="0.25">
      <c r="B306"/>
      <c r="C306"/>
    </row>
    <row r="307" spans="2:3" x14ac:dyDescent="0.25">
      <c r="B307"/>
      <c r="C307"/>
    </row>
    <row r="308" spans="2:3" x14ac:dyDescent="0.25">
      <c r="B308"/>
      <c r="C308"/>
    </row>
    <row r="309" spans="2:3" x14ac:dyDescent="0.25">
      <c r="B309"/>
      <c r="C309"/>
    </row>
    <row r="310" spans="2:3" x14ac:dyDescent="0.25">
      <c r="B310"/>
      <c r="C310"/>
    </row>
    <row r="311" spans="2:3" x14ac:dyDescent="0.25">
      <c r="B311"/>
      <c r="C311"/>
    </row>
    <row r="312" spans="2:3" x14ac:dyDescent="0.25">
      <c r="B312"/>
      <c r="C312"/>
    </row>
    <row r="313" spans="2:3" x14ac:dyDescent="0.25">
      <c r="B313"/>
      <c r="C313"/>
    </row>
    <row r="314" spans="2:3" x14ac:dyDescent="0.25">
      <c r="B314"/>
      <c r="C314"/>
    </row>
    <row r="315" spans="2:3" x14ac:dyDescent="0.25">
      <c r="B315"/>
      <c r="C315"/>
    </row>
    <row r="316" spans="2:3" x14ac:dyDescent="0.25">
      <c r="B316"/>
      <c r="C316"/>
    </row>
    <row r="317" spans="2:3" x14ac:dyDescent="0.25">
      <c r="B317"/>
      <c r="C317"/>
    </row>
    <row r="318" spans="2:3" x14ac:dyDescent="0.25">
      <c r="B318"/>
      <c r="C318"/>
    </row>
    <row r="319" spans="2:3" x14ac:dyDescent="0.25">
      <c r="B319"/>
      <c r="C319"/>
    </row>
    <row r="320" spans="2:3" x14ac:dyDescent="0.25">
      <c r="B320"/>
      <c r="C320"/>
    </row>
    <row r="321" spans="2:3" x14ac:dyDescent="0.25">
      <c r="B321"/>
      <c r="C321"/>
    </row>
    <row r="322" spans="2:3" x14ac:dyDescent="0.25">
      <c r="B322"/>
      <c r="C322"/>
    </row>
    <row r="323" spans="2:3" x14ac:dyDescent="0.25">
      <c r="B323"/>
      <c r="C323"/>
    </row>
    <row r="324" spans="2:3" x14ac:dyDescent="0.25">
      <c r="B324"/>
      <c r="C324"/>
    </row>
    <row r="325" spans="2:3" x14ac:dyDescent="0.25">
      <c r="B325"/>
      <c r="C325"/>
    </row>
    <row r="326" spans="2:3" x14ac:dyDescent="0.25">
      <c r="B326"/>
      <c r="C326"/>
    </row>
    <row r="327" spans="2:3" x14ac:dyDescent="0.25">
      <c r="B327"/>
      <c r="C327"/>
    </row>
    <row r="328" spans="2:3" x14ac:dyDescent="0.25">
      <c r="B328"/>
      <c r="C328"/>
    </row>
    <row r="329" spans="2:3" x14ac:dyDescent="0.25">
      <c r="B329"/>
      <c r="C329"/>
    </row>
    <row r="330" spans="2:3" x14ac:dyDescent="0.25">
      <c r="B330"/>
      <c r="C330"/>
    </row>
    <row r="331" spans="2:3" x14ac:dyDescent="0.25">
      <c r="B331"/>
      <c r="C331"/>
    </row>
    <row r="332" spans="2:3" x14ac:dyDescent="0.25">
      <c r="B332"/>
      <c r="C332"/>
    </row>
    <row r="333" spans="2:3" x14ac:dyDescent="0.25">
      <c r="B333"/>
      <c r="C333"/>
    </row>
    <row r="334" spans="2:3" x14ac:dyDescent="0.25">
      <c r="B334"/>
      <c r="C334"/>
    </row>
    <row r="335" spans="2:3" x14ac:dyDescent="0.25">
      <c r="B335"/>
      <c r="C335"/>
    </row>
    <row r="336" spans="2:3" x14ac:dyDescent="0.25">
      <c r="B336"/>
      <c r="C336"/>
    </row>
    <row r="337" spans="2:3" x14ac:dyDescent="0.25">
      <c r="B337"/>
      <c r="C337"/>
    </row>
    <row r="338" spans="2:3" x14ac:dyDescent="0.25">
      <c r="B338"/>
      <c r="C338"/>
    </row>
    <row r="339" spans="2:3" x14ac:dyDescent="0.25">
      <c r="B339"/>
      <c r="C339"/>
    </row>
    <row r="340" spans="2:3" x14ac:dyDescent="0.25">
      <c r="B340"/>
      <c r="C340"/>
    </row>
    <row r="341" spans="2:3" x14ac:dyDescent="0.25">
      <c r="B341"/>
      <c r="C341"/>
    </row>
    <row r="342" spans="2:3" x14ac:dyDescent="0.25">
      <c r="B342"/>
      <c r="C342"/>
    </row>
    <row r="343" spans="2:3" x14ac:dyDescent="0.25">
      <c r="B343"/>
      <c r="C343"/>
    </row>
    <row r="344" spans="2:3" x14ac:dyDescent="0.25">
      <c r="B344"/>
      <c r="C344"/>
    </row>
    <row r="345" spans="2:3" x14ac:dyDescent="0.25">
      <c r="B345"/>
      <c r="C345"/>
    </row>
    <row r="346" spans="2:3" x14ac:dyDescent="0.25">
      <c r="B346"/>
      <c r="C346"/>
    </row>
    <row r="347" spans="2:3" x14ac:dyDescent="0.25">
      <c r="B347"/>
      <c r="C347"/>
    </row>
    <row r="348" spans="2:3" x14ac:dyDescent="0.25">
      <c r="B348"/>
      <c r="C348"/>
    </row>
    <row r="349" spans="2:3" x14ac:dyDescent="0.25">
      <c r="B349"/>
      <c r="C349"/>
    </row>
    <row r="350" spans="2:3" x14ac:dyDescent="0.25">
      <c r="B350"/>
      <c r="C350"/>
    </row>
    <row r="351" spans="2:3" x14ac:dyDescent="0.25">
      <c r="B351"/>
      <c r="C351"/>
    </row>
    <row r="352" spans="2:3" x14ac:dyDescent="0.25">
      <c r="B352"/>
      <c r="C352"/>
    </row>
    <row r="353" spans="2:3" x14ac:dyDescent="0.25">
      <c r="B353"/>
      <c r="C353"/>
    </row>
    <row r="354" spans="2:3" x14ac:dyDescent="0.25">
      <c r="B354"/>
      <c r="C354"/>
    </row>
    <row r="355" spans="2:3" x14ac:dyDescent="0.25">
      <c r="B355"/>
      <c r="C355"/>
    </row>
    <row r="356" spans="2:3" x14ac:dyDescent="0.25">
      <c r="B356"/>
      <c r="C356"/>
    </row>
    <row r="357" spans="2:3" x14ac:dyDescent="0.25">
      <c r="B357"/>
      <c r="C357"/>
    </row>
    <row r="358" spans="2:3" x14ac:dyDescent="0.25">
      <c r="B358"/>
      <c r="C358"/>
    </row>
    <row r="359" spans="2:3" x14ac:dyDescent="0.25">
      <c r="B359"/>
      <c r="C359"/>
    </row>
    <row r="360" spans="2:3" x14ac:dyDescent="0.25">
      <c r="B360"/>
      <c r="C360"/>
    </row>
    <row r="361" spans="2:3" x14ac:dyDescent="0.25">
      <c r="B361"/>
      <c r="C361"/>
    </row>
    <row r="362" spans="2:3" x14ac:dyDescent="0.25">
      <c r="B362"/>
      <c r="C362"/>
    </row>
    <row r="363" spans="2:3" x14ac:dyDescent="0.25">
      <c r="B363"/>
      <c r="C363"/>
    </row>
    <row r="364" spans="2:3" x14ac:dyDescent="0.25">
      <c r="B364"/>
      <c r="C364"/>
    </row>
    <row r="365" spans="2:3" x14ac:dyDescent="0.25">
      <c r="B365"/>
      <c r="C365"/>
    </row>
    <row r="366" spans="2:3" x14ac:dyDescent="0.25">
      <c r="B366"/>
      <c r="C366"/>
    </row>
    <row r="367" spans="2:3" x14ac:dyDescent="0.25">
      <c r="B367"/>
      <c r="C367"/>
    </row>
    <row r="368" spans="2:3" x14ac:dyDescent="0.25">
      <c r="B368"/>
      <c r="C368"/>
    </row>
    <row r="369" spans="2:3" x14ac:dyDescent="0.25">
      <c r="B369"/>
      <c r="C369"/>
    </row>
    <row r="370" spans="2:3" x14ac:dyDescent="0.25">
      <c r="B370"/>
      <c r="C370"/>
    </row>
    <row r="371" spans="2:3" x14ac:dyDescent="0.25">
      <c r="B371"/>
      <c r="C371"/>
    </row>
    <row r="372" spans="2:3" x14ac:dyDescent="0.25">
      <c r="B372"/>
      <c r="C372"/>
    </row>
    <row r="373" spans="2:3" x14ac:dyDescent="0.25">
      <c r="B373"/>
      <c r="C373"/>
    </row>
    <row r="374" spans="2:3" x14ac:dyDescent="0.25">
      <c r="B374"/>
      <c r="C374"/>
    </row>
    <row r="375" spans="2:3" x14ac:dyDescent="0.25">
      <c r="B375"/>
      <c r="C375"/>
    </row>
    <row r="376" spans="2:3" x14ac:dyDescent="0.25">
      <c r="B376"/>
      <c r="C376"/>
    </row>
    <row r="377" spans="2:3" x14ac:dyDescent="0.25">
      <c r="B377"/>
      <c r="C377"/>
    </row>
    <row r="378" spans="2:3" x14ac:dyDescent="0.25">
      <c r="B378"/>
      <c r="C378"/>
    </row>
    <row r="379" spans="2:3" x14ac:dyDescent="0.25">
      <c r="B379"/>
      <c r="C379"/>
    </row>
    <row r="380" spans="2:3" x14ac:dyDescent="0.25">
      <c r="B380"/>
      <c r="C380"/>
    </row>
    <row r="381" spans="2:3" x14ac:dyDescent="0.25">
      <c r="B381"/>
      <c r="C381"/>
    </row>
    <row r="382" spans="2:3" x14ac:dyDescent="0.25">
      <c r="B382"/>
      <c r="C382"/>
    </row>
    <row r="383" spans="2:3" x14ac:dyDescent="0.25">
      <c r="B383"/>
      <c r="C383"/>
    </row>
    <row r="384" spans="2:3" x14ac:dyDescent="0.25">
      <c r="B384"/>
      <c r="C384"/>
    </row>
    <row r="385" spans="2:3" x14ac:dyDescent="0.25">
      <c r="B385"/>
      <c r="C385"/>
    </row>
    <row r="386" spans="2:3" x14ac:dyDescent="0.25">
      <c r="B386"/>
      <c r="C386"/>
    </row>
    <row r="387" spans="2:3" x14ac:dyDescent="0.25">
      <c r="B387"/>
      <c r="C387"/>
    </row>
    <row r="388" spans="2:3" x14ac:dyDescent="0.25">
      <c r="B388"/>
      <c r="C388"/>
    </row>
    <row r="389" spans="2:3" x14ac:dyDescent="0.25">
      <c r="B389"/>
      <c r="C389"/>
    </row>
    <row r="390" spans="2:3" x14ac:dyDescent="0.25">
      <c r="B390"/>
      <c r="C390"/>
    </row>
    <row r="391" spans="2:3" x14ac:dyDescent="0.25">
      <c r="B391"/>
      <c r="C391"/>
    </row>
    <row r="392" spans="2:3" x14ac:dyDescent="0.25">
      <c r="B392"/>
      <c r="C392"/>
    </row>
    <row r="393" spans="2:3" x14ac:dyDescent="0.25">
      <c r="B393"/>
      <c r="C393"/>
    </row>
    <row r="394" spans="2:3" x14ac:dyDescent="0.25">
      <c r="B394"/>
      <c r="C394"/>
    </row>
    <row r="395" spans="2:3" x14ac:dyDescent="0.25">
      <c r="B395"/>
      <c r="C395"/>
    </row>
    <row r="396" spans="2:3" x14ac:dyDescent="0.25">
      <c r="B396"/>
      <c r="C396"/>
    </row>
    <row r="397" spans="2:3" x14ac:dyDescent="0.25">
      <c r="B397"/>
      <c r="C397"/>
    </row>
    <row r="398" spans="2:3" x14ac:dyDescent="0.25">
      <c r="B398"/>
      <c r="C398"/>
    </row>
    <row r="399" spans="2:3" x14ac:dyDescent="0.25">
      <c r="B399"/>
      <c r="C399"/>
    </row>
    <row r="400" spans="2:3" x14ac:dyDescent="0.25">
      <c r="B400"/>
      <c r="C400"/>
    </row>
    <row r="401" spans="2:3" x14ac:dyDescent="0.25">
      <c r="B401"/>
      <c r="C401"/>
    </row>
    <row r="402" spans="2:3" x14ac:dyDescent="0.25">
      <c r="B402"/>
      <c r="C402"/>
    </row>
    <row r="403" spans="2:3" x14ac:dyDescent="0.25">
      <c r="B403"/>
      <c r="C403"/>
    </row>
    <row r="404" spans="2:3" x14ac:dyDescent="0.25">
      <c r="B404"/>
      <c r="C404"/>
    </row>
    <row r="405" spans="2:3" x14ac:dyDescent="0.25">
      <c r="B405"/>
      <c r="C405"/>
    </row>
    <row r="406" spans="2:3" x14ac:dyDescent="0.25">
      <c r="B406"/>
      <c r="C406"/>
    </row>
    <row r="407" spans="2:3" x14ac:dyDescent="0.25">
      <c r="B407"/>
      <c r="C407"/>
    </row>
    <row r="408" spans="2:3" x14ac:dyDescent="0.25">
      <c r="B408"/>
      <c r="C408"/>
    </row>
    <row r="409" spans="2:3" x14ac:dyDescent="0.25">
      <c r="B409"/>
      <c r="C409"/>
    </row>
    <row r="410" spans="2:3" x14ac:dyDescent="0.25">
      <c r="B410"/>
      <c r="C410"/>
    </row>
    <row r="411" spans="2:3" x14ac:dyDescent="0.25">
      <c r="B411"/>
      <c r="C411"/>
    </row>
    <row r="412" spans="2:3" x14ac:dyDescent="0.25">
      <c r="B412"/>
      <c r="C412"/>
    </row>
    <row r="413" spans="2:3" x14ac:dyDescent="0.25">
      <c r="B413"/>
      <c r="C413"/>
    </row>
    <row r="414" spans="2:3" x14ac:dyDescent="0.25">
      <c r="B414"/>
      <c r="C414"/>
    </row>
    <row r="415" spans="2:3" x14ac:dyDescent="0.25">
      <c r="B415"/>
      <c r="C415"/>
    </row>
    <row r="416" spans="2:3" x14ac:dyDescent="0.25">
      <c r="B416"/>
      <c r="C416"/>
    </row>
    <row r="417" spans="2:3" x14ac:dyDescent="0.25">
      <c r="B417"/>
      <c r="C417"/>
    </row>
    <row r="418" spans="2:3" x14ac:dyDescent="0.25">
      <c r="B418"/>
      <c r="C418"/>
    </row>
    <row r="419" spans="2:3" x14ac:dyDescent="0.25">
      <c r="B419"/>
      <c r="C419"/>
    </row>
    <row r="420" spans="2:3" x14ac:dyDescent="0.25">
      <c r="B420"/>
      <c r="C420"/>
    </row>
    <row r="421" spans="2:3" x14ac:dyDescent="0.25">
      <c r="B421"/>
      <c r="C421"/>
    </row>
    <row r="422" spans="2:3" x14ac:dyDescent="0.25">
      <c r="B422"/>
      <c r="C422"/>
    </row>
    <row r="423" spans="2:3" x14ac:dyDescent="0.25">
      <c r="B423"/>
      <c r="C423"/>
    </row>
    <row r="424" spans="2:3" x14ac:dyDescent="0.25">
      <c r="B424"/>
      <c r="C424"/>
    </row>
    <row r="425" spans="2:3" x14ac:dyDescent="0.25">
      <c r="B425"/>
      <c r="C425"/>
    </row>
    <row r="426" spans="2:3" x14ac:dyDescent="0.25">
      <c r="B426"/>
      <c r="C426"/>
    </row>
    <row r="427" spans="2:3" x14ac:dyDescent="0.25">
      <c r="B427"/>
      <c r="C427"/>
    </row>
    <row r="428" spans="2:3" x14ac:dyDescent="0.25">
      <c r="B428"/>
      <c r="C428"/>
    </row>
    <row r="429" spans="2:3" x14ac:dyDescent="0.25">
      <c r="B429"/>
      <c r="C429"/>
    </row>
    <row r="430" spans="2:3" x14ac:dyDescent="0.25">
      <c r="B430"/>
      <c r="C430"/>
    </row>
    <row r="431" spans="2:3" x14ac:dyDescent="0.25">
      <c r="B431"/>
      <c r="C431"/>
    </row>
    <row r="432" spans="2:3" x14ac:dyDescent="0.25">
      <c r="B432"/>
      <c r="C432"/>
    </row>
    <row r="433" spans="2:3" x14ac:dyDescent="0.25">
      <c r="B433"/>
      <c r="C433"/>
    </row>
    <row r="434" spans="2:3" x14ac:dyDescent="0.25">
      <c r="B434"/>
      <c r="C434"/>
    </row>
    <row r="435" spans="2:3" x14ac:dyDescent="0.25">
      <c r="B435"/>
      <c r="C435"/>
    </row>
    <row r="436" spans="2:3" x14ac:dyDescent="0.25">
      <c r="B436"/>
      <c r="C436"/>
    </row>
    <row r="437" spans="2:3" x14ac:dyDescent="0.25">
      <c r="B437"/>
      <c r="C437"/>
    </row>
    <row r="438" spans="2:3" x14ac:dyDescent="0.25">
      <c r="B438"/>
      <c r="C438"/>
    </row>
    <row r="439" spans="2:3" x14ac:dyDescent="0.25">
      <c r="B439"/>
      <c r="C439"/>
    </row>
    <row r="440" spans="2:3" x14ac:dyDescent="0.25">
      <c r="B440"/>
      <c r="C440"/>
    </row>
    <row r="441" spans="2:3" x14ac:dyDescent="0.25">
      <c r="B441"/>
      <c r="C441"/>
    </row>
    <row r="442" spans="2:3" x14ac:dyDescent="0.25">
      <c r="B442"/>
      <c r="C442"/>
    </row>
    <row r="443" spans="2:3" x14ac:dyDescent="0.25">
      <c r="B443"/>
      <c r="C443"/>
    </row>
    <row r="444" spans="2:3" x14ac:dyDescent="0.25">
      <c r="B444"/>
      <c r="C444"/>
    </row>
    <row r="445" spans="2:3" x14ac:dyDescent="0.25">
      <c r="B445"/>
      <c r="C445"/>
    </row>
    <row r="446" spans="2:3" x14ac:dyDescent="0.25">
      <c r="B446"/>
      <c r="C446"/>
    </row>
    <row r="447" spans="2:3" x14ac:dyDescent="0.25">
      <c r="B447"/>
      <c r="C447"/>
    </row>
    <row r="448" spans="2:3" x14ac:dyDescent="0.25">
      <c r="B448"/>
      <c r="C448"/>
    </row>
    <row r="449" spans="2:3" x14ac:dyDescent="0.25">
      <c r="B449"/>
      <c r="C449"/>
    </row>
    <row r="450" spans="2:3" x14ac:dyDescent="0.25">
      <c r="B450"/>
      <c r="C450"/>
    </row>
    <row r="451" spans="2:3" x14ac:dyDescent="0.25">
      <c r="B451"/>
      <c r="C451"/>
    </row>
    <row r="452" spans="2:3" x14ac:dyDescent="0.25">
      <c r="B452"/>
      <c r="C452"/>
    </row>
    <row r="453" spans="2:3" x14ac:dyDescent="0.25">
      <c r="B453"/>
      <c r="C453"/>
    </row>
    <row r="454" spans="2:3" x14ac:dyDescent="0.25">
      <c r="B454"/>
      <c r="C454"/>
    </row>
    <row r="455" spans="2:3" x14ac:dyDescent="0.25">
      <c r="B455"/>
      <c r="C455"/>
    </row>
    <row r="456" spans="2:3" x14ac:dyDescent="0.25">
      <c r="B456"/>
      <c r="C456"/>
    </row>
    <row r="457" spans="2:3" x14ac:dyDescent="0.25">
      <c r="B457"/>
      <c r="C457"/>
    </row>
    <row r="458" spans="2:3" x14ac:dyDescent="0.25">
      <c r="B458"/>
      <c r="C458"/>
    </row>
    <row r="459" spans="2:3" x14ac:dyDescent="0.25">
      <c r="B459"/>
      <c r="C459"/>
    </row>
    <row r="460" spans="2:3" x14ac:dyDescent="0.25">
      <c r="B460"/>
      <c r="C460"/>
    </row>
    <row r="461" spans="2:3" x14ac:dyDescent="0.25">
      <c r="B461"/>
      <c r="C461"/>
    </row>
    <row r="462" spans="2:3" x14ac:dyDescent="0.25">
      <c r="B462"/>
      <c r="C462"/>
    </row>
    <row r="463" spans="2:3" x14ac:dyDescent="0.25">
      <c r="B463"/>
      <c r="C463"/>
    </row>
    <row r="464" spans="2:3" x14ac:dyDescent="0.25">
      <c r="B464"/>
      <c r="C464"/>
    </row>
    <row r="465" spans="2:3" x14ac:dyDescent="0.25">
      <c r="B465"/>
      <c r="C465"/>
    </row>
    <row r="466" spans="2:3" x14ac:dyDescent="0.25">
      <c r="B466"/>
      <c r="C466"/>
    </row>
    <row r="467" spans="2:3" x14ac:dyDescent="0.25">
      <c r="B467"/>
      <c r="C467"/>
    </row>
    <row r="468" spans="2:3" x14ac:dyDescent="0.25">
      <c r="B468"/>
      <c r="C468"/>
    </row>
    <row r="469" spans="2:3" x14ac:dyDescent="0.25">
      <c r="B469"/>
      <c r="C469"/>
    </row>
    <row r="470" spans="2:3" x14ac:dyDescent="0.25">
      <c r="B470"/>
      <c r="C470"/>
    </row>
    <row r="471" spans="2:3" x14ac:dyDescent="0.25">
      <c r="B471"/>
      <c r="C471"/>
    </row>
    <row r="472" spans="2:3" x14ac:dyDescent="0.25">
      <c r="B472"/>
      <c r="C472"/>
    </row>
    <row r="473" spans="2:3" x14ac:dyDescent="0.25">
      <c r="B473"/>
      <c r="C473"/>
    </row>
    <row r="474" spans="2:3" x14ac:dyDescent="0.25">
      <c r="B474"/>
      <c r="C474"/>
    </row>
    <row r="475" spans="2:3" x14ac:dyDescent="0.25">
      <c r="B475"/>
      <c r="C475"/>
    </row>
    <row r="476" spans="2:3" x14ac:dyDescent="0.25">
      <c r="B476"/>
      <c r="C476"/>
    </row>
    <row r="477" spans="2:3" x14ac:dyDescent="0.25">
      <c r="B477"/>
      <c r="C477"/>
    </row>
    <row r="478" spans="2:3" x14ac:dyDescent="0.25">
      <c r="B478"/>
      <c r="C478"/>
    </row>
    <row r="479" spans="2:3" x14ac:dyDescent="0.25">
      <c r="B479"/>
      <c r="C479"/>
    </row>
    <row r="480" spans="2:3" x14ac:dyDescent="0.25">
      <c r="B480"/>
      <c r="C480"/>
    </row>
    <row r="481" spans="2:3" x14ac:dyDescent="0.25">
      <c r="B481"/>
      <c r="C481"/>
    </row>
    <row r="482" spans="2:3" x14ac:dyDescent="0.25">
      <c r="B482"/>
      <c r="C482"/>
    </row>
    <row r="483" spans="2:3" x14ac:dyDescent="0.25">
      <c r="B483"/>
      <c r="C483"/>
    </row>
    <row r="484" spans="2:3" x14ac:dyDescent="0.25">
      <c r="B484"/>
      <c r="C484"/>
    </row>
    <row r="485" spans="2:3" x14ac:dyDescent="0.25">
      <c r="B485"/>
      <c r="C485"/>
    </row>
    <row r="486" spans="2:3" x14ac:dyDescent="0.25">
      <c r="B486"/>
      <c r="C486"/>
    </row>
    <row r="487" spans="2:3" x14ac:dyDescent="0.25">
      <c r="B487"/>
      <c r="C487"/>
    </row>
    <row r="488" spans="2:3" x14ac:dyDescent="0.25">
      <c r="B488"/>
      <c r="C488"/>
    </row>
    <row r="489" spans="2:3" x14ac:dyDescent="0.25">
      <c r="B489"/>
      <c r="C489"/>
    </row>
    <row r="490" spans="2:3" x14ac:dyDescent="0.25">
      <c r="B490"/>
      <c r="C490"/>
    </row>
    <row r="491" spans="2:3" x14ac:dyDescent="0.25">
      <c r="B491"/>
      <c r="C491"/>
    </row>
    <row r="492" spans="2:3" x14ac:dyDescent="0.25">
      <c r="B492"/>
      <c r="C492"/>
    </row>
    <row r="493" spans="2:3" x14ac:dyDescent="0.25">
      <c r="B493"/>
      <c r="C493"/>
    </row>
    <row r="494" spans="2:3" x14ac:dyDescent="0.25">
      <c r="B494"/>
      <c r="C494"/>
    </row>
    <row r="495" spans="2:3" x14ac:dyDescent="0.25">
      <c r="B495"/>
      <c r="C495"/>
    </row>
    <row r="496" spans="2:3" x14ac:dyDescent="0.25">
      <c r="B496"/>
      <c r="C496"/>
    </row>
    <row r="497" spans="2:3" x14ac:dyDescent="0.25">
      <c r="B497"/>
      <c r="C497"/>
    </row>
    <row r="498" spans="2:3" x14ac:dyDescent="0.25">
      <c r="B498"/>
      <c r="C498"/>
    </row>
    <row r="499" spans="2:3" x14ac:dyDescent="0.25">
      <c r="B499"/>
      <c r="C499"/>
    </row>
    <row r="500" spans="2:3" x14ac:dyDescent="0.25">
      <c r="B500"/>
      <c r="C500"/>
    </row>
    <row r="501" spans="2:3" x14ac:dyDescent="0.25">
      <c r="B501"/>
      <c r="C501"/>
    </row>
    <row r="502" spans="2:3" x14ac:dyDescent="0.25">
      <c r="B502"/>
      <c r="C502"/>
    </row>
    <row r="503" spans="2:3" x14ac:dyDescent="0.25">
      <c r="B503"/>
      <c r="C503"/>
    </row>
    <row r="504" spans="2:3" x14ac:dyDescent="0.25">
      <c r="B504"/>
      <c r="C504"/>
    </row>
    <row r="505" spans="2:3" x14ac:dyDescent="0.25">
      <c r="B505"/>
      <c r="C505"/>
    </row>
    <row r="506" spans="2:3" x14ac:dyDescent="0.25">
      <c r="B506"/>
      <c r="C506"/>
    </row>
    <row r="507" spans="2:3" x14ac:dyDescent="0.25">
      <c r="B507"/>
      <c r="C507"/>
    </row>
    <row r="508" spans="2:3" x14ac:dyDescent="0.25">
      <c r="B508"/>
      <c r="C508"/>
    </row>
    <row r="509" spans="2:3" x14ac:dyDescent="0.25">
      <c r="B509"/>
      <c r="C509"/>
    </row>
    <row r="510" spans="2:3" x14ac:dyDescent="0.25">
      <c r="B510"/>
      <c r="C510"/>
    </row>
    <row r="511" spans="2:3" x14ac:dyDescent="0.25">
      <c r="B511"/>
      <c r="C511"/>
    </row>
    <row r="512" spans="2:3" x14ac:dyDescent="0.25">
      <c r="B512"/>
      <c r="C512"/>
    </row>
    <row r="513" spans="2:3" x14ac:dyDescent="0.25">
      <c r="B513"/>
      <c r="C513"/>
    </row>
    <row r="514" spans="2:3" x14ac:dyDescent="0.25">
      <c r="B514"/>
      <c r="C514"/>
    </row>
    <row r="515" spans="2:3" x14ac:dyDescent="0.25">
      <c r="B515"/>
      <c r="C515"/>
    </row>
    <row r="516" spans="2:3" x14ac:dyDescent="0.25">
      <c r="B516"/>
      <c r="C516"/>
    </row>
    <row r="517" spans="2:3" x14ac:dyDescent="0.25">
      <c r="B517"/>
      <c r="C517"/>
    </row>
    <row r="518" spans="2:3" x14ac:dyDescent="0.25">
      <c r="B518"/>
      <c r="C518"/>
    </row>
    <row r="519" spans="2:3" x14ac:dyDescent="0.25">
      <c r="B519"/>
      <c r="C519"/>
    </row>
    <row r="520" spans="2:3" x14ac:dyDescent="0.25">
      <c r="B520"/>
      <c r="C520"/>
    </row>
    <row r="521" spans="2:3" x14ac:dyDescent="0.25">
      <c r="B521"/>
      <c r="C521"/>
    </row>
    <row r="522" spans="2:3" x14ac:dyDescent="0.25">
      <c r="B522"/>
      <c r="C522"/>
    </row>
    <row r="523" spans="2:3" x14ac:dyDescent="0.25">
      <c r="B523"/>
      <c r="C523"/>
    </row>
    <row r="524" spans="2:3" x14ac:dyDescent="0.25">
      <c r="B524"/>
      <c r="C524"/>
    </row>
    <row r="525" spans="2:3" x14ac:dyDescent="0.25">
      <c r="B525"/>
      <c r="C525"/>
    </row>
    <row r="526" spans="2:3" x14ac:dyDescent="0.25">
      <c r="B526"/>
      <c r="C526"/>
    </row>
    <row r="527" spans="2:3" x14ac:dyDescent="0.25">
      <c r="B527"/>
      <c r="C527"/>
    </row>
    <row r="528" spans="2:3" x14ac:dyDescent="0.25">
      <c r="B528"/>
      <c r="C528"/>
    </row>
    <row r="529" spans="2:3" x14ac:dyDescent="0.25">
      <c r="B529"/>
      <c r="C529"/>
    </row>
    <row r="530" spans="2:3" x14ac:dyDescent="0.25">
      <c r="B530"/>
      <c r="C530"/>
    </row>
    <row r="531" spans="2:3" x14ac:dyDescent="0.25">
      <c r="B531"/>
      <c r="C531"/>
    </row>
    <row r="532" spans="2:3" x14ac:dyDescent="0.25">
      <c r="B532"/>
      <c r="C532"/>
    </row>
    <row r="533" spans="2:3" x14ac:dyDescent="0.25">
      <c r="B533"/>
      <c r="C533"/>
    </row>
    <row r="534" spans="2:3" x14ac:dyDescent="0.25">
      <c r="B534"/>
      <c r="C534"/>
    </row>
    <row r="535" spans="2:3" x14ac:dyDescent="0.25">
      <c r="B535"/>
      <c r="C535"/>
    </row>
    <row r="536" spans="2:3" x14ac:dyDescent="0.25">
      <c r="B536"/>
      <c r="C536"/>
    </row>
    <row r="537" spans="2:3" x14ac:dyDescent="0.25">
      <c r="B537"/>
      <c r="C537"/>
    </row>
    <row r="538" spans="2:3" x14ac:dyDescent="0.25">
      <c r="B538"/>
      <c r="C538"/>
    </row>
    <row r="539" spans="2:3" x14ac:dyDescent="0.25">
      <c r="B539"/>
      <c r="C539"/>
    </row>
    <row r="540" spans="2:3" x14ac:dyDescent="0.25">
      <c r="B540"/>
      <c r="C540"/>
    </row>
    <row r="541" spans="2:3" x14ac:dyDescent="0.25">
      <c r="B541"/>
      <c r="C541"/>
    </row>
    <row r="542" spans="2:3" x14ac:dyDescent="0.25">
      <c r="B542"/>
      <c r="C542"/>
    </row>
    <row r="543" spans="2:3" x14ac:dyDescent="0.25">
      <c r="B543"/>
      <c r="C543"/>
    </row>
    <row r="544" spans="2:3" x14ac:dyDescent="0.25">
      <c r="B544"/>
      <c r="C544"/>
    </row>
    <row r="545" spans="2:3" x14ac:dyDescent="0.25">
      <c r="B545"/>
      <c r="C545"/>
    </row>
    <row r="546" spans="2:3" x14ac:dyDescent="0.25">
      <c r="B546"/>
      <c r="C546"/>
    </row>
    <row r="547" spans="2:3" x14ac:dyDescent="0.25">
      <c r="B547"/>
      <c r="C547"/>
    </row>
    <row r="548" spans="2:3" x14ac:dyDescent="0.25">
      <c r="B548"/>
      <c r="C548"/>
    </row>
    <row r="549" spans="2:3" x14ac:dyDescent="0.25">
      <c r="B549"/>
      <c r="C549"/>
    </row>
    <row r="550" spans="2:3" x14ac:dyDescent="0.25">
      <c r="B550"/>
      <c r="C550"/>
    </row>
    <row r="551" spans="2:3" x14ac:dyDescent="0.25">
      <c r="B551"/>
      <c r="C551"/>
    </row>
    <row r="552" spans="2:3" x14ac:dyDescent="0.25">
      <c r="B552"/>
      <c r="C552"/>
    </row>
    <row r="553" spans="2:3" x14ac:dyDescent="0.25">
      <c r="B553"/>
      <c r="C553"/>
    </row>
    <row r="554" spans="2:3" x14ac:dyDescent="0.25">
      <c r="B554"/>
      <c r="C554"/>
    </row>
    <row r="555" spans="2:3" x14ac:dyDescent="0.25">
      <c r="B555"/>
      <c r="C555"/>
    </row>
    <row r="556" spans="2:3" x14ac:dyDescent="0.25">
      <c r="B556"/>
      <c r="C556"/>
    </row>
    <row r="557" spans="2:3" x14ac:dyDescent="0.25">
      <c r="B557"/>
      <c r="C557"/>
    </row>
    <row r="558" spans="2:3" x14ac:dyDescent="0.25">
      <c r="B558"/>
      <c r="C558"/>
    </row>
    <row r="559" spans="2:3" x14ac:dyDescent="0.25">
      <c r="B559"/>
      <c r="C559"/>
    </row>
    <row r="560" spans="2:3" x14ac:dyDescent="0.25">
      <c r="B560"/>
      <c r="C560"/>
    </row>
    <row r="561" spans="2:3" x14ac:dyDescent="0.25">
      <c r="B561"/>
      <c r="C561"/>
    </row>
    <row r="562" spans="2:3" x14ac:dyDescent="0.25">
      <c r="B562"/>
      <c r="C562"/>
    </row>
    <row r="563" spans="2:3" x14ac:dyDescent="0.25">
      <c r="B563"/>
      <c r="C563"/>
    </row>
    <row r="564" spans="2:3" x14ac:dyDescent="0.25">
      <c r="B564"/>
      <c r="C564"/>
    </row>
    <row r="565" spans="2:3" x14ac:dyDescent="0.25">
      <c r="B565"/>
      <c r="C565"/>
    </row>
    <row r="566" spans="2:3" x14ac:dyDescent="0.25">
      <c r="B566"/>
      <c r="C566"/>
    </row>
    <row r="567" spans="2:3" x14ac:dyDescent="0.25">
      <c r="B567"/>
      <c r="C567"/>
    </row>
    <row r="568" spans="2:3" x14ac:dyDescent="0.25">
      <c r="B568"/>
      <c r="C568"/>
    </row>
    <row r="569" spans="2:3" x14ac:dyDescent="0.25">
      <c r="B569"/>
      <c r="C569"/>
    </row>
    <row r="570" spans="2:3" x14ac:dyDescent="0.25">
      <c r="B570"/>
      <c r="C570"/>
    </row>
    <row r="571" spans="2:3" x14ac:dyDescent="0.25">
      <c r="B571"/>
      <c r="C571"/>
    </row>
    <row r="572" spans="2:3" x14ac:dyDescent="0.25">
      <c r="B572"/>
      <c r="C572"/>
    </row>
    <row r="573" spans="2:3" x14ac:dyDescent="0.25">
      <c r="B573"/>
      <c r="C573"/>
    </row>
    <row r="574" spans="2:3" x14ac:dyDescent="0.25">
      <c r="B574"/>
      <c r="C574"/>
    </row>
    <row r="575" spans="2:3" x14ac:dyDescent="0.25">
      <c r="B575"/>
      <c r="C575"/>
    </row>
    <row r="576" spans="2:3" x14ac:dyDescent="0.25">
      <c r="B576"/>
      <c r="C576"/>
    </row>
    <row r="577" spans="2:3" x14ac:dyDescent="0.25">
      <c r="B577"/>
      <c r="C577"/>
    </row>
    <row r="578" spans="2:3" x14ac:dyDescent="0.25">
      <c r="B578"/>
      <c r="C578"/>
    </row>
    <row r="579" spans="2:3" x14ac:dyDescent="0.25">
      <c r="B579"/>
      <c r="C579"/>
    </row>
    <row r="580" spans="2:3" x14ac:dyDescent="0.25">
      <c r="B580"/>
      <c r="C580"/>
    </row>
    <row r="581" spans="2:3" x14ac:dyDescent="0.25">
      <c r="B581"/>
      <c r="C581"/>
    </row>
    <row r="582" spans="2:3" x14ac:dyDescent="0.25">
      <c r="B582"/>
      <c r="C582"/>
    </row>
    <row r="583" spans="2:3" x14ac:dyDescent="0.25">
      <c r="B583"/>
      <c r="C583"/>
    </row>
    <row r="584" spans="2:3" x14ac:dyDescent="0.25">
      <c r="B584"/>
      <c r="C584"/>
    </row>
    <row r="585" spans="2:3" x14ac:dyDescent="0.25">
      <c r="B585"/>
      <c r="C585"/>
    </row>
    <row r="586" spans="2:3" x14ac:dyDescent="0.25">
      <c r="B586"/>
      <c r="C586"/>
    </row>
    <row r="587" spans="2:3" x14ac:dyDescent="0.25">
      <c r="B587"/>
      <c r="C587"/>
    </row>
    <row r="588" spans="2:3" x14ac:dyDescent="0.25">
      <c r="B588"/>
      <c r="C588"/>
    </row>
    <row r="589" spans="2:3" x14ac:dyDescent="0.25">
      <c r="B589"/>
      <c r="C589"/>
    </row>
    <row r="590" spans="2:3" x14ac:dyDescent="0.25">
      <c r="B590"/>
      <c r="C590"/>
    </row>
    <row r="591" spans="2:3" x14ac:dyDescent="0.25">
      <c r="B591"/>
      <c r="C591"/>
    </row>
    <row r="592" spans="2:3" x14ac:dyDescent="0.25">
      <c r="B592"/>
      <c r="C592"/>
    </row>
    <row r="593" spans="2:3" x14ac:dyDescent="0.25">
      <c r="B593"/>
      <c r="C593"/>
    </row>
    <row r="594" spans="2:3" x14ac:dyDescent="0.25">
      <c r="B594"/>
      <c r="C594"/>
    </row>
    <row r="595" spans="2:3" x14ac:dyDescent="0.25">
      <c r="B595"/>
      <c r="C595"/>
    </row>
    <row r="596" spans="2:3" x14ac:dyDescent="0.25">
      <c r="B596"/>
      <c r="C596"/>
    </row>
    <row r="597" spans="2:3" x14ac:dyDescent="0.25">
      <c r="B597"/>
      <c r="C597"/>
    </row>
    <row r="598" spans="2:3" x14ac:dyDescent="0.25">
      <c r="B598"/>
      <c r="C598"/>
    </row>
    <row r="599" spans="2:3" x14ac:dyDescent="0.25">
      <c r="B599"/>
      <c r="C599"/>
    </row>
    <row r="600" spans="2:3" x14ac:dyDescent="0.25">
      <c r="B600"/>
      <c r="C600"/>
    </row>
    <row r="601" spans="2:3" x14ac:dyDescent="0.25">
      <c r="B601"/>
      <c r="C601"/>
    </row>
    <row r="602" spans="2:3" x14ac:dyDescent="0.25">
      <c r="B602"/>
      <c r="C602"/>
    </row>
    <row r="603" spans="2:3" x14ac:dyDescent="0.25">
      <c r="B603"/>
      <c r="C603"/>
    </row>
    <row r="604" spans="2:3" x14ac:dyDescent="0.25">
      <c r="B604"/>
      <c r="C604"/>
    </row>
    <row r="605" spans="2:3" x14ac:dyDescent="0.25">
      <c r="B605"/>
      <c r="C605"/>
    </row>
    <row r="606" spans="2:3" x14ac:dyDescent="0.25">
      <c r="B606"/>
      <c r="C606"/>
    </row>
    <row r="607" spans="2:3" x14ac:dyDescent="0.25">
      <c r="B607"/>
      <c r="C607"/>
    </row>
    <row r="608" spans="2:3" x14ac:dyDescent="0.25">
      <c r="B608"/>
      <c r="C608"/>
    </row>
    <row r="609" spans="2:3" x14ac:dyDescent="0.25">
      <c r="B609"/>
      <c r="C609"/>
    </row>
    <row r="610" spans="2:3" x14ac:dyDescent="0.25">
      <c r="B610"/>
      <c r="C610"/>
    </row>
    <row r="611" spans="2:3" x14ac:dyDescent="0.25">
      <c r="B611"/>
      <c r="C611"/>
    </row>
    <row r="612" spans="2:3" x14ac:dyDescent="0.25">
      <c r="B612"/>
      <c r="C612"/>
    </row>
    <row r="613" spans="2:3" x14ac:dyDescent="0.25">
      <c r="B613"/>
      <c r="C613"/>
    </row>
    <row r="614" spans="2:3" x14ac:dyDescent="0.25">
      <c r="B614"/>
      <c r="C614"/>
    </row>
    <row r="615" spans="2:3" x14ac:dyDescent="0.25">
      <c r="B615"/>
      <c r="C615"/>
    </row>
    <row r="616" spans="2:3" x14ac:dyDescent="0.25">
      <c r="B616"/>
      <c r="C616"/>
    </row>
    <row r="617" spans="2:3" x14ac:dyDescent="0.25">
      <c r="B617"/>
      <c r="C617"/>
    </row>
    <row r="618" spans="2:3" x14ac:dyDescent="0.25">
      <c r="B618"/>
      <c r="C618"/>
    </row>
    <row r="619" spans="2:3" x14ac:dyDescent="0.25">
      <c r="B619"/>
      <c r="C619"/>
    </row>
    <row r="620" spans="2:3" x14ac:dyDescent="0.25">
      <c r="B620"/>
      <c r="C620"/>
    </row>
    <row r="621" spans="2:3" x14ac:dyDescent="0.25">
      <c r="B621"/>
      <c r="C621"/>
    </row>
    <row r="622" spans="2:3" x14ac:dyDescent="0.25">
      <c r="B622"/>
      <c r="C622"/>
    </row>
    <row r="623" spans="2:3" x14ac:dyDescent="0.25">
      <c r="B623"/>
      <c r="C623"/>
    </row>
    <row r="624" spans="2:3" x14ac:dyDescent="0.25">
      <c r="B624"/>
      <c r="C624"/>
    </row>
    <row r="625" spans="2:3" x14ac:dyDescent="0.25">
      <c r="B625"/>
      <c r="C625"/>
    </row>
    <row r="626" spans="2:3" x14ac:dyDescent="0.25">
      <c r="B626"/>
      <c r="C626"/>
    </row>
    <row r="627" spans="2:3" x14ac:dyDescent="0.25">
      <c r="B627"/>
      <c r="C627"/>
    </row>
    <row r="628" spans="2:3" x14ac:dyDescent="0.25">
      <c r="B628"/>
      <c r="C628"/>
    </row>
    <row r="629" spans="2:3" x14ac:dyDescent="0.25">
      <c r="B629"/>
      <c r="C629"/>
    </row>
    <row r="630" spans="2:3" x14ac:dyDescent="0.25">
      <c r="B630"/>
      <c r="C630"/>
    </row>
    <row r="631" spans="2:3" x14ac:dyDescent="0.25">
      <c r="B631"/>
      <c r="C631"/>
    </row>
    <row r="632" spans="2:3" x14ac:dyDescent="0.25">
      <c r="B632"/>
      <c r="C632"/>
    </row>
    <row r="633" spans="2:3" x14ac:dyDescent="0.25">
      <c r="B633"/>
      <c r="C633"/>
    </row>
    <row r="634" spans="2:3" x14ac:dyDescent="0.25">
      <c r="B634"/>
      <c r="C634"/>
    </row>
    <row r="635" spans="2:3" x14ac:dyDescent="0.25">
      <c r="B635"/>
      <c r="C635"/>
    </row>
    <row r="636" spans="2:3" x14ac:dyDescent="0.25">
      <c r="B636"/>
      <c r="C636"/>
    </row>
    <row r="637" spans="2:3" x14ac:dyDescent="0.25">
      <c r="B637"/>
      <c r="C637"/>
    </row>
    <row r="638" spans="2:3" x14ac:dyDescent="0.25">
      <c r="B638"/>
      <c r="C638"/>
    </row>
    <row r="639" spans="2:3" x14ac:dyDescent="0.25">
      <c r="B639"/>
      <c r="C639"/>
    </row>
    <row r="640" spans="2:3" x14ac:dyDescent="0.25">
      <c r="B640"/>
      <c r="C640"/>
    </row>
    <row r="641" spans="2:3" x14ac:dyDescent="0.25">
      <c r="B641"/>
      <c r="C641"/>
    </row>
    <row r="642" spans="2:3" x14ac:dyDescent="0.25">
      <c r="B642"/>
      <c r="C642"/>
    </row>
    <row r="643" spans="2:3" x14ac:dyDescent="0.25">
      <c r="B643"/>
      <c r="C643"/>
    </row>
    <row r="644" spans="2:3" x14ac:dyDescent="0.25">
      <c r="B644"/>
      <c r="C644"/>
    </row>
    <row r="645" spans="2:3" x14ac:dyDescent="0.25">
      <c r="B645"/>
      <c r="C645"/>
    </row>
    <row r="646" spans="2:3" x14ac:dyDescent="0.25">
      <c r="B646"/>
      <c r="C646"/>
    </row>
    <row r="647" spans="2:3" x14ac:dyDescent="0.25">
      <c r="B647"/>
      <c r="C647"/>
    </row>
    <row r="648" spans="2:3" x14ac:dyDescent="0.25">
      <c r="B648"/>
      <c r="C648"/>
    </row>
    <row r="649" spans="2:3" x14ac:dyDescent="0.25">
      <c r="B649"/>
      <c r="C649"/>
    </row>
    <row r="650" spans="2:3" x14ac:dyDescent="0.25">
      <c r="B650"/>
      <c r="C650"/>
    </row>
    <row r="651" spans="2:3" x14ac:dyDescent="0.25">
      <c r="B651"/>
      <c r="C651"/>
    </row>
    <row r="652" spans="2:3" x14ac:dyDescent="0.25">
      <c r="B652"/>
      <c r="C652"/>
    </row>
    <row r="653" spans="2:3" x14ac:dyDescent="0.25">
      <c r="B653"/>
      <c r="C653"/>
    </row>
    <row r="654" spans="2:3" x14ac:dyDescent="0.25">
      <c r="B654"/>
      <c r="C654"/>
    </row>
    <row r="655" spans="2:3" x14ac:dyDescent="0.25">
      <c r="B655"/>
      <c r="C655"/>
    </row>
    <row r="656" spans="2:3" x14ac:dyDescent="0.25">
      <c r="B656"/>
      <c r="C656"/>
    </row>
    <row r="657" spans="2:3" x14ac:dyDescent="0.25">
      <c r="B657"/>
      <c r="C657"/>
    </row>
    <row r="658" spans="2:3" x14ac:dyDescent="0.25">
      <c r="B658"/>
      <c r="C658"/>
    </row>
    <row r="659" spans="2:3" x14ac:dyDescent="0.25">
      <c r="B659"/>
      <c r="C659"/>
    </row>
    <row r="660" spans="2:3" x14ac:dyDescent="0.25">
      <c r="B660"/>
      <c r="C660"/>
    </row>
    <row r="661" spans="2:3" x14ac:dyDescent="0.25">
      <c r="B661"/>
      <c r="C661"/>
    </row>
    <row r="662" spans="2:3" x14ac:dyDescent="0.25">
      <c r="B662"/>
      <c r="C662"/>
    </row>
    <row r="663" spans="2:3" x14ac:dyDescent="0.25">
      <c r="B663"/>
      <c r="C663"/>
    </row>
    <row r="664" spans="2:3" x14ac:dyDescent="0.25">
      <c r="B664"/>
      <c r="C664"/>
    </row>
    <row r="665" spans="2:3" x14ac:dyDescent="0.25">
      <c r="B665"/>
      <c r="C665"/>
    </row>
    <row r="666" spans="2:3" x14ac:dyDescent="0.25">
      <c r="B666"/>
      <c r="C666"/>
    </row>
    <row r="667" spans="2:3" x14ac:dyDescent="0.25">
      <c r="B667"/>
      <c r="C667"/>
    </row>
    <row r="668" spans="2:3" x14ac:dyDescent="0.25">
      <c r="B668"/>
      <c r="C668"/>
    </row>
    <row r="669" spans="2:3" x14ac:dyDescent="0.25">
      <c r="B669"/>
      <c r="C669"/>
    </row>
    <row r="670" spans="2:3" x14ac:dyDescent="0.25">
      <c r="B670"/>
      <c r="C670"/>
    </row>
    <row r="671" spans="2:3" x14ac:dyDescent="0.25">
      <c r="B671"/>
      <c r="C671"/>
    </row>
    <row r="672" spans="2:3" x14ac:dyDescent="0.25">
      <c r="B672"/>
      <c r="C672"/>
    </row>
    <row r="673" spans="2:3" x14ac:dyDescent="0.25">
      <c r="B673"/>
      <c r="C673"/>
    </row>
    <row r="674" spans="2:3" x14ac:dyDescent="0.25">
      <c r="B674"/>
      <c r="C674"/>
    </row>
    <row r="675" spans="2:3" x14ac:dyDescent="0.25">
      <c r="B675"/>
      <c r="C675"/>
    </row>
    <row r="676" spans="2:3" x14ac:dyDescent="0.25">
      <c r="B676"/>
      <c r="C676"/>
    </row>
    <row r="677" spans="2:3" x14ac:dyDescent="0.25">
      <c r="B677"/>
      <c r="C677"/>
    </row>
    <row r="678" spans="2:3" x14ac:dyDescent="0.25">
      <c r="B678"/>
      <c r="C678"/>
    </row>
    <row r="679" spans="2:3" x14ac:dyDescent="0.25">
      <c r="B679"/>
      <c r="C679"/>
    </row>
    <row r="680" spans="2:3" x14ac:dyDescent="0.25">
      <c r="B680"/>
      <c r="C680"/>
    </row>
    <row r="681" spans="2:3" x14ac:dyDescent="0.25">
      <c r="B681"/>
      <c r="C681"/>
    </row>
    <row r="682" spans="2:3" x14ac:dyDescent="0.25">
      <c r="B682"/>
      <c r="C682"/>
    </row>
    <row r="683" spans="2:3" x14ac:dyDescent="0.25">
      <c r="B683"/>
      <c r="C683"/>
    </row>
    <row r="684" spans="2:3" x14ac:dyDescent="0.25">
      <c r="B684"/>
      <c r="C684"/>
    </row>
    <row r="685" spans="2:3" x14ac:dyDescent="0.25">
      <c r="B685"/>
      <c r="C685"/>
    </row>
    <row r="686" spans="2:3" x14ac:dyDescent="0.25">
      <c r="B686"/>
      <c r="C686"/>
    </row>
    <row r="687" spans="2:3" x14ac:dyDescent="0.25">
      <c r="B687"/>
      <c r="C687"/>
    </row>
    <row r="688" spans="2:3" x14ac:dyDescent="0.25">
      <c r="B688"/>
      <c r="C688"/>
    </row>
    <row r="689" spans="2:3" x14ac:dyDescent="0.25">
      <c r="B689"/>
      <c r="C689"/>
    </row>
    <row r="690" spans="2:3" x14ac:dyDescent="0.25">
      <c r="B690"/>
      <c r="C690"/>
    </row>
    <row r="691" spans="2:3" x14ac:dyDescent="0.25">
      <c r="B691"/>
      <c r="C691"/>
    </row>
    <row r="692" spans="2:3" x14ac:dyDescent="0.25">
      <c r="B692"/>
      <c r="C692"/>
    </row>
    <row r="693" spans="2:3" x14ac:dyDescent="0.25">
      <c r="B693"/>
      <c r="C693"/>
    </row>
    <row r="694" spans="2:3" x14ac:dyDescent="0.25">
      <c r="B694"/>
      <c r="C694"/>
    </row>
    <row r="695" spans="2:3" x14ac:dyDescent="0.25">
      <c r="B695"/>
      <c r="C695"/>
    </row>
    <row r="696" spans="2:3" x14ac:dyDescent="0.25">
      <c r="B696"/>
      <c r="C696"/>
    </row>
    <row r="697" spans="2:3" x14ac:dyDescent="0.25">
      <c r="B697"/>
      <c r="C697"/>
    </row>
    <row r="698" spans="2:3" x14ac:dyDescent="0.25">
      <c r="B698"/>
      <c r="C698"/>
    </row>
    <row r="699" spans="2:3" x14ac:dyDescent="0.25">
      <c r="B699"/>
      <c r="C699"/>
    </row>
    <row r="700" spans="2:3" x14ac:dyDescent="0.25">
      <c r="B700"/>
      <c r="C700"/>
    </row>
    <row r="701" spans="2:3" x14ac:dyDescent="0.25">
      <c r="B701"/>
      <c r="C701"/>
    </row>
    <row r="702" spans="2:3" x14ac:dyDescent="0.25">
      <c r="B702"/>
      <c r="C702"/>
    </row>
    <row r="703" spans="2:3" x14ac:dyDescent="0.25">
      <c r="B703"/>
      <c r="C703"/>
    </row>
    <row r="704" spans="2:3" x14ac:dyDescent="0.25">
      <c r="B704"/>
      <c r="C704"/>
    </row>
    <row r="705" spans="2:3" x14ac:dyDescent="0.25">
      <c r="B705"/>
      <c r="C705"/>
    </row>
    <row r="706" spans="2:3" x14ac:dyDescent="0.25">
      <c r="B706"/>
      <c r="C706"/>
    </row>
    <row r="707" spans="2:3" x14ac:dyDescent="0.25">
      <c r="B707"/>
      <c r="C707"/>
    </row>
    <row r="708" spans="2:3" x14ac:dyDescent="0.25">
      <c r="B708"/>
      <c r="C708"/>
    </row>
    <row r="709" spans="2:3" x14ac:dyDescent="0.25">
      <c r="B709"/>
      <c r="C709"/>
    </row>
    <row r="710" spans="2:3" x14ac:dyDescent="0.25">
      <c r="B710"/>
      <c r="C710"/>
    </row>
    <row r="711" spans="2:3" x14ac:dyDescent="0.25">
      <c r="B711"/>
      <c r="C711"/>
    </row>
    <row r="712" spans="2:3" x14ac:dyDescent="0.25">
      <c r="B712"/>
      <c r="C712"/>
    </row>
    <row r="713" spans="2:3" x14ac:dyDescent="0.25">
      <c r="B713"/>
      <c r="C713"/>
    </row>
    <row r="714" spans="2:3" x14ac:dyDescent="0.25">
      <c r="B714"/>
      <c r="C714"/>
    </row>
    <row r="715" spans="2:3" x14ac:dyDescent="0.25">
      <c r="B715"/>
      <c r="C715"/>
    </row>
    <row r="716" spans="2:3" x14ac:dyDescent="0.25">
      <c r="B716"/>
      <c r="C716"/>
    </row>
    <row r="717" spans="2:3" x14ac:dyDescent="0.25">
      <c r="B717"/>
      <c r="C717"/>
    </row>
    <row r="718" spans="2:3" x14ac:dyDescent="0.25">
      <c r="B718"/>
      <c r="C718"/>
    </row>
    <row r="719" spans="2:3" x14ac:dyDescent="0.25">
      <c r="B719"/>
      <c r="C719"/>
    </row>
    <row r="720" spans="2:3" x14ac:dyDescent="0.25">
      <c r="B720"/>
      <c r="C720"/>
    </row>
    <row r="721" spans="2:3" x14ac:dyDescent="0.25">
      <c r="B721"/>
      <c r="C721"/>
    </row>
    <row r="722" spans="2:3" x14ac:dyDescent="0.25">
      <c r="B722"/>
      <c r="C722"/>
    </row>
    <row r="723" spans="2:3" x14ac:dyDescent="0.25">
      <c r="B723"/>
      <c r="C723"/>
    </row>
    <row r="724" spans="2:3" x14ac:dyDescent="0.25">
      <c r="B724"/>
      <c r="C724"/>
    </row>
    <row r="725" spans="2:3" x14ac:dyDescent="0.25">
      <c r="B725"/>
      <c r="C725"/>
    </row>
    <row r="726" spans="2:3" x14ac:dyDescent="0.25">
      <c r="B726"/>
      <c r="C726"/>
    </row>
    <row r="727" spans="2:3" x14ac:dyDescent="0.25">
      <c r="B727"/>
      <c r="C727"/>
    </row>
    <row r="728" spans="2:3" x14ac:dyDescent="0.25">
      <c r="B728"/>
      <c r="C728"/>
    </row>
    <row r="729" spans="2:3" x14ac:dyDescent="0.25">
      <c r="B729"/>
      <c r="C729"/>
    </row>
    <row r="730" spans="2:3" x14ac:dyDescent="0.25">
      <c r="B730"/>
      <c r="C730"/>
    </row>
    <row r="731" spans="2:3" x14ac:dyDescent="0.25">
      <c r="B731"/>
      <c r="C731"/>
    </row>
    <row r="732" spans="2:3" x14ac:dyDescent="0.25">
      <c r="B732"/>
      <c r="C732"/>
    </row>
    <row r="733" spans="2:3" x14ac:dyDescent="0.25">
      <c r="B733"/>
      <c r="C733"/>
    </row>
    <row r="734" spans="2:3" x14ac:dyDescent="0.25">
      <c r="B734"/>
      <c r="C734"/>
    </row>
    <row r="735" spans="2:3" x14ac:dyDescent="0.25">
      <c r="B735"/>
      <c r="C735"/>
    </row>
    <row r="736" spans="2:3" x14ac:dyDescent="0.25">
      <c r="B736"/>
      <c r="C736"/>
    </row>
    <row r="737" spans="2:3" x14ac:dyDescent="0.25">
      <c r="B737"/>
      <c r="C737"/>
    </row>
    <row r="738" spans="2:3" x14ac:dyDescent="0.25">
      <c r="B738"/>
      <c r="C738"/>
    </row>
    <row r="739" spans="2:3" x14ac:dyDescent="0.25">
      <c r="B739"/>
      <c r="C739"/>
    </row>
    <row r="740" spans="2:3" x14ac:dyDescent="0.25">
      <c r="B740"/>
      <c r="C740"/>
    </row>
    <row r="741" spans="2:3" x14ac:dyDescent="0.25">
      <c r="B741"/>
      <c r="C741"/>
    </row>
    <row r="742" spans="2:3" x14ac:dyDescent="0.25">
      <c r="B742"/>
      <c r="C742"/>
    </row>
    <row r="743" spans="2:3" x14ac:dyDescent="0.25">
      <c r="B743"/>
      <c r="C743"/>
    </row>
    <row r="744" spans="2:3" x14ac:dyDescent="0.25">
      <c r="B744"/>
      <c r="C744"/>
    </row>
    <row r="745" spans="2:3" x14ac:dyDescent="0.25">
      <c r="B745"/>
      <c r="C745"/>
    </row>
    <row r="746" spans="2:3" x14ac:dyDescent="0.25">
      <c r="B746"/>
      <c r="C746"/>
    </row>
    <row r="747" spans="2:3" x14ac:dyDescent="0.25">
      <c r="B747"/>
      <c r="C747"/>
    </row>
    <row r="748" spans="2:3" x14ac:dyDescent="0.25">
      <c r="B748"/>
      <c r="C748"/>
    </row>
    <row r="749" spans="2:3" x14ac:dyDescent="0.25">
      <c r="B749"/>
      <c r="C749"/>
    </row>
    <row r="750" spans="2:3" x14ac:dyDescent="0.25">
      <c r="B750"/>
      <c r="C750"/>
    </row>
    <row r="751" spans="2:3" x14ac:dyDescent="0.25">
      <c r="B751"/>
      <c r="C751"/>
    </row>
    <row r="752" spans="2:3" x14ac:dyDescent="0.25">
      <c r="B752"/>
      <c r="C752"/>
    </row>
    <row r="753" spans="2:3" x14ac:dyDescent="0.25">
      <c r="B753"/>
      <c r="C753"/>
    </row>
    <row r="754" spans="2:3" x14ac:dyDescent="0.25">
      <c r="B754"/>
      <c r="C754"/>
    </row>
    <row r="755" spans="2:3" x14ac:dyDescent="0.25">
      <c r="B755"/>
      <c r="C755"/>
    </row>
    <row r="756" spans="2:3" x14ac:dyDescent="0.25">
      <c r="B756"/>
      <c r="C756"/>
    </row>
    <row r="757" spans="2:3" x14ac:dyDescent="0.25">
      <c r="B757"/>
      <c r="C757"/>
    </row>
    <row r="758" spans="2:3" x14ac:dyDescent="0.25">
      <c r="B758"/>
      <c r="C758"/>
    </row>
    <row r="759" spans="2:3" x14ac:dyDescent="0.25">
      <c r="B759"/>
      <c r="C759"/>
    </row>
    <row r="760" spans="2:3" x14ac:dyDescent="0.25">
      <c r="B760"/>
      <c r="C760"/>
    </row>
    <row r="761" spans="2:3" x14ac:dyDescent="0.25">
      <c r="B761"/>
      <c r="C761"/>
    </row>
    <row r="762" spans="2:3" x14ac:dyDescent="0.25">
      <c r="B762"/>
      <c r="C762"/>
    </row>
    <row r="763" spans="2:3" x14ac:dyDescent="0.25">
      <c r="B763"/>
      <c r="C763"/>
    </row>
    <row r="764" spans="2:3" x14ac:dyDescent="0.25">
      <c r="B764"/>
      <c r="C764"/>
    </row>
    <row r="765" spans="2:3" x14ac:dyDescent="0.25">
      <c r="B765"/>
      <c r="C765"/>
    </row>
    <row r="766" spans="2:3" x14ac:dyDescent="0.25">
      <c r="B766"/>
      <c r="C766"/>
    </row>
    <row r="767" spans="2:3" x14ac:dyDescent="0.25">
      <c r="B767"/>
      <c r="C767"/>
    </row>
    <row r="768" spans="2:3" x14ac:dyDescent="0.25">
      <c r="B768"/>
      <c r="C768"/>
    </row>
    <row r="769" spans="2:3" x14ac:dyDescent="0.25">
      <c r="B769"/>
      <c r="C769"/>
    </row>
    <row r="770" spans="2:3" x14ac:dyDescent="0.25">
      <c r="B770"/>
      <c r="C770"/>
    </row>
    <row r="771" spans="2:3" x14ac:dyDescent="0.25">
      <c r="B771"/>
      <c r="C771"/>
    </row>
    <row r="772" spans="2:3" x14ac:dyDescent="0.25">
      <c r="B772"/>
      <c r="C772"/>
    </row>
    <row r="773" spans="2:3" x14ac:dyDescent="0.25">
      <c r="B773"/>
      <c r="C773"/>
    </row>
    <row r="774" spans="2:3" x14ac:dyDescent="0.25">
      <c r="B774"/>
      <c r="C774"/>
    </row>
    <row r="775" spans="2:3" x14ac:dyDescent="0.25">
      <c r="B775"/>
      <c r="C775"/>
    </row>
    <row r="776" spans="2:3" x14ac:dyDescent="0.25">
      <c r="B776"/>
      <c r="C776"/>
    </row>
    <row r="777" spans="2:3" x14ac:dyDescent="0.25">
      <c r="B777"/>
      <c r="C777"/>
    </row>
    <row r="778" spans="2:3" x14ac:dyDescent="0.25">
      <c r="B778"/>
      <c r="C778"/>
    </row>
    <row r="779" spans="2:3" x14ac:dyDescent="0.25">
      <c r="B779"/>
      <c r="C779"/>
    </row>
    <row r="780" spans="2:3" x14ac:dyDescent="0.25">
      <c r="B780"/>
      <c r="C780"/>
    </row>
    <row r="781" spans="2:3" x14ac:dyDescent="0.25">
      <c r="B781"/>
      <c r="C781"/>
    </row>
    <row r="782" spans="2:3" x14ac:dyDescent="0.25">
      <c r="B782"/>
      <c r="C782"/>
    </row>
    <row r="783" spans="2:3" x14ac:dyDescent="0.25">
      <c r="B783"/>
      <c r="C783"/>
    </row>
    <row r="784" spans="2:3" x14ac:dyDescent="0.25">
      <c r="B784"/>
      <c r="C784"/>
    </row>
    <row r="785" spans="2:3" x14ac:dyDescent="0.25">
      <c r="B785"/>
      <c r="C785"/>
    </row>
    <row r="786" spans="2:3" x14ac:dyDescent="0.25">
      <c r="B786"/>
      <c r="C786"/>
    </row>
    <row r="787" spans="2:3" x14ac:dyDescent="0.25">
      <c r="B787"/>
      <c r="C787"/>
    </row>
    <row r="788" spans="2:3" x14ac:dyDescent="0.25">
      <c r="B788"/>
      <c r="C788"/>
    </row>
    <row r="789" spans="2:3" x14ac:dyDescent="0.25">
      <c r="B789"/>
      <c r="C789"/>
    </row>
    <row r="790" spans="2:3" x14ac:dyDescent="0.25">
      <c r="B790"/>
      <c r="C790"/>
    </row>
    <row r="791" spans="2:3" x14ac:dyDescent="0.25">
      <c r="B791"/>
      <c r="C791"/>
    </row>
    <row r="792" spans="2:3" x14ac:dyDescent="0.25">
      <c r="B792"/>
      <c r="C792"/>
    </row>
    <row r="793" spans="2:3" x14ac:dyDescent="0.25">
      <c r="B793"/>
      <c r="C793"/>
    </row>
    <row r="794" spans="2:3" x14ac:dyDescent="0.25">
      <c r="B794"/>
      <c r="C794"/>
    </row>
    <row r="795" spans="2:3" x14ac:dyDescent="0.25">
      <c r="B795"/>
      <c r="C795"/>
    </row>
    <row r="796" spans="2:3" x14ac:dyDescent="0.25">
      <c r="B796"/>
      <c r="C796"/>
    </row>
    <row r="797" spans="2:3" x14ac:dyDescent="0.25">
      <c r="B797"/>
      <c r="C797"/>
    </row>
    <row r="798" spans="2:3" x14ac:dyDescent="0.25">
      <c r="B798"/>
      <c r="C798"/>
    </row>
    <row r="799" spans="2:3" x14ac:dyDescent="0.25">
      <c r="B799"/>
      <c r="C799"/>
    </row>
    <row r="800" spans="2:3" x14ac:dyDescent="0.25">
      <c r="B800"/>
      <c r="C800"/>
    </row>
    <row r="801" spans="2:3" x14ac:dyDescent="0.25">
      <c r="B801"/>
      <c r="C801"/>
    </row>
    <row r="802" spans="2:3" x14ac:dyDescent="0.25">
      <c r="B802"/>
      <c r="C802"/>
    </row>
    <row r="803" spans="2:3" x14ac:dyDescent="0.25">
      <c r="B803"/>
      <c r="C803"/>
    </row>
    <row r="804" spans="2:3" x14ac:dyDescent="0.25">
      <c r="B804"/>
      <c r="C804"/>
    </row>
    <row r="805" spans="2:3" x14ac:dyDescent="0.25">
      <c r="B805"/>
      <c r="C805"/>
    </row>
    <row r="806" spans="2:3" x14ac:dyDescent="0.25">
      <c r="B806"/>
      <c r="C806"/>
    </row>
    <row r="807" spans="2:3" x14ac:dyDescent="0.25">
      <c r="B807"/>
      <c r="C807"/>
    </row>
    <row r="808" spans="2:3" x14ac:dyDescent="0.25">
      <c r="B808"/>
      <c r="C808"/>
    </row>
    <row r="809" spans="2:3" x14ac:dyDescent="0.25">
      <c r="B809"/>
      <c r="C809"/>
    </row>
    <row r="810" spans="2:3" x14ac:dyDescent="0.25">
      <c r="B810"/>
      <c r="C810"/>
    </row>
    <row r="811" spans="2:3" x14ac:dyDescent="0.25">
      <c r="B811"/>
      <c r="C811"/>
    </row>
    <row r="812" spans="2:3" x14ac:dyDescent="0.25">
      <c r="B812"/>
      <c r="C812"/>
    </row>
    <row r="813" spans="2:3" x14ac:dyDescent="0.25">
      <c r="B813"/>
      <c r="C813"/>
    </row>
    <row r="814" spans="2:3" x14ac:dyDescent="0.25">
      <c r="B814"/>
      <c r="C814"/>
    </row>
    <row r="815" spans="2:3" x14ac:dyDescent="0.25">
      <c r="B815"/>
      <c r="C815"/>
    </row>
    <row r="816" spans="2:3" x14ac:dyDescent="0.25">
      <c r="B816"/>
      <c r="C816"/>
    </row>
    <row r="817" spans="2:3" x14ac:dyDescent="0.25">
      <c r="B817"/>
      <c r="C817"/>
    </row>
    <row r="818" spans="2:3" x14ac:dyDescent="0.25">
      <c r="B818"/>
      <c r="C818"/>
    </row>
    <row r="819" spans="2:3" x14ac:dyDescent="0.25">
      <c r="B819"/>
      <c r="C819"/>
    </row>
    <row r="820" spans="2:3" x14ac:dyDescent="0.25">
      <c r="B820"/>
      <c r="C820"/>
    </row>
    <row r="821" spans="2:3" x14ac:dyDescent="0.25">
      <c r="B821"/>
      <c r="C821"/>
    </row>
    <row r="822" spans="2:3" x14ac:dyDescent="0.25">
      <c r="B822"/>
      <c r="C822"/>
    </row>
    <row r="823" spans="2:3" x14ac:dyDescent="0.25">
      <c r="B823"/>
      <c r="C823"/>
    </row>
    <row r="824" spans="2:3" x14ac:dyDescent="0.25">
      <c r="B824"/>
      <c r="C824"/>
    </row>
    <row r="825" spans="2:3" x14ac:dyDescent="0.25">
      <c r="B825"/>
      <c r="C825"/>
    </row>
    <row r="826" spans="2:3" x14ac:dyDescent="0.25">
      <c r="B826"/>
      <c r="C826"/>
    </row>
    <row r="827" spans="2:3" x14ac:dyDescent="0.25">
      <c r="B827"/>
      <c r="C827"/>
    </row>
    <row r="828" spans="2:3" x14ac:dyDescent="0.25">
      <c r="B828"/>
      <c r="C828"/>
    </row>
    <row r="829" spans="2:3" x14ac:dyDescent="0.25">
      <c r="B829"/>
      <c r="C829"/>
    </row>
    <row r="830" spans="2:3" x14ac:dyDescent="0.25">
      <c r="B830"/>
      <c r="C830"/>
    </row>
    <row r="831" spans="2:3" x14ac:dyDescent="0.25">
      <c r="B831"/>
      <c r="C831"/>
    </row>
    <row r="832" spans="2:3" x14ac:dyDescent="0.25">
      <c r="B832"/>
      <c r="C832"/>
    </row>
    <row r="833" spans="2:3" x14ac:dyDescent="0.25">
      <c r="B833"/>
      <c r="C833"/>
    </row>
    <row r="834" spans="2:3" x14ac:dyDescent="0.25">
      <c r="B834"/>
      <c r="C834"/>
    </row>
    <row r="835" spans="2:3" x14ac:dyDescent="0.25">
      <c r="B835"/>
      <c r="C835"/>
    </row>
    <row r="836" spans="2:3" x14ac:dyDescent="0.25">
      <c r="B836"/>
      <c r="C836"/>
    </row>
    <row r="837" spans="2:3" x14ac:dyDescent="0.25">
      <c r="B837"/>
      <c r="C837"/>
    </row>
    <row r="838" spans="2:3" x14ac:dyDescent="0.25">
      <c r="B838"/>
      <c r="C838"/>
    </row>
    <row r="839" spans="2:3" x14ac:dyDescent="0.25">
      <c r="B839"/>
      <c r="C839"/>
    </row>
    <row r="840" spans="2:3" x14ac:dyDescent="0.25">
      <c r="B840"/>
      <c r="C840"/>
    </row>
    <row r="841" spans="2:3" x14ac:dyDescent="0.25">
      <c r="B841"/>
      <c r="C841"/>
    </row>
    <row r="842" spans="2:3" x14ac:dyDescent="0.25">
      <c r="B842"/>
      <c r="C842"/>
    </row>
    <row r="843" spans="2:3" x14ac:dyDescent="0.25">
      <c r="B843"/>
      <c r="C843"/>
    </row>
    <row r="844" spans="2:3" x14ac:dyDescent="0.25">
      <c r="B844"/>
      <c r="C844"/>
    </row>
    <row r="845" spans="2:3" x14ac:dyDescent="0.25">
      <c r="B845"/>
      <c r="C845"/>
    </row>
    <row r="846" spans="2:3" x14ac:dyDescent="0.25">
      <c r="B846"/>
      <c r="C846"/>
    </row>
    <row r="847" spans="2:3" x14ac:dyDescent="0.25">
      <c r="B847"/>
      <c r="C847"/>
    </row>
    <row r="848" spans="2:3" x14ac:dyDescent="0.25">
      <c r="B848"/>
      <c r="C848"/>
    </row>
    <row r="849" spans="2:3" x14ac:dyDescent="0.25">
      <c r="B849"/>
      <c r="C849"/>
    </row>
    <row r="850" spans="2:3" x14ac:dyDescent="0.25">
      <c r="B850"/>
      <c r="C850"/>
    </row>
    <row r="851" spans="2:3" x14ac:dyDescent="0.25">
      <c r="B851"/>
      <c r="C851"/>
    </row>
    <row r="852" spans="2:3" x14ac:dyDescent="0.25">
      <c r="B852"/>
      <c r="C852"/>
    </row>
    <row r="853" spans="2:3" x14ac:dyDescent="0.25">
      <c r="B853"/>
      <c r="C853"/>
    </row>
    <row r="854" spans="2:3" x14ac:dyDescent="0.25">
      <c r="B854"/>
      <c r="C854"/>
    </row>
    <row r="855" spans="2:3" x14ac:dyDescent="0.25">
      <c r="B855"/>
      <c r="C855"/>
    </row>
    <row r="856" spans="2:3" x14ac:dyDescent="0.25">
      <c r="B856"/>
      <c r="C856"/>
    </row>
    <row r="857" spans="2:3" x14ac:dyDescent="0.25">
      <c r="B857"/>
      <c r="C857"/>
    </row>
    <row r="858" spans="2:3" x14ac:dyDescent="0.25">
      <c r="B858"/>
      <c r="C858"/>
    </row>
    <row r="859" spans="2:3" x14ac:dyDescent="0.25">
      <c r="B859"/>
      <c r="C859"/>
    </row>
    <row r="860" spans="2:3" x14ac:dyDescent="0.25">
      <c r="B860"/>
      <c r="C860"/>
    </row>
    <row r="861" spans="2:3" x14ac:dyDescent="0.25">
      <c r="B861"/>
      <c r="C861"/>
    </row>
    <row r="862" spans="2:3" x14ac:dyDescent="0.25">
      <c r="B862"/>
      <c r="C862"/>
    </row>
    <row r="863" spans="2:3" x14ac:dyDescent="0.25">
      <c r="B863"/>
      <c r="C863"/>
    </row>
    <row r="864" spans="2:3" x14ac:dyDescent="0.25">
      <c r="B864"/>
      <c r="C864"/>
    </row>
    <row r="865" spans="2:3" x14ac:dyDescent="0.25">
      <c r="B865"/>
      <c r="C865"/>
    </row>
    <row r="866" spans="2:3" x14ac:dyDescent="0.25">
      <c r="B866"/>
      <c r="C866"/>
    </row>
    <row r="867" spans="2:3" x14ac:dyDescent="0.25">
      <c r="B867"/>
      <c r="C867"/>
    </row>
    <row r="868" spans="2:3" x14ac:dyDescent="0.25">
      <c r="B868"/>
      <c r="C868"/>
    </row>
    <row r="869" spans="2:3" x14ac:dyDescent="0.25">
      <c r="B869"/>
      <c r="C869"/>
    </row>
    <row r="870" spans="2:3" x14ac:dyDescent="0.25">
      <c r="B870"/>
      <c r="C870"/>
    </row>
    <row r="871" spans="2:3" x14ac:dyDescent="0.25">
      <c r="B871"/>
      <c r="C871"/>
    </row>
    <row r="872" spans="2:3" x14ac:dyDescent="0.25">
      <c r="B872"/>
      <c r="C872"/>
    </row>
    <row r="873" spans="2:3" x14ac:dyDescent="0.25">
      <c r="B873"/>
      <c r="C873"/>
    </row>
    <row r="874" spans="2:3" x14ac:dyDescent="0.25">
      <c r="B874"/>
      <c r="C874"/>
    </row>
    <row r="875" spans="2:3" x14ac:dyDescent="0.25">
      <c r="B875"/>
      <c r="C875"/>
    </row>
    <row r="876" spans="2:3" x14ac:dyDescent="0.25">
      <c r="B876"/>
      <c r="C876"/>
    </row>
    <row r="877" spans="2:3" x14ac:dyDescent="0.25">
      <c r="B877"/>
      <c r="C877"/>
    </row>
    <row r="878" spans="2:3" x14ac:dyDescent="0.25">
      <c r="B878"/>
      <c r="C878"/>
    </row>
    <row r="879" spans="2:3" x14ac:dyDescent="0.25">
      <c r="B879"/>
      <c r="C879"/>
    </row>
    <row r="880" spans="2:3" x14ac:dyDescent="0.25">
      <c r="B880"/>
      <c r="C880"/>
    </row>
    <row r="881" spans="2:3" x14ac:dyDescent="0.25">
      <c r="B881"/>
      <c r="C881"/>
    </row>
    <row r="882" spans="2:3" x14ac:dyDescent="0.25">
      <c r="B882"/>
      <c r="C882"/>
    </row>
    <row r="883" spans="2:3" x14ac:dyDescent="0.25">
      <c r="B883"/>
      <c r="C883"/>
    </row>
    <row r="884" spans="2:3" x14ac:dyDescent="0.25">
      <c r="B884"/>
      <c r="C884"/>
    </row>
    <row r="885" spans="2:3" x14ac:dyDescent="0.25">
      <c r="B885"/>
      <c r="C885"/>
    </row>
    <row r="886" spans="2:3" x14ac:dyDescent="0.25">
      <c r="B886"/>
      <c r="C886"/>
    </row>
    <row r="887" spans="2:3" x14ac:dyDescent="0.25">
      <c r="B887"/>
      <c r="C887"/>
    </row>
    <row r="888" spans="2:3" x14ac:dyDescent="0.25">
      <c r="B888"/>
      <c r="C888"/>
    </row>
    <row r="889" spans="2:3" x14ac:dyDescent="0.25">
      <c r="B889"/>
      <c r="C889"/>
    </row>
    <row r="890" spans="2:3" x14ac:dyDescent="0.25">
      <c r="B890"/>
      <c r="C890"/>
    </row>
    <row r="891" spans="2:3" x14ac:dyDescent="0.25">
      <c r="B891"/>
      <c r="C891"/>
    </row>
    <row r="892" spans="2:3" x14ac:dyDescent="0.25">
      <c r="B892"/>
      <c r="C892"/>
    </row>
    <row r="893" spans="2:3" x14ac:dyDescent="0.25">
      <c r="B893"/>
      <c r="C893"/>
    </row>
    <row r="894" spans="2:3" x14ac:dyDescent="0.25">
      <c r="B894"/>
      <c r="C894"/>
    </row>
    <row r="895" spans="2:3" x14ac:dyDescent="0.25">
      <c r="B895"/>
      <c r="C895"/>
    </row>
    <row r="896" spans="2:3" x14ac:dyDescent="0.25">
      <c r="B896"/>
      <c r="C896"/>
    </row>
    <row r="897" spans="2:3" x14ac:dyDescent="0.25">
      <c r="B897"/>
      <c r="C897"/>
    </row>
    <row r="898" spans="2:3" x14ac:dyDescent="0.25">
      <c r="B898"/>
      <c r="C898"/>
    </row>
    <row r="899" spans="2:3" x14ac:dyDescent="0.25">
      <c r="B899"/>
      <c r="C899"/>
    </row>
    <row r="900" spans="2:3" x14ac:dyDescent="0.25">
      <c r="B900"/>
      <c r="C900"/>
    </row>
    <row r="901" spans="2:3" x14ac:dyDescent="0.25">
      <c r="B901"/>
      <c r="C901"/>
    </row>
    <row r="902" spans="2:3" x14ac:dyDescent="0.25">
      <c r="B902"/>
      <c r="C902"/>
    </row>
    <row r="903" spans="2:3" x14ac:dyDescent="0.25">
      <c r="B903"/>
      <c r="C903"/>
    </row>
    <row r="904" spans="2:3" x14ac:dyDescent="0.25">
      <c r="B904"/>
      <c r="C904"/>
    </row>
    <row r="905" spans="2:3" x14ac:dyDescent="0.25">
      <c r="B905"/>
      <c r="C905"/>
    </row>
    <row r="906" spans="2:3" x14ac:dyDescent="0.25">
      <c r="B906"/>
      <c r="C906"/>
    </row>
    <row r="907" spans="2:3" x14ac:dyDescent="0.25">
      <c r="B907"/>
      <c r="C907"/>
    </row>
    <row r="908" spans="2:3" x14ac:dyDescent="0.25">
      <c r="B908"/>
      <c r="C908"/>
    </row>
    <row r="909" spans="2:3" x14ac:dyDescent="0.25">
      <c r="B909"/>
      <c r="C909"/>
    </row>
    <row r="910" spans="2:3" x14ac:dyDescent="0.25">
      <c r="B910"/>
      <c r="C910"/>
    </row>
    <row r="911" spans="2:3" x14ac:dyDescent="0.25">
      <c r="B911"/>
      <c r="C911"/>
    </row>
    <row r="912" spans="2:3" x14ac:dyDescent="0.25">
      <c r="B912"/>
      <c r="C912"/>
    </row>
    <row r="913" spans="2:3" x14ac:dyDescent="0.25">
      <c r="B913"/>
      <c r="C913"/>
    </row>
    <row r="914" spans="2:3" x14ac:dyDescent="0.25">
      <c r="B914"/>
      <c r="C914"/>
    </row>
    <row r="915" spans="2:3" x14ac:dyDescent="0.25">
      <c r="B915"/>
      <c r="C915"/>
    </row>
    <row r="916" spans="2:3" x14ac:dyDescent="0.25">
      <c r="B916"/>
      <c r="C916"/>
    </row>
    <row r="917" spans="2:3" x14ac:dyDescent="0.25">
      <c r="B917"/>
      <c r="C917"/>
    </row>
    <row r="918" spans="2:3" x14ac:dyDescent="0.25">
      <c r="B918"/>
      <c r="C918"/>
    </row>
    <row r="919" spans="2:3" x14ac:dyDescent="0.25">
      <c r="B919"/>
      <c r="C919"/>
    </row>
    <row r="920" spans="2:3" x14ac:dyDescent="0.25">
      <c r="B920"/>
      <c r="C920"/>
    </row>
    <row r="921" spans="2:3" x14ac:dyDescent="0.25">
      <c r="B921"/>
      <c r="C921"/>
    </row>
    <row r="922" spans="2:3" x14ac:dyDescent="0.25">
      <c r="B922"/>
      <c r="C922"/>
    </row>
    <row r="923" spans="2:3" x14ac:dyDescent="0.25">
      <c r="B923"/>
      <c r="C923"/>
    </row>
    <row r="924" spans="2:3" x14ac:dyDescent="0.25">
      <c r="B924"/>
      <c r="C924"/>
    </row>
    <row r="925" spans="2:3" x14ac:dyDescent="0.25">
      <c r="B925"/>
      <c r="C925"/>
    </row>
    <row r="926" spans="2:3" x14ac:dyDescent="0.25">
      <c r="B926"/>
      <c r="C926"/>
    </row>
    <row r="927" spans="2:3" x14ac:dyDescent="0.25">
      <c r="B927"/>
      <c r="C927"/>
    </row>
    <row r="928" spans="2:3" x14ac:dyDescent="0.25">
      <c r="B928"/>
      <c r="C928"/>
    </row>
    <row r="929" spans="2:3" x14ac:dyDescent="0.25">
      <c r="B929"/>
      <c r="C929"/>
    </row>
    <row r="930" spans="2:3" x14ac:dyDescent="0.25">
      <c r="B930"/>
      <c r="C930"/>
    </row>
    <row r="931" spans="2:3" x14ac:dyDescent="0.25">
      <c r="B931"/>
      <c r="C931"/>
    </row>
    <row r="932" spans="2:3" x14ac:dyDescent="0.25">
      <c r="B932"/>
      <c r="C932"/>
    </row>
    <row r="933" spans="2:3" x14ac:dyDescent="0.25">
      <c r="B933"/>
      <c r="C933"/>
    </row>
    <row r="934" spans="2:3" x14ac:dyDescent="0.25">
      <c r="B934"/>
      <c r="C934"/>
    </row>
    <row r="935" spans="2:3" x14ac:dyDescent="0.25">
      <c r="B935"/>
      <c r="C935"/>
    </row>
    <row r="936" spans="2:3" x14ac:dyDescent="0.25">
      <c r="B936"/>
      <c r="C936"/>
    </row>
    <row r="937" spans="2:3" x14ac:dyDescent="0.25">
      <c r="B937"/>
      <c r="C937"/>
    </row>
    <row r="938" spans="2:3" x14ac:dyDescent="0.25">
      <c r="B938"/>
      <c r="C938"/>
    </row>
    <row r="939" spans="2:3" x14ac:dyDescent="0.25">
      <c r="B939"/>
      <c r="C939"/>
    </row>
    <row r="940" spans="2:3" x14ac:dyDescent="0.25">
      <c r="B940"/>
      <c r="C940"/>
    </row>
    <row r="941" spans="2:3" x14ac:dyDescent="0.25">
      <c r="B941"/>
      <c r="C941"/>
    </row>
    <row r="942" spans="2:3" x14ac:dyDescent="0.25">
      <c r="B942"/>
      <c r="C942"/>
    </row>
    <row r="943" spans="2:3" x14ac:dyDescent="0.25">
      <c r="B943"/>
      <c r="C943"/>
    </row>
    <row r="944" spans="2:3" x14ac:dyDescent="0.25">
      <c r="B944"/>
      <c r="C944"/>
    </row>
    <row r="945" spans="2:3" x14ac:dyDescent="0.25">
      <c r="B945"/>
      <c r="C945"/>
    </row>
    <row r="946" spans="2:3" x14ac:dyDescent="0.25">
      <c r="B946"/>
      <c r="C946"/>
    </row>
    <row r="947" spans="2:3" x14ac:dyDescent="0.25">
      <c r="B947"/>
      <c r="C947"/>
    </row>
    <row r="948" spans="2:3" x14ac:dyDescent="0.25">
      <c r="B948"/>
      <c r="C948"/>
    </row>
    <row r="949" spans="2:3" x14ac:dyDescent="0.25">
      <c r="B949"/>
      <c r="C949"/>
    </row>
    <row r="950" spans="2:3" x14ac:dyDescent="0.25">
      <c r="B950"/>
      <c r="C950"/>
    </row>
    <row r="951" spans="2:3" x14ac:dyDescent="0.25">
      <c r="B951"/>
      <c r="C951"/>
    </row>
    <row r="952" spans="2:3" x14ac:dyDescent="0.25">
      <c r="B952"/>
      <c r="C952"/>
    </row>
    <row r="953" spans="2:3" x14ac:dyDescent="0.25">
      <c r="B953"/>
      <c r="C953"/>
    </row>
    <row r="954" spans="2:3" x14ac:dyDescent="0.25">
      <c r="B954"/>
      <c r="C954"/>
    </row>
    <row r="955" spans="2:3" x14ac:dyDescent="0.25">
      <c r="B955"/>
      <c r="C955"/>
    </row>
    <row r="956" spans="2:3" x14ac:dyDescent="0.25">
      <c r="B956"/>
      <c r="C956"/>
    </row>
    <row r="957" spans="2:3" x14ac:dyDescent="0.25">
      <c r="B957"/>
      <c r="C957"/>
    </row>
    <row r="958" spans="2:3" x14ac:dyDescent="0.25">
      <c r="B958"/>
      <c r="C958"/>
    </row>
    <row r="959" spans="2:3" x14ac:dyDescent="0.25">
      <c r="B959"/>
      <c r="C959"/>
    </row>
    <row r="960" spans="2:3" x14ac:dyDescent="0.25">
      <c r="B960"/>
      <c r="C960"/>
    </row>
    <row r="961" spans="2:3" x14ac:dyDescent="0.25">
      <c r="B961"/>
      <c r="C961"/>
    </row>
    <row r="962" spans="2:3" x14ac:dyDescent="0.25">
      <c r="B962"/>
      <c r="C962"/>
    </row>
    <row r="963" spans="2:3" x14ac:dyDescent="0.25">
      <c r="B963"/>
      <c r="C963"/>
    </row>
    <row r="964" spans="2:3" x14ac:dyDescent="0.25">
      <c r="B964"/>
      <c r="C964"/>
    </row>
    <row r="965" spans="2:3" x14ac:dyDescent="0.25">
      <c r="B965"/>
      <c r="C965"/>
    </row>
    <row r="966" spans="2:3" x14ac:dyDescent="0.25">
      <c r="B966"/>
      <c r="C966"/>
    </row>
    <row r="967" spans="2:3" x14ac:dyDescent="0.25">
      <c r="B967"/>
      <c r="C967"/>
    </row>
    <row r="968" spans="2:3" x14ac:dyDescent="0.25">
      <c r="B968"/>
      <c r="C968"/>
    </row>
    <row r="969" spans="2:3" x14ac:dyDescent="0.25">
      <c r="B969"/>
      <c r="C969"/>
    </row>
    <row r="970" spans="2:3" x14ac:dyDescent="0.25">
      <c r="B970"/>
      <c r="C970"/>
    </row>
    <row r="971" spans="2:3" x14ac:dyDescent="0.25">
      <c r="B971"/>
      <c r="C971"/>
    </row>
    <row r="972" spans="2:3" x14ac:dyDescent="0.25">
      <c r="B972"/>
      <c r="C972"/>
    </row>
    <row r="973" spans="2:3" x14ac:dyDescent="0.25">
      <c r="B973"/>
      <c r="C973"/>
    </row>
    <row r="974" spans="2:3" x14ac:dyDescent="0.25">
      <c r="B974"/>
      <c r="C974"/>
    </row>
    <row r="975" spans="2:3" x14ac:dyDescent="0.25">
      <c r="B975"/>
      <c r="C975"/>
    </row>
    <row r="976" spans="2:3" x14ac:dyDescent="0.25">
      <c r="B976"/>
      <c r="C976"/>
    </row>
    <row r="977" spans="2:3" x14ac:dyDescent="0.25">
      <c r="B977"/>
      <c r="C977"/>
    </row>
    <row r="978" spans="2:3" x14ac:dyDescent="0.25">
      <c r="B978"/>
      <c r="C978"/>
    </row>
    <row r="979" spans="2:3" x14ac:dyDescent="0.25">
      <c r="B979"/>
      <c r="C979"/>
    </row>
    <row r="980" spans="2:3" x14ac:dyDescent="0.25">
      <c r="B980"/>
      <c r="C980"/>
    </row>
    <row r="981" spans="2:3" x14ac:dyDescent="0.25">
      <c r="B981"/>
      <c r="C981"/>
    </row>
    <row r="982" spans="2:3" x14ac:dyDescent="0.25">
      <c r="B982"/>
      <c r="C982"/>
    </row>
    <row r="983" spans="2:3" x14ac:dyDescent="0.25">
      <c r="B983"/>
      <c r="C983"/>
    </row>
    <row r="984" spans="2:3" x14ac:dyDescent="0.25">
      <c r="B984"/>
      <c r="C984"/>
    </row>
    <row r="985" spans="2:3" x14ac:dyDescent="0.25">
      <c r="B985"/>
      <c r="C985"/>
    </row>
    <row r="986" spans="2:3" x14ac:dyDescent="0.25">
      <c r="B986"/>
      <c r="C986"/>
    </row>
    <row r="987" spans="2:3" x14ac:dyDescent="0.25">
      <c r="B987"/>
      <c r="C987"/>
    </row>
    <row r="988" spans="2:3" x14ac:dyDescent="0.25">
      <c r="B988"/>
      <c r="C988"/>
    </row>
    <row r="989" spans="2:3" x14ac:dyDescent="0.25">
      <c r="B989"/>
      <c r="C989"/>
    </row>
    <row r="990" spans="2:3" x14ac:dyDescent="0.25">
      <c r="B990"/>
      <c r="C990"/>
    </row>
    <row r="991" spans="2:3" x14ac:dyDescent="0.25">
      <c r="B991"/>
      <c r="C991"/>
    </row>
    <row r="992" spans="2:3" x14ac:dyDescent="0.25">
      <c r="B992"/>
      <c r="C992"/>
    </row>
    <row r="993" spans="2:3" x14ac:dyDescent="0.25">
      <c r="B993"/>
      <c r="C993"/>
    </row>
    <row r="994" spans="2:3" x14ac:dyDescent="0.25">
      <c r="B994"/>
      <c r="C994"/>
    </row>
    <row r="995" spans="2:3" x14ac:dyDescent="0.25">
      <c r="B995"/>
      <c r="C995"/>
    </row>
    <row r="996" spans="2:3" x14ac:dyDescent="0.25">
      <c r="B996"/>
      <c r="C996"/>
    </row>
    <row r="997" spans="2:3" x14ac:dyDescent="0.25">
      <c r="B997"/>
      <c r="C997"/>
    </row>
    <row r="998" spans="2:3" x14ac:dyDescent="0.25">
      <c r="B998"/>
      <c r="C998"/>
    </row>
    <row r="999" spans="2:3" x14ac:dyDescent="0.25">
      <c r="B999"/>
      <c r="C999"/>
    </row>
    <row r="1000" spans="2:3" x14ac:dyDescent="0.25">
      <c r="B1000"/>
      <c r="C1000"/>
    </row>
    <row r="1001" spans="2:3" x14ac:dyDescent="0.25">
      <c r="B1001"/>
      <c r="C1001"/>
    </row>
    <row r="1002" spans="2:3" x14ac:dyDescent="0.25">
      <c r="B1002"/>
      <c r="C1002"/>
    </row>
    <row r="1003" spans="2:3" x14ac:dyDescent="0.25">
      <c r="B1003"/>
      <c r="C1003"/>
    </row>
    <row r="1004" spans="2:3" x14ac:dyDescent="0.25">
      <c r="B1004"/>
      <c r="C1004"/>
    </row>
    <row r="1005" spans="2:3" x14ac:dyDescent="0.25">
      <c r="B1005"/>
      <c r="C1005"/>
    </row>
    <row r="1006" spans="2:3" x14ac:dyDescent="0.25">
      <c r="B1006"/>
      <c r="C1006"/>
    </row>
    <row r="1007" spans="2:3" x14ac:dyDescent="0.25">
      <c r="B1007"/>
      <c r="C1007"/>
    </row>
    <row r="1008" spans="2:3" x14ac:dyDescent="0.25">
      <c r="B1008"/>
      <c r="C1008"/>
    </row>
    <row r="1009" spans="2:3" x14ac:dyDescent="0.25">
      <c r="B1009"/>
      <c r="C1009"/>
    </row>
    <row r="1010" spans="2:3" x14ac:dyDescent="0.25">
      <c r="B1010"/>
      <c r="C1010"/>
    </row>
    <row r="1011" spans="2:3" x14ac:dyDescent="0.25">
      <c r="B1011"/>
      <c r="C101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0FEB-F252-43F3-9B37-2CAC6D7B5F82}">
  <sheetPr>
    <tabColor theme="4" tint="0.79998168889431442"/>
  </sheetPr>
  <dimension ref="A5:J85"/>
  <sheetViews>
    <sheetView zoomScale="85" zoomScaleNormal="85" workbookViewId="0">
      <selection activeCell="I2" sqref="I2"/>
    </sheetView>
  </sheetViews>
  <sheetFormatPr defaultRowHeight="15" x14ac:dyDescent="0.25"/>
  <cols>
    <col min="1" max="1" width="13.140625" bestFit="1" customWidth="1"/>
    <col min="2" max="2" width="22.5703125" bestFit="1" customWidth="1"/>
    <col min="3" max="3" width="11.7109375" bestFit="1" customWidth="1"/>
    <col min="4" max="4" width="12.140625" bestFit="1" customWidth="1"/>
    <col min="5" max="5" width="22.5703125" bestFit="1" customWidth="1"/>
    <col min="6" max="6" width="18.28515625" bestFit="1" customWidth="1"/>
    <col min="7" max="7" width="19.28515625" bestFit="1" customWidth="1"/>
    <col min="8" max="8" width="34.28515625" bestFit="1" customWidth="1"/>
  </cols>
  <sheetData>
    <row r="5" spans="1:9" x14ac:dyDescent="0.25">
      <c r="A5" s="12" t="s">
        <v>66</v>
      </c>
      <c r="B5" s="12" t="s">
        <v>0</v>
      </c>
    </row>
    <row r="6" spans="1:9" x14ac:dyDescent="0.25">
      <c r="A6" s="12" t="s">
        <v>54</v>
      </c>
      <c r="B6" t="s">
        <v>15</v>
      </c>
      <c r="C6" t="s">
        <v>10</v>
      </c>
      <c r="D6" t="s">
        <v>75</v>
      </c>
      <c r="F6" t="str">
        <f>A6</f>
        <v>Age Group</v>
      </c>
      <c r="G6" t="str">
        <f>B6</f>
        <v>Male</v>
      </c>
      <c r="H6" t="str">
        <f>C6</f>
        <v>Female</v>
      </c>
      <c r="I6" t="s">
        <v>76</v>
      </c>
    </row>
    <row r="7" spans="1:9" x14ac:dyDescent="0.25">
      <c r="A7" t="s">
        <v>71</v>
      </c>
      <c r="B7">
        <v>33</v>
      </c>
      <c r="C7">
        <v>31</v>
      </c>
      <c r="D7">
        <v>64</v>
      </c>
      <c r="F7" t="str">
        <f t="shared" ref="F7:F11" si="0">A7</f>
        <v>Youth (18–25)</v>
      </c>
      <c r="G7">
        <f t="shared" ref="G7:G11" si="1">B7</f>
        <v>33</v>
      </c>
      <c r="H7">
        <f t="shared" ref="H7:H11" si="2">C7</f>
        <v>31</v>
      </c>
      <c r="I7">
        <f t="shared" ref="I7:I11" si="3">D7</f>
        <v>64</v>
      </c>
    </row>
    <row r="8" spans="1:9" x14ac:dyDescent="0.25">
      <c r="A8" t="s">
        <v>72</v>
      </c>
      <c r="B8">
        <v>42</v>
      </c>
      <c r="C8">
        <v>48</v>
      </c>
      <c r="D8">
        <v>90</v>
      </c>
      <c r="F8" t="str">
        <f t="shared" si="0"/>
        <v>Adults (26–35)</v>
      </c>
      <c r="G8">
        <f t="shared" si="1"/>
        <v>42</v>
      </c>
      <c r="H8">
        <f t="shared" si="2"/>
        <v>48</v>
      </c>
      <c r="I8">
        <f t="shared" si="3"/>
        <v>90</v>
      </c>
    </row>
    <row r="9" spans="1:9" x14ac:dyDescent="0.25">
      <c r="A9" t="s">
        <v>70</v>
      </c>
      <c r="B9">
        <v>38</v>
      </c>
      <c r="C9">
        <v>63</v>
      </c>
      <c r="D9">
        <v>101</v>
      </c>
      <c r="F9" t="str">
        <f t="shared" si="0"/>
        <v>Children (8–17)</v>
      </c>
      <c r="G9">
        <f t="shared" si="1"/>
        <v>38</v>
      </c>
      <c r="H9">
        <f t="shared" si="2"/>
        <v>63</v>
      </c>
      <c r="I9">
        <f t="shared" si="3"/>
        <v>101</v>
      </c>
    </row>
    <row r="10" spans="1:9" x14ac:dyDescent="0.25">
      <c r="A10" t="s">
        <v>74</v>
      </c>
      <c r="B10">
        <v>63</v>
      </c>
      <c r="C10">
        <v>52</v>
      </c>
      <c r="D10">
        <v>115</v>
      </c>
      <c r="F10" t="str">
        <f t="shared" si="0"/>
        <v>Seniors (51–65)</v>
      </c>
      <c r="G10">
        <f t="shared" si="1"/>
        <v>63</v>
      </c>
      <c r="H10">
        <f t="shared" si="2"/>
        <v>52</v>
      </c>
      <c r="I10">
        <f t="shared" si="3"/>
        <v>115</v>
      </c>
    </row>
    <row r="11" spans="1:9" x14ac:dyDescent="0.25">
      <c r="A11" t="s">
        <v>73</v>
      </c>
      <c r="B11">
        <v>76</v>
      </c>
      <c r="C11">
        <v>87</v>
      </c>
      <c r="D11">
        <v>163</v>
      </c>
      <c r="F11" t="str">
        <f t="shared" si="0"/>
        <v>Middle Age (36–50)</v>
      </c>
      <c r="G11">
        <f t="shared" si="1"/>
        <v>76</v>
      </c>
      <c r="H11">
        <f t="shared" si="2"/>
        <v>87</v>
      </c>
      <c r="I11">
        <f t="shared" si="3"/>
        <v>163</v>
      </c>
    </row>
    <row r="12" spans="1:9" x14ac:dyDescent="0.25">
      <c r="A12" t="s">
        <v>75</v>
      </c>
      <c r="B12">
        <v>252</v>
      </c>
      <c r="C12">
        <v>281</v>
      </c>
      <c r="D12">
        <v>533</v>
      </c>
    </row>
    <row r="17" spans="1:9" x14ac:dyDescent="0.25">
      <c r="A17" s="12" t="s">
        <v>66</v>
      </c>
      <c r="B17" s="12" t="s">
        <v>0</v>
      </c>
    </row>
    <row r="18" spans="1:9" x14ac:dyDescent="0.25">
      <c r="A18" s="12" t="s">
        <v>54</v>
      </c>
      <c r="B18" t="s">
        <v>15</v>
      </c>
      <c r="C18" t="s">
        <v>10</v>
      </c>
      <c r="D18" t="s">
        <v>75</v>
      </c>
      <c r="F18" s="13" t="str">
        <f>A18</f>
        <v>Age Group</v>
      </c>
      <c r="G18" s="13" t="str">
        <f t="shared" ref="G18:H18" si="4">B18</f>
        <v>Male</v>
      </c>
      <c r="H18" s="13" t="str">
        <f t="shared" si="4"/>
        <v>Female</v>
      </c>
      <c r="I18" s="13" t="s">
        <v>76</v>
      </c>
    </row>
    <row r="19" spans="1:9" x14ac:dyDescent="0.25">
      <c r="A19" t="s">
        <v>73</v>
      </c>
      <c r="B19" s="13">
        <v>0.14258911819887429</v>
      </c>
      <c r="C19" s="13">
        <v>0.16322701688555347</v>
      </c>
      <c r="D19" s="13">
        <v>0.30581613508442779</v>
      </c>
      <c r="F19" s="13" t="str">
        <f>A19</f>
        <v>Middle Age (36–50)</v>
      </c>
      <c r="G19" s="13">
        <f t="shared" ref="G19:I19" si="5">B19</f>
        <v>0.14258911819887429</v>
      </c>
      <c r="H19" s="13">
        <f t="shared" si="5"/>
        <v>0.16322701688555347</v>
      </c>
      <c r="I19" s="13">
        <f t="shared" si="5"/>
        <v>0.30581613508442779</v>
      </c>
    </row>
    <row r="20" spans="1:9" x14ac:dyDescent="0.25">
      <c r="A20" t="s">
        <v>74</v>
      </c>
      <c r="B20" s="13">
        <v>0.11819887429643527</v>
      </c>
      <c r="C20" s="13">
        <v>9.7560975609756101E-2</v>
      </c>
      <c r="D20" s="13">
        <v>0.21575984990619138</v>
      </c>
      <c r="F20" s="13" t="str">
        <f t="shared" ref="F20:F23" si="6">A20</f>
        <v>Seniors (51–65)</v>
      </c>
      <c r="G20" s="13">
        <f t="shared" ref="G20:G23" si="7">B20</f>
        <v>0.11819887429643527</v>
      </c>
      <c r="H20" s="13">
        <f t="shared" ref="H20:H23" si="8">C20</f>
        <v>9.7560975609756101E-2</v>
      </c>
      <c r="I20" s="13">
        <f t="shared" ref="I20:I23" si="9">D20</f>
        <v>0.21575984990619138</v>
      </c>
    </row>
    <row r="21" spans="1:9" x14ac:dyDescent="0.25">
      <c r="A21" t="s">
        <v>70</v>
      </c>
      <c r="B21" s="13">
        <v>7.1294559099437146E-2</v>
      </c>
      <c r="C21" s="13">
        <v>0.11819887429643527</v>
      </c>
      <c r="D21" s="13">
        <v>0.18949343339587241</v>
      </c>
      <c r="F21" s="13" t="str">
        <f t="shared" si="6"/>
        <v>Children (8–17)</v>
      </c>
      <c r="G21" s="13">
        <f t="shared" si="7"/>
        <v>7.1294559099437146E-2</v>
      </c>
      <c r="H21" s="13">
        <f t="shared" si="8"/>
        <v>0.11819887429643527</v>
      </c>
      <c r="I21" s="13">
        <f t="shared" si="9"/>
        <v>0.18949343339587241</v>
      </c>
    </row>
    <row r="22" spans="1:9" x14ac:dyDescent="0.25">
      <c r="A22" t="s">
        <v>72</v>
      </c>
      <c r="B22" s="13">
        <v>7.879924953095685E-2</v>
      </c>
      <c r="C22" s="13">
        <v>9.0056285178236398E-2</v>
      </c>
      <c r="D22" s="13">
        <v>0.16885553470919323</v>
      </c>
      <c r="F22" s="13" t="str">
        <f t="shared" si="6"/>
        <v>Adults (26–35)</v>
      </c>
      <c r="G22" s="13">
        <f t="shared" si="7"/>
        <v>7.879924953095685E-2</v>
      </c>
      <c r="H22" s="13">
        <f t="shared" si="8"/>
        <v>9.0056285178236398E-2</v>
      </c>
      <c r="I22" s="13">
        <f t="shared" si="9"/>
        <v>0.16885553470919323</v>
      </c>
    </row>
    <row r="23" spans="1:9" x14ac:dyDescent="0.25">
      <c r="A23" t="s">
        <v>71</v>
      </c>
      <c r="B23" s="13">
        <v>6.1913696060037521E-2</v>
      </c>
      <c r="C23" s="13">
        <v>5.8161350844277676E-2</v>
      </c>
      <c r="D23" s="13">
        <v>0.1200750469043152</v>
      </c>
      <c r="F23" s="13" t="str">
        <f t="shared" si="6"/>
        <v>Youth (18–25)</v>
      </c>
      <c r="G23" s="13">
        <f t="shared" si="7"/>
        <v>6.1913696060037521E-2</v>
      </c>
      <c r="H23" s="13">
        <f t="shared" si="8"/>
        <v>5.8161350844277676E-2</v>
      </c>
      <c r="I23" s="13">
        <f t="shared" si="9"/>
        <v>0.1200750469043152</v>
      </c>
    </row>
    <row r="24" spans="1:9" x14ac:dyDescent="0.25">
      <c r="A24" t="s">
        <v>75</v>
      </c>
      <c r="B24" s="13">
        <v>0.4727954971857411</v>
      </c>
      <c r="C24" s="13">
        <v>0.5272045028142589</v>
      </c>
      <c r="D24" s="13">
        <v>1</v>
      </c>
    </row>
    <row r="33" spans="1:4" x14ac:dyDescent="0.25">
      <c r="A33" s="12" t="s">
        <v>54</v>
      </c>
      <c r="B33" t="s">
        <v>63</v>
      </c>
      <c r="C33" t="s">
        <v>64</v>
      </c>
      <c r="D33" t="s">
        <v>65</v>
      </c>
    </row>
    <row r="34" spans="1:4" x14ac:dyDescent="0.25">
      <c r="A34" t="s">
        <v>74</v>
      </c>
      <c r="B34">
        <v>113</v>
      </c>
      <c r="C34">
        <v>115</v>
      </c>
      <c r="D34">
        <v>122</v>
      </c>
    </row>
    <row r="35" spans="1:4" x14ac:dyDescent="0.25">
      <c r="A35" t="s">
        <v>70</v>
      </c>
      <c r="B35">
        <v>99</v>
      </c>
      <c r="C35">
        <v>101</v>
      </c>
      <c r="D35">
        <v>78</v>
      </c>
    </row>
    <row r="36" spans="1:4" x14ac:dyDescent="0.25">
      <c r="A36" t="s">
        <v>72</v>
      </c>
      <c r="B36">
        <v>87</v>
      </c>
      <c r="C36">
        <v>90</v>
      </c>
      <c r="D36">
        <v>77</v>
      </c>
    </row>
    <row r="37" spans="1:4" x14ac:dyDescent="0.25">
      <c r="A37" t="s">
        <v>73</v>
      </c>
      <c r="B37">
        <v>158</v>
      </c>
      <c r="C37">
        <v>163</v>
      </c>
      <c r="D37">
        <v>135</v>
      </c>
    </row>
    <row r="38" spans="1:4" x14ac:dyDescent="0.25">
      <c r="A38" t="s">
        <v>71</v>
      </c>
      <c r="B38">
        <v>62</v>
      </c>
      <c r="C38">
        <v>64</v>
      </c>
      <c r="D38">
        <v>63</v>
      </c>
    </row>
    <row r="39" spans="1:4" x14ac:dyDescent="0.25">
      <c r="A39" t="s">
        <v>75</v>
      </c>
      <c r="B39">
        <v>519</v>
      </c>
      <c r="C39">
        <v>533</v>
      </c>
      <c r="D39">
        <v>475</v>
      </c>
    </row>
    <row r="48" spans="1:4" x14ac:dyDescent="0.25">
      <c r="A48" s="12" t="s">
        <v>6</v>
      </c>
      <c r="B48" t="s">
        <v>66</v>
      </c>
    </row>
    <row r="49" spans="1:9" x14ac:dyDescent="0.25">
      <c r="A49" t="s">
        <v>17</v>
      </c>
      <c r="B49">
        <v>257</v>
      </c>
    </row>
    <row r="50" spans="1:9" x14ac:dyDescent="0.25">
      <c r="A50" t="s">
        <v>12</v>
      </c>
      <c r="B50">
        <v>276</v>
      </c>
    </row>
    <row r="51" spans="1:9" x14ac:dyDescent="0.25">
      <c r="A51" t="s">
        <v>75</v>
      </c>
      <c r="B51">
        <v>533</v>
      </c>
    </row>
    <row r="54" spans="1:9" x14ac:dyDescent="0.25">
      <c r="A54" s="12" t="s">
        <v>7</v>
      </c>
      <c r="B54" t="s">
        <v>66</v>
      </c>
    </row>
    <row r="55" spans="1:9" x14ac:dyDescent="0.25">
      <c r="A55" t="s">
        <v>13</v>
      </c>
      <c r="B55">
        <v>191</v>
      </c>
    </row>
    <row r="56" spans="1:9" x14ac:dyDescent="0.25">
      <c r="A56" t="s">
        <v>19</v>
      </c>
      <c r="B56">
        <v>169</v>
      </c>
    </row>
    <row r="57" spans="1:9" x14ac:dyDescent="0.25">
      <c r="A57" t="s">
        <v>24</v>
      </c>
      <c r="B57">
        <v>173</v>
      </c>
    </row>
    <row r="58" spans="1:9" x14ac:dyDescent="0.25">
      <c r="A58" t="s">
        <v>75</v>
      </c>
      <c r="B58">
        <v>533</v>
      </c>
    </row>
    <row r="61" spans="1:9" x14ac:dyDescent="0.25">
      <c r="I61">
        <v>1</v>
      </c>
    </row>
    <row r="70" spans="1:8" x14ac:dyDescent="0.25">
      <c r="A70" s="12" t="s">
        <v>5</v>
      </c>
      <c r="B70" t="s">
        <v>66</v>
      </c>
      <c r="D70" s="12" t="s">
        <v>5</v>
      </c>
      <c r="E70" t="s">
        <v>66</v>
      </c>
      <c r="G70" t="s">
        <v>5</v>
      </c>
      <c r="H70" t="s">
        <v>62</v>
      </c>
    </row>
    <row r="71" spans="1:8" x14ac:dyDescent="0.25">
      <c r="A71" t="s">
        <v>38</v>
      </c>
      <c r="B71">
        <v>17</v>
      </c>
      <c r="D71" t="s">
        <v>21</v>
      </c>
      <c r="E71">
        <v>9</v>
      </c>
      <c r="G71" t="str">
        <f>IF(kk=1,A71,D71)</f>
        <v>Badda</v>
      </c>
      <c r="H71">
        <f>IF(kk=1,B71,E71)</f>
        <v>17</v>
      </c>
    </row>
    <row r="72" spans="1:8" x14ac:dyDescent="0.25">
      <c r="A72" t="s">
        <v>26</v>
      </c>
      <c r="B72">
        <v>17</v>
      </c>
      <c r="D72" t="s">
        <v>30</v>
      </c>
      <c r="E72">
        <v>9</v>
      </c>
      <c r="G72" t="str">
        <f t="shared" ref="G72:G80" si="10">IF(kk=1,A72,D72)</f>
        <v>Kafrul</v>
      </c>
      <c r="H72">
        <f t="shared" ref="H72:H80" si="11">IF($I$61=1,B72,E72)</f>
        <v>17</v>
      </c>
    </row>
    <row r="73" spans="1:8" x14ac:dyDescent="0.25">
      <c r="A73" t="s">
        <v>22</v>
      </c>
      <c r="B73">
        <v>17</v>
      </c>
      <c r="D73" t="s">
        <v>77</v>
      </c>
      <c r="E73">
        <v>9</v>
      </c>
      <c r="G73" t="str">
        <f t="shared" si="10"/>
        <v>Dhanmondi</v>
      </c>
      <c r="H73">
        <f t="shared" si="11"/>
        <v>17</v>
      </c>
    </row>
    <row r="74" spans="1:8" x14ac:dyDescent="0.25">
      <c r="A74" t="s">
        <v>50</v>
      </c>
      <c r="B74">
        <v>19</v>
      </c>
      <c r="D74" t="s">
        <v>43</v>
      </c>
      <c r="E74">
        <v>10</v>
      </c>
      <c r="G74" t="str">
        <f t="shared" si="10"/>
        <v>Kadamtali</v>
      </c>
      <c r="H74">
        <f t="shared" si="11"/>
        <v>19</v>
      </c>
    </row>
    <row r="75" spans="1:8" x14ac:dyDescent="0.25">
      <c r="A75" t="s">
        <v>11</v>
      </c>
      <c r="B75">
        <v>19</v>
      </c>
      <c r="D75" t="s">
        <v>37</v>
      </c>
      <c r="E75">
        <v>10</v>
      </c>
      <c r="G75" t="str">
        <f t="shared" si="10"/>
        <v>Mirpur</v>
      </c>
      <c r="H75">
        <f t="shared" si="11"/>
        <v>19</v>
      </c>
    </row>
    <row r="76" spans="1:8" x14ac:dyDescent="0.25">
      <c r="A76" t="s">
        <v>28</v>
      </c>
      <c r="B76">
        <v>20</v>
      </c>
      <c r="D76" t="s">
        <v>45</v>
      </c>
      <c r="E76">
        <v>10</v>
      </c>
      <c r="G76" t="str">
        <f t="shared" si="10"/>
        <v>Mohammadpur</v>
      </c>
      <c r="H76">
        <f t="shared" si="11"/>
        <v>20</v>
      </c>
    </row>
    <row r="77" spans="1:8" x14ac:dyDescent="0.25">
      <c r="A77" t="s">
        <v>48</v>
      </c>
      <c r="B77">
        <v>24</v>
      </c>
      <c r="D77" t="s">
        <v>42</v>
      </c>
      <c r="E77">
        <v>10</v>
      </c>
      <c r="G77" t="str">
        <f t="shared" si="10"/>
        <v>Tejgaon</v>
      </c>
      <c r="H77">
        <f t="shared" si="11"/>
        <v>24</v>
      </c>
    </row>
    <row r="78" spans="1:8" x14ac:dyDescent="0.25">
      <c r="A78" t="s">
        <v>39</v>
      </c>
      <c r="B78">
        <v>24</v>
      </c>
      <c r="D78" t="s">
        <v>35</v>
      </c>
      <c r="E78">
        <v>10</v>
      </c>
      <c r="G78" t="str">
        <f t="shared" si="10"/>
        <v>Bangshal</v>
      </c>
      <c r="H78">
        <f t="shared" si="11"/>
        <v>24</v>
      </c>
    </row>
    <row r="79" spans="1:8" x14ac:dyDescent="0.25">
      <c r="A79" t="s">
        <v>44</v>
      </c>
      <c r="B79">
        <v>26</v>
      </c>
      <c r="D79" t="s">
        <v>29</v>
      </c>
      <c r="E79">
        <v>11</v>
      </c>
      <c r="G79" t="str">
        <f t="shared" si="10"/>
        <v>Demra</v>
      </c>
      <c r="H79">
        <f t="shared" si="11"/>
        <v>26</v>
      </c>
    </row>
    <row r="80" spans="1:8" x14ac:dyDescent="0.25">
      <c r="A80" t="s">
        <v>33</v>
      </c>
      <c r="B80">
        <v>31</v>
      </c>
      <c r="D80" t="s">
        <v>16</v>
      </c>
      <c r="E80">
        <v>11</v>
      </c>
      <c r="G80" t="str">
        <f t="shared" si="10"/>
        <v>Jatrabari</v>
      </c>
      <c r="H80">
        <f t="shared" si="11"/>
        <v>31</v>
      </c>
    </row>
    <row r="81" spans="1:10" x14ac:dyDescent="0.25">
      <c r="A81" t="s">
        <v>75</v>
      </c>
      <c r="B81">
        <v>214</v>
      </c>
      <c r="D81" t="s">
        <v>75</v>
      </c>
      <c r="E81">
        <v>99</v>
      </c>
    </row>
    <row r="85" spans="1:10" x14ac:dyDescent="0.25">
      <c r="H85" s="14" t="str">
        <f>IF(kk=1,"Top 10 Most Affected Areas by Dengue Cases","Bottom 10 Affected Areas by Dengue Cases")</f>
        <v>Top 10 Most Affected Areas by Dengue Cases</v>
      </c>
      <c r="I85" s="14"/>
      <c r="J85" s="14"/>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T a b l e 3 ] ] > < / C u s t o m C o n t e n t > < / G e m i n i > 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T a b l e 3 ] ] > < / C u s t o m C o n t e n t > < / G e m i n i > 
</file>

<file path=customXml/item5.xml>��< ? x m l   v e r s i o n = " 1 . 0 "   e n c o d i n g = " u t f - 1 6 " ? > < D a t a M a s h u p   x m l n s = " h t t p : / / s c h e m a s . m i c r o s o f t . c o m / D a t a M a s h u p " > A A A A A B Q D A A B Q S w M E F A A C A A g A S K b G 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S K b 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m x l o o i k e 4 D g A A A B E A A A A T A B w A R m 9 y b X V s Y X M v U 2 V j d G l v b j E u b S C i G A A o o B Q A A A A A A A A A A A A A A A A A A A A A A A A A A A A r T k 0 u y c z P U w i G 0 I b W A F B L A Q I t A B Q A A g A I A E i m x l r u L 5 y p p A A A A P Y A A A A S A A A A A A A A A A A A A A A A A A A A A A B D b 2 5 m a W c v U G F j a 2 F n Z S 5 4 b W x Q S w E C L Q A U A A I A C A B I p s Z a D 8 r p q 6 Q A A A D p A A A A E w A A A A A A A A A A A A A A A A D w A A A A W 0 N v b n R l b n R f V H l w Z X N d L n h t b F B L A Q I t A B Q A A g A I A E i m x 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Y o K c I 8 X t 2 0 y + 6 f 1 J r a S D B g A A A A A C A A A A A A A Q Z g A A A A E A A C A A A A D O e E 1 e t r h Z O U 0 5 K U M J i g r G y P r a e P a n 9 h X J G r 6 3 F f / R M A A A A A A O g A A A A A I A A C A A A A D L t r U o X w h J 1 h + n t S m M G M J l Q B b k I 1 M 5 E 3 Q b v u c e I a T P h V A A A A B 8 s 6 C V N W c A O c y r e h A V J / b w 1 r E D / Y n d H h D H g o b Y x P P w y e h b 9 f + M 8 O T 9 O Q 1 b C c D E o U T 9 O b Q E 8 j M A 4 U h v C p 7 + / z z 8 f X / 5 R I l 6 c v / 4 7 W s A u E 1 d V U A A A A A o z w N F t z d J z 0 T J N l 4 J R A x I x e J 6 C N u H A q M W e N b Z Q f v O f n l E y p x R o s f r C m + t h Z u 9 J c g A l J W 2 3 d + 2 c g B 9 s / + L v L z 3 < / D a t a M a s h u p > 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 9 6 < / i n t > < / v a l u e > < / i t e m > < i t e m > < k e y > < s t r i n g > G e n d e r < / s t r i n g > < / k e y > < v a l u e > < i n t > 8 2 < / i n t > < / v a l u e > < / i t e m > < i t e m > < k e y > < s t r i n g > A g e < / s t r i n g > < / k e y > < v a l u e > < i n t > 6 0 < / i n t > < / v a l u e > < / i t e m > < i t e m > < k e y > < s t r i n g > A g e   G r o u p < / s t r i n g > < / k e y > < v a l u e > < i n t > 1 0 1 < / i n t > < / v a l u e > < / i t e m > < i t e m > < k e y > < s t r i n g > S h o r t i n g   A g e   G r o u p < / s t r i n g > < / k e y > < v a l u e > < i n t > 1 5 5 < / i n t > < / v a l u e > < / i t e m > < i t e m > < k e y > < s t r i n g > D e n g u e   P a t i e n t s < / s t r i n g > < / k e y > < v a l u e > < i n t > 1 4 6 < / i n t > < / v a l u e > < / i t e m > < i t e m > < k e y > < s t r i n g > N S 1   S t a t u s < / s t r i n g > < / k e y > < v a l u e > < i n t > 1 0 1 < / i n t > < / v a l u e > < / i t e m > < i t e m > < k e y > < s t r i n g > I g M   P a t i e n t s < / s t r i n g > < / k e y > < v a l u e > < i n t > 1 2 1 < / i n t > < / v a l u e > < / i t e m > < i t e m > < k e y > < s t r i n g > I g G   S t a t u s < / s t r i n g > < / k e y > < v a l u e > < i n t > 9 7 < / i n t > < / v a l u e > < / i t e m > < i t e m > < k e y > < s t r i n g > I g G   P a t i e n t s < / s t r i n g > < / k e y > < v a l u e > < i n t > 1 1 8 < / i n t > < / v a l u e > < / i t e m > < i t e m > < k e y > < s t r i n g > I g M   S t a t u s < / s t r i n g > < / k e y > < v a l u e > < i n t > 1 0 0 < / i n t > < / v a l u e > < / i t e m > < i t e m > < k e y > < s t r i n g > A r e a < / s t r i n g > < / k e y > < v a l u e > < i n t > 6 5 < / i n t > < / v a l u e > < / i t e m > < i t e m > < k e y > < s t r i n g > A r e a T y p e < / s t r i n g > < / k e y > < v a l u e > < i n t > 9 4 < / i n t > < / v a l u e > < / i t e m > < i t e m > < k e y > < s t r i n g > H o u s e T y p e < / s t r i n g > < / k e y > < v a l u e > < i n t > 1 0 4 < / i n t > < / v a l u e > < / i t e m > < i t e m > < k e y > < s t r i n g > D i s t r i c t < / s t r i n g > < / k e y > < v a l u e > < i n t > 8 0 < / i n t > < / v a l u e > < / i t e m > < i t e m > < k e y > < s t r i n g > N S 1   P a t i e n t s < / s t r i n g > < / k e y > < v a l u e > < i n t > 1 2 1 < / i n t > < / v a l u e > < / i t e m > < i t e m > < k e y > < s t r i n g > D e n g u e   S t a t u s < / s t r i n g > < / k e y > < v a l u e > < i n t > 1 2 5 < / i n t > < / v a l u e > < / i t e m > < / C o l u m n W i d t h s > < C o l u m n D i s p l a y I n d e x > < i t e m > < k e y > < s t r i n g > P a t i e n t   I D < / s t r i n g > < / k e y > < v a l u e > < i n t > 0 < / i n t > < / v a l u e > < / i t e m > < i t e m > < k e y > < s t r i n g > G e n d e r < / s t r i n g > < / k e y > < v a l u e > < i n t > 1 < / i n t > < / v a l u e > < / i t e m > < i t e m > < k e y > < s t r i n g > A g e < / s t r i n g > < / k e y > < v a l u e > < i n t > 2 < / i n t > < / v a l u e > < / i t e m > < i t e m > < k e y > < s t r i n g > A g e   G r o u p < / s t r i n g > < / k e y > < v a l u e > < i n t > 3 < / i n t > < / v a l u e > < / i t e m > < i t e m > < k e y > < s t r i n g > S h o r t i n g   A g e   G r o u p < / s t r i n g > < / k e y > < v a l u e > < i n t > 4 < / i n t > < / v a l u e > < / i t e m > < i t e m > < k e y > < s t r i n g > D e n g u e   P a t i e n t s < / s t r i n g > < / k e y > < v a l u e > < i n t > 1 6 < / i n t > < / v a l u e > < / i t e m > < i t e m > < k e y > < s t r i n g > N S 1   S t a t u s < / s t r i n g > < / k e y > < v a l u e > < i n t > 5 < / i n t > < / v a l u e > < / i t e m > < i t e m > < k e y > < s t r i n g > I g M   P a t i e n t s < / s t r i n g > < / k e y > < v a l u e > < i n t > 1 5 < / i n t > < / v a l u e > < / i t e m > < i t e m > < k e y > < s t r i n g > I g G   S t a t u s < / s t r i n g > < / k e y > < v a l u e > < i n t > 6 < / i n t > < / v a l u e > < / i t e m > < i t e m > < k e y > < s t r i n g > I g G   P a t i e n t s < / s t r i n g > < / k e y > < v a l u e > < i n t > 1 4 < / i n t > < / v a l u e > < / i t e m > < i t e m > < k e y > < s t r i n g > I g M   S t a t u s < / s t r i n g > < / k e y > < v a l u e > < i n t > 7 < / i n t > < / v a l u e > < / i t e m > < i t e m > < k e y > < s t r i n g > A r e a < / s t r i n g > < / k e y > < v a l u e > < i n t > 8 < / i n t > < / v a l u e > < / i t e m > < i t e m > < k e y > < s t r i n g > A r e a T y p e < / s t r i n g > < / k e y > < v a l u e > < i n t > 9 < / i n t > < / v a l u e > < / i t e m > < i t e m > < k e y > < s t r i n g > H o u s e T y p e < / s t r i n g > < / k e y > < v a l u e > < i n t > 1 0 < / i n t > < / v a l u e > < / i t e m > < i t e m > < k e y > < s t r i n g > D i s t r i c t < / s t r i n g > < / k e y > < v a l u e > < i n t > 1 1 < / i n t > < / v a l u e > < / i t e m > < i t e m > < k e y > < s t r i n g > N S 1   P a t i e n t s < / s t r i n g > < / k e y > < v a l u e > < i n t > 1 3 < / i n t > < / v a l u e > < / i t e m > < i t e m > < k e y > < s t r i n g > D e n g u e 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 C o l u m n s \ S h o r t i n g   A g e   G r o u p < / K e y > < / a : K e y > < a : V a l u e   i : t y p e = " T a b l e W i d g e t B a s e V i e w S t a t e " / > < / a : K e y V a l u e O f D i a g r a m O b j e c t K e y a n y T y p e z b w N T n L X > < a : K e y V a l u e O f D i a g r a m O b j e c t K e y a n y T y p e z b w N T n L X > < a : K e y > < K e y > C o l u m n s \ N S 1   P a t i e n t s < / K e y > < / a : K e y > < a : V a l u e   i : t y p e = " T a b l e W i d g e t B a s e V i e w S t a t e " / > < / a : K e y V a l u e O f D i a g r a m O b j e c t K e y a n y T y p e z b w N T n L X > < a : K e y V a l u e O f D i a g r a m O b j e c t K e y a n y T y p e z b w N T n L X > < a : K e y > < K e y > C o l u m n s \ N S 1   S t a t u s < / K e y > < / a : K e y > < a : V a l u e   i : t y p e = " T a b l e W i d g e t B a s e V i e w S t a t e " / > < / a : K e y V a l u e O f D i a g r a m O b j e c t K e y a n y T y p e z b w N T n L X > < a : K e y V a l u e O f D i a g r a m O b j e c t K e y a n y T y p e z b w N T n L X > < a : K e y > < K e y > C o l u m n s \ I g G   P a t i e n t s < / K e y > < / a : K e y > < a : V a l u e   i : t y p e = " T a b l e W i d g e t B a s e V i e w S t a t e " / > < / a : K e y V a l u e O f D i a g r a m O b j e c t K e y a n y T y p e z b w N T n L X > < a : K e y V a l u e O f D i a g r a m O b j e c t K e y a n y T y p e z b w N T n L X > < a : K e y > < K e y > C o l u m n s \ I g G   S t a t u s < / K e y > < / a : K e y > < a : V a l u e   i : t y p e = " T a b l e W i d g e t B a s e V i e w S t a t e " / > < / a : K e y V a l u e O f D i a g r a m O b j e c t K e y a n y T y p e z b w N T n L X > < a : K e y V a l u e O f D i a g r a m O b j e c t K e y a n y T y p e z b w N T n L X > < a : K e y > < K e y > C o l u m n s \ I g M   P a t i e n t s < / K e y > < / a : K e y > < a : V a l u e   i : t y p e = " T a b l e W i d g e t B a s e V i e w S t a t e " / > < / a : K e y V a l u e O f D i a g r a m O b j e c t K e y a n y T y p e z b w N T n L X > < a : K e y V a l u e O f D i a g r a m O b j e c t K e y a n y T y p e z b w N T n L X > < a : K e y > < K e y > C o l u m n s \ I g M   S t a t u s < / 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 C o l u m n s \ D e n g u e   P a t i e n t s < / K e y > < / a : K e y > < a : V a l u e   i : t y p e = " T a b l e W i d g e t B a s e V i e w S t a t e " / > < / a : K e y V a l u e O f D i a g r a m O b j e c t K e y a n y T y p e z b w N T n L X > < a : K e y V a l u e O f D i a g r a m O b j e c t K e y a n y T y p e z b w N T n L X > < a : K e y > < K e y > C o l u m n s \ D e n g u e 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 2 0 2 5 - 0 6 - 0 6 T 0 9 : 5 2 : 1 0 . 0 6 8 8 8 6 + 0 6 : 0 0 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 D e n g u e   S t a t u s < / K e y > < / D i a g r a m O b j e c t K e y > < D i a g r a m O b j e c t K e y > < K e y > M e a s u r e s \ C o u n t   o f   D e n g u e   S t a t u s \ T a g I n f o \ F o r m u l a < / K e y > < / D i a g r a m O b j e c t K e y > < D i a g r a m O b j e c t K e y > < K e y > M e a s u r e s \ C o u n t   o f   D e n g u e   S t a t u s \ T a g I n f o \ V a l u e < / K e y > < / D i a g r a m O b j e c t K e y > < D i a g r a m O b j e c t K e y > < K e y > M e a s u r e s \ S u m   o f   P a t i e n t   I D < / K e y > < / D i a g r a m O b j e c t K e y > < D i a g r a m O b j e c t K e y > < K e y > M e a s u r e s \ S u m   o f   P a t i e n t   I D \ T a g I n f o \ F o r m u l a < / K e y > < / D i a g r a m O b j e c t K e y > < D i a g r a m O b j e c t K e y > < K e y > M e a s u r e s \ S u m   o f   P a t i e n t   I D \ T a g I n f o \ V a l u e < / K e y > < / D i a g r a m O b j e c t K e y > < D i a g r a m O b j e c t K e y > < K e y > M e a s u r e s \ C o u n t   o f   P a t i e n t   I D < / K e y > < / D i a g r a m O b j e c t K e y > < D i a g r a m O b j e c t K e y > < K e y > M e a s u r e s \ C o u n t   o f   P a t i e n t   I D \ T a g I n f o \ F o r m u l a < / K e y > < / D i a g r a m O b j e c t K e y > < D i a g r a m O b j e c t K e y > < K e y > M e a s u r e s \ C o u n t   o f   P a t i e n t   I D \ T a g I n f o \ V a l u e < / K e y > < / D i a g r a m O b j e c t K e y > < D i a g r a m O b j e c t K e y > < K e y > M e a s u r e s \ C o u n t   o f   G e n d e r < / K e y > < / D i a g r a m O b j e c t K e y > < D i a g r a m O b j e c t K e y > < K e y > M e a s u r e s \ C o u n t   o f   G e n d e r \ T a g I n f o \ F o r m u l a < / K e y > < / D i a g r a m O b j e c t K e y > < D i a g r a m O b j e c t K e y > < K e y > M e a s u r e s \ C o u n t   o f   G e n d e r \ T a g I n f o \ V a l u e < / K e y > < / D i a g r a m O b j e c t K e y > < D i a g r a m O b j e c t K e y > < K e y > M e a s u r e s \ S u m   o f   D e n g u e   P a t i e n t s < / K e y > < / D i a g r a m O b j e c t K e y > < D i a g r a m O b j e c t K e y > < K e y > M e a s u r e s \ S u m   o f   D e n g u e   P a t i e n t s \ T a g I n f o \ F o r m u l a < / K e y > < / D i a g r a m O b j e c t K e y > < D i a g r a m O b j e c t K e y > < K e y > M e a s u r e s \ S u m   o f   D e n g u e   P a t i e n t s \ T a g I n f o \ V a l u e < / K e y > < / D i a g r a m O b j e c t K e y > < D i a g r a m O b j e c t K e y > < K e y > M e a s u r e s \ S u m   o f   N S 1   P a t i e n t s < / K e y > < / D i a g r a m O b j e c t K e y > < D i a g r a m O b j e c t K e y > < K e y > M e a s u r e s \ S u m   o f   N S 1   P a t i e n t s \ T a g I n f o \ F o r m u l a < / K e y > < / D i a g r a m O b j e c t K e y > < D i a g r a m O b j e c t K e y > < K e y > M e a s u r e s \ S u m   o f   N S 1   P a t i e n t s \ T a g I n f o \ V a l u e < / K e y > < / D i a g r a m O b j e c t K e y > < D i a g r a m O b j e c t K e y > < K e y > M e a s u r e s \ S u m   o f   I g G   P a t i e n t s < / K e y > < / D i a g r a m O b j e c t K e y > < D i a g r a m O b j e c t K e y > < K e y > M e a s u r e s \ S u m   o f   I g G   P a t i e n t s \ T a g I n f o \ F o r m u l a < / K e y > < / D i a g r a m O b j e c t K e y > < D i a g r a m O b j e c t K e y > < K e y > M e a s u r e s \ S u m   o f   I g G   P a t i e n t s \ T a g I n f o \ V a l u e < / K e y > < / D i a g r a m O b j e c t K e y > < D i a g r a m O b j e c t K e y > < K e y > M e a s u r e s \ S u m   o f   I g M   P a t i e n t s < / K e y > < / D i a g r a m O b j e c t K e y > < D i a g r a m O b j e c t K e y > < K e y > M e a s u r e s \ S u m   o f   I g M   P a t i e n t s \ T a g I n f o \ F o r m u l a < / K e y > < / D i a g r a m O b j e c t K e y > < D i a g r a m O b j e c t K e y > < K e y > M e a s u r e s \ S u m   o f   I g M   P a t i e n t s \ T a g I n f o \ V a l u e < / K e y > < / D i a g r a m O b j e c t K e y > < D i a g r a m O b j e c t K e y > < K e y > M e a s u r e s \ C o u n t   o f   D e n g u e   P a t i e n t s < / K e y > < / D i a g r a m O b j e c t K e y > < D i a g r a m O b j e c t K e y > < K e y > M e a s u r e s \ C o u n t   o f   D e n g u e   P a t i e n t s \ T a g I n f o \ F o r m u l a < / K e y > < / D i a g r a m O b j e c t K e y > < D i a g r a m O b j e c t K e y > < K e y > M e a s u r e s \ C o u n t   o f   D e n g u e   P a t i e n t s \ T a g I n f o \ V a l u e < / K e y > < / D i a g r a m O b j e c t K e y > < D i a g r a m O b j e c t K e y > < K e y > M e a s u r e s \ C o u n t   o f   N S 1   P a t i e n t s < / K e y > < / D i a g r a m O b j e c t K e y > < D i a g r a m O b j e c t K e y > < K e y > M e a s u r e s \ C o u n t   o f   N S 1   P a t i e n t s \ T a g I n f o \ F o r m u l a < / K e y > < / D i a g r a m O b j e c t K e y > < D i a g r a m O b j e c t K e y > < K e y > M e a s u r e s \ C o u n t   o f   N S 1   P a t i e n t s \ T a g I n f o \ V a l u e < / K e y > < / D i a g r a m O b j e c t K e y > < D i a g r a m O b j e c t K e y > < K e y > M e a s u r e s \ C o u n t   o f   I g G   P a t i e n t s < / K e y > < / D i a g r a m O b j e c t K e y > < D i a g r a m O b j e c t K e y > < K e y > M e a s u r e s \ C o u n t   o f   I g G   P a t i e n t s \ T a g I n f o \ F o r m u l a < / K e y > < / D i a g r a m O b j e c t K e y > < D i a g r a m O b j e c t K e y > < K e y > M e a s u r e s \ C o u n t   o f   I g G   P a t i e n t s \ T a g I n f o \ V a l u e < / K e y > < / D i a g r a m O b j e c t K e y > < D i a g r a m O b j e c t K e y > < K e y > M e a s u r e s \ C o u n t   o f   I g M   P a t i e n t s < / K e y > < / D i a g r a m O b j e c t K e y > < D i a g r a m O b j e c t K e y > < K e y > M e a s u r e s \ C o u n t   o f   I g M   P a t i e n t s \ T a g I n f o \ F o r m u l a < / K e y > < / D i a g r a m O b j e c t K e y > < D i a g r a m O b j e c t K e y > < K e y > M e a s u r e s \ C o u n t   o f   I g M   P a t i e n t s \ T a g I n f o \ V a l u e < / K e y > < / D i a g r a m O b j e c t K e y > < D i a g r a m O b j e c t K e y > < K e y > C o l u m n s \ P a t i e n t   I D < / K e y > < / D i a g r a m O b j e c t K e y > < D i a g r a m O b j e c t K e y > < K e y > C o l u m n s \ G e n d e r < / K e y > < / D i a g r a m O b j e c t K e y > < D i a g r a m O b j e c t K e y > < K e y > C o l u m n s \ A g e < / K e y > < / D i a g r a m O b j e c t K e y > < D i a g r a m O b j e c t K e y > < K e y > C o l u m n s \ A g e   G r o u p < / K e y > < / D i a g r a m O b j e c t K e y > < D i a g r a m O b j e c t K e y > < K e y > C o l u m n s \ S h o r t i n g   A g e   G r o u p < / K e y > < / D i a g r a m O b j e c t K e y > < D i a g r a m O b j e c t K e y > < K e y > C o l u m n s \ N S 1   P a t i e n t s < / K e y > < / D i a g r a m O b j e c t K e y > < D i a g r a m O b j e c t K e y > < K e y > C o l u m n s \ N S 1   S t a t u s < / K e y > < / D i a g r a m O b j e c t K e y > < D i a g r a m O b j e c t K e y > < K e y > C o l u m n s \ I g G   P a t i e n t s < / K e y > < / D i a g r a m O b j e c t K e y > < D i a g r a m O b j e c t K e y > < K e y > C o l u m n s \ I g G   S t a t u s < / K e y > < / D i a g r a m O b j e c t K e y > < D i a g r a m O b j e c t K e y > < K e y > C o l u m n s \ I g M   P a t i e n t s < / K e y > < / D i a g r a m O b j e c t K e y > < D i a g r a m O b j e c t K e y > < K e y > C o l u m n s \ I g M   S t a t u s < / K e y > < / D i a g r a m O b j e c t K e y > < D i a g r a m O b j e c t K e y > < K e y > C o l u m n s \ A r e a < / K e y > < / D i a g r a m O b j e c t K e y > < D i a g r a m O b j e c t K e y > < K e y > C o l u m n s \ A r e a T y p e < / K e y > < / D i a g r a m O b j e c t K e y > < D i a g r a m O b j e c t K e y > < K e y > C o l u m n s \ H o u s e T y p e < / K e y > < / D i a g r a m O b j e c t K e y > < D i a g r a m O b j e c t K e y > < K e y > C o l u m n s \ D i s t r i c t < / K e y > < / D i a g r a m O b j e c t K e y > < D i a g r a m O b j e c t K e y > < K e y > C o l u m n s \ D e n g u e   P a t i e n t s < / K e y > < / D i a g r a m O b j e c t K e y > < D i a g r a m O b j e c t K e y > < K e y > C o l u m n s \ D e n g u e   S t a t u s < / K e y > < / D i a g r a m O b j e c t K e y > < D i a g r a m O b j e c t K e y > < K e y > L i n k s \ & l t ; C o l u m n s \ C o u n t   o f   D e n g u e   S t a t u s & g t ; - & l t ; M e a s u r e s \ D e n g u e   S t a t u s & g t ; < / K e y > < / D i a g r a m O b j e c t K e y > < D i a g r a m O b j e c t K e y > < K e y > L i n k s \ & l t ; C o l u m n s \ C o u n t   o f   D e n g u e   S t a t u s & g t ; - & l t ; M e a s u r e s \ D e n g u e   S t a t u s & g t ; \ C O L U M N < / K e y > < / D i a g r a m O b j e c t K e y > < D i a g r a m O b j e c t K e y > < K e y > L i n k s \ & l t ; C o l u m n s \ C o u n t   o f   D e n g u e   S t a t u s & g t ; - & l t ; M e a s u r e s \ D e n g u e   S t a t u s & g t ; \ M E A S U R E < / K e y > < / D i a g r a m O b j e c t K e y > < D i a g r a m O b j e c t K e y > < K e y > L i n k s \ & l t ; C o l u m n s \ S u m   o f   P a t i e n t   I D & g t ; - & l t ; M e a s u r e s \ P a t i e n t   I D & g t ; < / K e y > < / D i a g r a m O b j e c t K e y > < D i a g r a m O b j e c t K e y > < K e y > L i n k s \ & l t ; C o l u m n s \ S u m   o f   P a t i e n t   I D & g t ; - & l t ; M e a s u r e s \ P a t i e n t   I D & g t ; \ C O L U M N < / K e y > < / D i a g r a m O b j e c t K e y > < D i a g r a m O b j e c t K e y > < K e y > L i n k s \ & l t ; C o l u m n s \ S u m   o f   P a t i e n t   I D & g t ; - & l t ; M e a s u r e s \ P a t i e n t   I D & g t ; \ M E A S U R E 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 D e n g u e   P a t i e n t s & g t ; - & l t ; M e a s u r e s \ D e n g u e   P a t i e n t s & g t ; < / K e y > < / D i a g r a m O b j e c t K e y > < D i a g r a m O b j e c t K e y > < K e y > L i n k s \ & l t ; C o l u m n s \ S u m   o f   D e n g u e   P a t i e n t s & g t ; - & l t ; M e a s u r e s \ D e n g u e   P a t i e n t s & g t ; \ C O L U M N < / K e y > < / D i a g r a m O b j e c t K e y > < D i a g r a m O b j e c t K e y > < K e y > L i n k s \ & l t ; C o l u m n s \ S u m   o f   D e n g u e   P a t i e n t s & g t ; - & l t ; M e a s u r e s \ D e n g u e   P a t i e n t s & g t ; \ M E A S U R E < / K e y > < / D i a g r a m O b j e c t K e y > < D i a g r a m O b j e c t K e y > < K e y > L i n k s \ & l t ; C o l u m n s \ S u m   o f   N S 1   P a t i e n t s & g t ; - & l t ; M e a s u r e s \ N S 1   P a t i e n t s & g t ; < / K e y > < / D i a g r a m O b j e c t K e y > < D i a g r a m O b j e c t K e y > < K e y > L i n k s \ & l t ; C o l u m n s \ S u m   o f   N S 1   P a t i e n t s & g t ; - & l t ; M e a s u r e s \ N S 1   P a t i e n t s & g t ; \ C O L U M N < / K e y > < / D i a g r a m O b j e c t K e y > < D i a g r a m O b j e c t K e y > < K e y > L i n k s \ & l t ; C o l u m n s \ S u m   o f   N S 1   P a t i e n t s & g t ; - & l t ; M e a s u r e s \ N S 1   P a t i e n t s & g t ; \ M E A S U R E < / K e y > < / D i a g r a m O b j e c t K e y > < D i a g r a m O b j e c t K e y > < K e y > L i n k s \ & l t ; C o l u m n s \ S u m   o f   I g G   P a t i e n t s & g t ; - & l t ; M e a s u r e s \ I g G   P a t i e n t s & g t ; < / K e y > < / D i a g r a m O b j e c t K e y > < D i a g r a m O b j e c t K e y > < K e y > L i n k s \ & l t ; C o l u m n s \ S u m   o f   I g G   P a t i e n t s & g t ; - & l t ; M e a s u r e s \ I g G   P a t i e n t s & g t ; \ C O L U M N < / K e y > < / D i a g r a m O b j e c t K e y > < D i a g r a m O b j e c t K e y > < K e y > L i n k s \ & l t ; C o l u m n s \ S u m   o f   I g G   P a t i e n t s & g t ; - & l t ; M e a s u r e s \ I g G   P a t i e n t s & g t ; \ M E A S U R E < / K e y > < / D i a g r a m O b j e c t K e y > < D i a g r a m O b j e c t K e y > < K e y > L i n k s \ & l t ; C o l u m n s \ S u m   o f   I g M   P a t i e n t s & g t ; - & l t ; M e a s u r e s \ I g M   P a t i e n t s & g t ; < / K e y > < / D i a g r a m O b j e c t K e y > < D i a g r a m O b j e c t K e y > < K e y > L i n k s \ & l t ; C o l u m n s \ S u m   o f   I g M   P a t i e n t s & g t ; - & l t ; M e a s u r e s \ I g M   P a t i e n t s & g t ; \ C O L U M N < / K e y > < / D i a g r a m O b j e c t K e y > < D i a g r a m O b j e c t K e y > < K e y > L i n k s \ & l t ; C o l u m n s \ S u m   o f   I g M   P a t i e n t s & g t ; - & l t ; M e a s u r e s \ I g M   P a t i e n t s & g t ; \ M E A S U R E < / K e y > < / D i a g r a m O b j e c t K e y > < D i a g r a m O b j e c t K e y > < K e y > L i n k s \ & l t ; C o l u m n s \ C o u n t   o f   D e n g u e   P a t i e n t s & g t ; - & l t ; M e a s u r e s \ D e n g u e   P a t i e n t s & g t ; < / K e y > < / D i a g r a m O b j e c t K e y > < D i a g r a m O b j e c t K e y > < K e y > L i n k s \ & l t ; C o l u m n s \ C o u n t   o f   D e n g u e   P a t i e n t s & g t ; - & l t ; M e a s u r e s \ D e n g u e   P a t i e n t s & g t ; \ C O L U M N < / K e y > < / D i a g r a m O b j e c t K e y > < D i a g r a m O b j e c t K e y > < K e y > L i n k s \ & l t ; C o l u m n s \ C o u n t   o f   D e n g u e   P a t i e n t s & g t ; - & l t ; M e a s u r e s \ D e n g u e   P a t i e n t s & g t ; \ M E A S U R E < / K e y > < / D i a g r a m O b j e c t K e y > < D i a g r a m O b j e c t K e y > < K e y > L i n k s \ & l t ; C o l u m n s \ C o u n t   o f   N S 1   P a t i e n t s & g t ; - & l t ; M e a s u r e s \ N S 1   P a t i e n t s & g t ; < / K e y > < / D i a g r a m O b j e c t K e y > < D i a g r a m O b j e c t K e y > < K e y > L i n k s \ & l t ; C o l u m n s \ C o u n t   o f   N S 1   P a t i e n t s & g t ; - & l t ; M e a s u r e s \ N S 1   P a t i e n t s & g t ; \ C O L U M N < / K e y > < / D i a g r a m O b j e c t K e y > < D i a g r a m O b j e c t K e y > < K e y > L i n k s \ & l t ; C o l u m n s \ C o u n t   o f   N S 1   P a t i e n t s & g t ; - & l t ; M e a s u r e s \ N S 1   P a t i e n t s & g t ; \ M E A S U R E < / K e y > < / D i a g r a m O b j e c t K e y > < D i a g r a m O b j e c t K e y > < K e y > L i n k s \ & l t ; C o l u m n s \ C o u n t   o f   I g G   P a t i e n t s & g t ; - & l t ; M e a s u r e s \ I g G   P a t i e n t s & g t ; < / K e y > < / D i a g r a m O b j e c t K e y > < D i a g r a m O b j e c t K e y > < K e y > L i n k s \ & l t ; C o l u m n s \ C o u n t   o f   I g G   P a t i e n t s & g t ; - & l t ; M e a s u r e s \ I g G   P a t i e n t s & g t ; \ C O L U M N < / K e y > < / D i a g r a m O b j e c t K e y > < D i a g r a m O b j e c t K e y > < K e y > L i n k s \ & l t ; C o l u m n s \ C o u n t   o f   I g G   P a t i e n t s & g t ; - & l t ; M e a s u r e s \ I g G   P a t i e n t s & g t ; \ M E A S U R E < / K e y > < / D i a g r a m O b j e c t K e y > < D i a g r a m O b j e c t K e y > < K e y > L i n k s \ & l t ; C o l u m n s \ C o u n t   o f   I g M   P a t i e n t s & g t ; - & l t ; M e a s u r e s \ I g M   P a t i e n t s & g t ; < / K e y > < / D i a g r a m O b j e c t K e y > < D i a g r a m O b j e c t K e y > < K e y > L i n k s \ & l t ; C o l u m n s \ C o u n t   o f   I g M   P a t i e n t s & g t ; - & l t ; M e a s u r e s \ I g M   P a t i e n t s & g t ; \ C O L U M N < / K e y > < / D i a g r a m O b j e c t K e y > < D i a g r a m O b j e c t K e y > < K e y > L i n k s \ & l t ; C o l u m n s \ C o u n t   o f   I g M   P a t i e n t s & g t ; - & l t ; M e a s u r e s \ I g M   P a t i e n t s & g t ; \ M E A S U R E 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 D e n g u e   S t a t u s < / K e y > < / a : K e y > < a : V a l u e   i : t y p e = " M e a s u r e G r i d N o d e V i e w S t a t e " > < C o l u m n > 1 2 < / C o l u m n > < L a y e d O u t > t r u e < / L a y e d O u t > < W a s U I I n v i s i b l e > t r u e < / W a s U I I n v i s i b l e > < / a : V a l u e > < / a : K e y V a l u e O f D i a g r a m O b j e c t K e y a n y T y p e z b w N T n L X > < a : K e y V a l u e O f D i a g r a m O b j e c t K e y a n y T y p e z b w N T n L X > < a : K e y > < K e y > M e a s u r e s \ C o u n t   o f   D e n g u e   S t a t u s \ T a g I n f o \ F o r m u l a < / K e y > < / a : K e y > < a : V a l u e   i : t y p e = " M e a s u r e G r i d V i e w S t a t e I D i a g r a m T a g A d d i t i o n a l I n f o " / > < / a : K e y V a l u e O f D i a g r a m O b j e c t K e y a n y T y p e z b w N T n L X > < a : K e y V a l u e O f D i a g r a m O b j e c t K e y a n y T y p e z b w N T n L X > < a : K e y > < K e y > M e a s u r e s \ C o u n t   o f   D e n g u e   S t a t u s \ T a g I n f o \ V a l u e < / K e y > < / a : K e y > < a : V a l u e   i : t y p e = " M e a s u r e G r i d V i e w S t a t e I D i a g r a m T a g A d d i t i o n a l I n f o " / > < / a : K e y V a l u e O f D i a g r a m O b j e c t K e y a n y T y p e z b w N T n L X > < a : K e y V a l u e O f D i a g r a m O b j e c t K e y a n y T y p e z b w N T n L X > < a : K e y > < K e y > M e a s u r e s \ S u m   o f   P a t i e n t   I D < / K e y > < / a : K e y > < a : V a l u e   i : t y p e = " M e a s u r e G r i d N o d e V i e w S t a t e " > < L a y e d O u t > t r u e < / L a y e d O u t > < W a s U I I n v i s i b l e > t r u e < / W a s U I I n v i s i b l e > < / a : V a l u e > < / a : K e y V a l u e O f D i a g r a m O b j e c t K e y a n y T y p e z b w N T n L X > < a : K e y V a l u e O f D i a g r a m O b j e c t K e y a n y T y p e z b w N T n L X > < a : K e y > < K e y > M e a s u r e s \ S u m   o f   P a t i e n t   I D \ T a g I n f o \ F o r m u l a < / K e y > < / a : K e y > < a : V a l u e   i : t y p e = " M e a s u r e G r i d V i e w S t a t e I D i a g r a m T a g A d d i t i o n a l I n f o " / > < / a : K e y V a l u e O f D i a g r a m O b j e c t K e y a n y T y p e z b w N T n L X > < a : K e y V a l u e O f D i a g r a m O b j e c t K e y a n y T y p e z b w N T n L X > < a : K e y > < K e y > M e a s u r e s \ S u m   o f   P a t i e n t   I D \ T a g I n f o \ V a l u e < / K e y > < / a : K e y > < a : V a l u e   i : t y p e = " M e a s u r e G r i d V i e w S t a t e I D i a g r a m T a g A d d i t i o n a l I n f o " / > < / 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 D e n g u e   P a t i e n t s < / K e y > < / a : K e y > < a : V a l u e   i : t y p e = " M e a s u r e G r i d N o d e V i e w S t a t e " > < C o l u m n > 1 6 < / C o l u m n > < L a y e d O u t > t r u e < / L a y e d O u t > < W a s U I I n v i s i b l e > t r u e < / W a s U I I n v i s i b l e > < / a : V a l u e > < / a : K e y V a l u e O f D i a g r a m O b j e c t K e y a n y T y p e z b w N T n L X > < a : K e y V a l u e O f D i a g r a m O b j e c t K e y a n y T y p e z b w N T n L X > < a : K e y > < K e y > M e a s u r e s \ S u m   o f   D e n g u e   P a t i e n t s \ T a g I n f o \ F o r m u l a < / K e y > < / a : K e y > < a : V a l u e   i : t y p e = " M e a s u r e G r i d V i e w S t a t e I D i a g r a m T a g A d d i t i o n a l I n f o " / > < / a : K e y V a l u e O f D i a g r a m O b j e c t K e y a n y T y p e z b w N T n L X > < a : K e y V a l u e O f D i a g r a m O b j e c t K e y a n y T y p e z b w N T n L X > < a : K e y > < K e y > M e a s u r e s \ S u m   o f   D e n g u e   P a t i e n t s \ T a g I n f o \ V a l u e < / K e y > < / a : K e y > < a : V a l u e   i : t y p e = " M e a s u r e G r i d V i e w S t a t e I D i a g r a m T a g A d d i t i o n a l I n f o " / > < / a : K e y V a l u e O f D i a g r a m O b j e c t K e y a n y T y p e z b w N T n L X > < a : K e y V a l u e O f D i a g r a m O b j e c t K e y a n y T y p e z b w N T n L X > < a : K e y > < K e y > M e a s u r e s \ S u m   o f   N S 1   P a t i e n t s < / K e y > < / a : K e y > < a : V a l u e   i : t y p e = " M e a s u r e G r i d N o d e V i e w S t a t e " > < C o l u m n > 1 3 < / C o l u m n > < L a y e d O u t > t r u e < / L a y e d O u t > < W a s U I I n v i s i b l e > t r u e < / W a s U I I n v i s i b l e > < / a : V a l u e > < / a : K e y V a l u e O f D i a g r a m O b j e c t K e y a n y T y p e z b w N T n L X > < a : K e y V a l u e O f D i a g r a m O b j e c t K e y a n y T y p e z b w N T n L X > < a : K e y > < K e y > M e a s u r e s \ S u m   o f   N S 1   P a t i e n t s \ T a g I n f o \ F o r m u l a < / K e y > < / a : K e y > < a : V a l u e   i : t y p e = " M e a s u r e G r i d V i e w S t a t e I D i a g r a m T a g A d d i t i o n a l I n f o " / > < / a : K e y V a l u e O f D i a g r a m O b j e c t K e y a n y T y p e z b w N T n L X > < a : K e y V a l u e O f D i a g r a m O b j e c t K e y a n y T y p e z b w N T n L X > < a : K e y > < K e y > M e a s u r e s \ S u m   o f   N S 1   P a t i e n t s \ T a g I n f o \ V a l u e < / K e y > < / a : K e y > < a : V a l u e   i : t y p e = " M e a s u r e G r i d V i e w S t a t e I D i a g r a m T a g A d d i t i o n a l I n f o " / > < / a : K e y V a l u e O f D i a g r a m O b j e c t K e y a n y T y p e z b w N T n L X > < a : K e y V a l u e O f D i a g r a m O b j e c t K e y a n y T y p e z b w N T n L X > < a : K e y > < K e y > M e a s u r e s \ S u m   o f   I g G   P a t i e n t s < / K e y > < / a : K e y > < a : V a l u e   i : t y p e = " M e a s u r e G r i d N o d e V i e w S t a t e " > < C o l u m n > 1 4 < / C o l u m n > < L a y e d O u t > t r u e < / L a y e d O u t > < W a s U I I n v i s i b l e > t r u e < / W a s U I I n v i s i b l e > < / a : V a l u e > < / a : K e y V a l u e O f D i a g r a m O b j e c t K e y a n y T y p e z b w N T n L X > < a : K e y V a l u e O f D i a g r a m O b j e c t K e y a n y T y p e z b w N T n L X > < a : K e y > < K e y > M e a s u r e s \ S u m   o f   I g G   P a t i e n t s \ T a g I n f o \ F o r m u l a < / K e y > < / a : K e y > < a : V a l u e   i : t y p e = " M e a s u r e G r i d V i e w S t a t e I D i a g r a m T a g A d d i t i o n a l I n f o " / > < / a : K e y V a l u e O f D i a g r a m O b j e c t K e y a n y T y p e z b w N T n L X > < a : K e y V a l u e O f D i a g r a m O b j e c t K e y a n y T y p e z b w N T n L X > < a : K e y > < K e y > M e a s u r e s \ S u m   o f   I g G   P a t i e n t s \ T a g I n f o \ V a l u e < / K e y > < / a : K e y > < a : V a l u e   i : t y p e = " M e a s u r e G r i d V i e w S t a t e I D i a g r a m T a g A d d i t i o n a l I n f o " / > < / a : K e y V a l u e O f D i a g r a m O b j e c t K e y a n y T y p e z b w N T n L X > < a : K e y V a l u e O f D i a g r a m O b j e c t K e y a n y T y p e z b w N T n L X > < a : K e y > < K e y > M e a s u r e s \ S u m   o f   I g M   P a t i e n t s < / K e y > < / a : K e y > < a : V a l u e   i : t y p e = " M e a s u r e G r i d N o d e V i e w S t a t e " > < C o l u m n > 1 5 < / C o l u m n > < L a y e d O u t > t r u e < / L a y e d O u t > < W a s U I I n v i s i b l e > t r u e < / W a s U I I n v i s i b l e > < / a : V a l u e > < / a : K e y V a l u e O f D i a g r a m O b j e c t K e y a n y T y p e z b w N T n L X > < a : K e y V a l u e O f D i a g r a m O b j e c t K e y a n y T y p e z b w N T n L X > < a : K e y > < K e y > M e a s u r e s \ S u m   o f   I g M   P a t i e n t s \ T a g I n f o \ F o r m u l a < / K e y > < / a : K e y > < a : V a l u e   i : t y p e = " M e a s u r e G r i d V i e w S t a t e I D i a g r a m T a g A d d i t i o n a l I n f o " / > < / a : K e y V a l u e O f D i a g r a m O b j e c t K e y a n y T y p e z b w N T n L X > < a : K e y V a l u e O f D i a g r a m O b j e c t K e y a n y T y p e z b w N T n L X > < a : K e y > < K e y > M e a s u r e s \ S u m   o f   I g M   P a t i e n t s \ T a g I n f o \ V a l u e < / K e y > < / a : K e y > < a : V a l u e   i : t y p e = " M e a s u r e G r i d V i e w S t a t e I D i a g r a m T a g A d d i t i o n a l I n f o " / > < / a : K e y V a l u e O f D i a g r a m O b j e c t K e y a n y T y p e z b w N T n L X > < a : K e y V a l u e O f D i a g r a m O b j e c t K e y a n y T y p e z b w N T n L X > < a : K e y > < K e y > M e a s u r e s \ C o u n t   o f   D e n g u e   P a t i e n t s < / K e y > < / a : K e y > < a : V a l u e   i : t y p e = " M e a s u r e G r i d N o d e V i e w S t a t e " > < C o l u m n > 1 6 < / C o l u m n > < L a y e d O u t > t r u e < / L a y e d O u t > < R o w > 1 < / R o w > < W a s U I I n v i s i b l e > t r u e < / W a s U I I n v i s i b l e > < / a : V a l u e > < / a : K e y V a l u e O f D i a g r a m O b j e c t K e y a n y T y p e z b w N T n L X > < a : K e y V a l u e O f D i a g r a m O b j e c t K e y a n y T y p e z b w N T n L X > < a : K e y > < K e y > M e a s u r e s \ C o u n t   o f   D e n g u e   P a t i e n t s \ T a g I n f o \ F o r m u l a < / K e y > < / a : K e y > < a : V a l u e   i : t y p e = " M e a s u r e G r i d V i e w S t a t e I D i a g r a m T a g A d d i t i o n a l I n f o " / > < / a : K e y V a l u e O f D i a g r a m O b j e c t K e y a n y T y p e z b w N T n L X > < a : K e y V a l u e O f D i a g r a m O b j e c t K e y a n y T y p e z b w N T n L X > < a : K e y > < K e y > M e a s u r e s \ C o u n t   o f   D e n g u e   P a t i e n t s \ T a g I n f o \ V a l u e < / K e y > < / a : K e y > < a : V a l u e   i : t y p e = " M e a s u r e G r i d V i e w S t a t e I D i a g r a m T a g A d d i t i o n a l I n f o " / > < / a : K e y V a l u e O f D i a g r a m O b j e c t K e y a n y T y p e z b w N T n L X > < a : K e y V a l u e O f D i a g r a m O b j e c t K e y a n y T y p e z b w N T n L X > < a : K e y > < K e y > M e a s u r e s \ C o u n t   o f   N S 1   P a t i e n t s < / K e y > < / a : K e y > < a : V a l u e   i : t y p e = " M e a s u r e G r i d N o d e V i e w S t a t e " > < C o l u m n > 1 3 < / C o l u m n > < L a y e d O u t > t r u e < / L a y e d O u t > < R o w > 1 < / R o w > < W a s U I I n v i s i b l e > t r u e < / W a s U I I n v i s i b l e > < / a : V a l u e > < / a : K e y V a l u e O f D i a g r a m O b j e c t K e y a n y T y p e z b w N T n L X > < a : K e y V a l u e O f D i a g r a m O b j e c t K e y a n y T y p e z b w N T n L X > < a : K e y > < K e y > M e a s u r e s \ C o u n t   o f   N S 1   P a t i e n t s \ T a g I n f o \ F o r m u l a < / K e y > < / a : K e y > < a : V a l u e   i : t y p e = " M e a s u r e G r i d V i e w S t a t e I D i a g r a m T a g A d d i t i o n a l I n f o " / > < / a : K e y V a l u e O f D i a g r a m O b j e c t K e y a n y T y p e z b w N T n L X > < a : K e y V a l u e O f D i a g r a m O b j e c t K e y a n y T y p e z b w N T n L X > < a : K e y > < K e y > M e a s u r e s \ C o u n t   o f   N S 1   P a t i e n t s \ T a g I n f o \ V a l u e < / K e y > < / a : K e y > < a : V a l u e   i : t y p e = " M e a s u r e G r i d V i e w S t a t e I D i a g r a m T a g A d d i t i o n a l I n f o " / > < / a : K e y V a l u e O f D i a g r a m O b j e c t K e y a n y T y p e z b w N T n L X > < a : K e y V a l u e O f D i a g r a m O b j e c t K e y a n y T y p e z b w N T n L X > < a : K e y > < K e y > M e a s u r e s \ C o u n t   o f   I g G   P a t i e n t s < / K e y > < / a : K e y > < a : V a l u e   i : t y p e = " M e a s u r e G r i d N o d e V i e w S t a t e " > < C o l u m n > 1 4 < / C o l u m n > < L a y e d O u t > t r u e < / L a y e d O u t > < R o w > 1 < / R o w > < W a s U I I n v i s i b l e > t r u e < / W a s U I I n v i s i b l e > < / a : V a l u e > < / a : K e y V a l u e O f D i a g r a m O b j e c t K e y a n y T y p e z b w N T n L X > < a : K e y V a l u e O f D i a g r a m O b j e c t K e y a n y T y p e z b w N T n L X > < a : K e y > < K e y > M e a s u r e s \ C o u n t   o f   I g G   P a t i e n t s \ T a g I n f o \ F o r m u l a < / K e y > < / a : K e y > < a : V a l u e   i : t y p e = " M e a s u r e G r i d V i e w S t a t e I D i a g r a m T a g A d d i t i o n a l I n f o " / > < / a : K e y V a l u e O f D i a g r a m O b j e c t K e y a n y T y p e z b w N T n L X > < a : K e y V a l u e O f D i a g r a m O b j e c t K e y a n y T y p e z b w N T n L X > < a : K e y > < K e y > M e a s u r e s \ C o u n t   o f   I g G   P a t i e n t s \ T a g I n f o \ V a l u e < / K e y > < / a : K e y > < a : V a l u e   i : t y p e = " M e a s u r e G r i d V i e w S t a t e I D i a g r a m T a g A d d i t i o n a l I n f o " / > < / a : K e y V a l u e O f D i a g r a m O b j e c t K e y a n y T y p e z b w N T n L X > < a : K e y V a l u e O f D i a g r a m O b j e c t K e y a n y T y p e z b w N T n L X > < a : K e y > < K e y > M e a s u r e s \ C o u n t   o f   I g M   P a t i e n t s < / K e y > < / a : K e y > < a : V a l u e   i : t y p e = " M e a s u r e G r i d N o d e V i e w S t a t e " > < C o l u m n > 1 5 < / C o l u m n > < L a y e d O u t > t r u e < / L a y e d O u t > < R o w > 1 < / R o w > < W a s U I I n v i s i b l e > t r u e < / W a s U I I n v i s i b l e > < / a : V a l u e > < / a : K e y V a l u e O f D i a g r a m O b j e c t K e y a n y T y p e z b w N T n L X > < a : K e y V a l u e O f D i a g r a m O b j e c t K e y a n y T y p e z b w N T n L X > < a : K e y > < K e y > M e a s u r e s \ C o u n t   o f   I g M   P a t i e n t s \ T a g I n f o \ F o r m u l a < / K e y > < / a : K e y > < a : V a l u e   i : t y p e = " M e a s u r e G r i d V i e w S t a t e I D i a g r a m T a g A d d i t i o n a l I n f o " / > < / a : K e y V a l u e O f D i a g r a m O b j e c t K e y a n y T y p e z b w N T n L X > < a : K e y V a l u e O f D i a g r a m O b j e c t K e y a n y T y p e z b w N T n L X > < a : K e y > < K e y > M e a s u r e s \ C o u n t   o f   I g M   P a t i e n t s \ T a g I n f o \ V a l u e 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 C o l u m n s \ A g e   G r o u p < / K e y > < / a : K e y > < a : V a l u e   i : t y p e = " M e a s u r e G r i d N o d e V i e w S t a t e " > < C o l u m n > 3 < / C o l u m n > < L a y e d O u t > t r u e < / L a y e d O u t > < / a : V a l u e > < / a : K e y V a l u e O f D i a g r a m O b j e c t K e y a n y T y p e z b w N T n L X > < a : K e y V a l u e O f D i a g r a m O b j e c t K e y a n y T y p e z b w N T n L X > < a : K e y > < K e y > C o l u m n s \ S h o r t i n g   A g e   G r o u p < / K e y > < / a : K e y > < a : V a l u e   i : t y p e = " M e a s u r e G r i d N o d e V i e w S t a t e " > < C o l u m n > 4 < / C o l u m n > < L a y e d O u t > t r u e < / L a y e d O u t > < / a : V a l u e > < / a : K e y V a l u e O f D i a g r a m O b j e c t K e y a n y T y p e z b w N T n L X > < a : K e y V a l u e O f D i a g r a m O b j e c t K e y a n y T y p e z b w N T n L X > < a : K e y > < K e y > C o l u m n s \ N S 1   P a t i e n t s < / K e y > < / a : K e y > < a : V a l u e   i : t y p e = " M e a s u r e G r i d N o d e V i e w S t a t e " > < C o l u m n > 1 3 < / C o l u m n > < L a y e d O u t > t r u e < / L a y e d O u t > < / a : V a l u e > < / a : K e y V a l u e O f D i a g r a m O b j e c t K e y a n y T y p e z b w N T n L X > < a : K e y V a l u e O f D i a g r a m O b j e c t K e y a n y T y p e z b w N T n L X > < a : K e y > < K e y > C o l u m n s \ N S 1   S t a t u s < / K e y > < / a : K e y > < a : V a l u e   i : t y p e = " M e a s u r e G r i d N o d e V i e w S t a t e " > < C o l u m n > 5 < / C o l u m n > < L a y e d O u t > t r u e < / L a y e d O u t > < / a : V a l u e > < / a : K e y V a l u e O f D i a g r a m O b j e c t K e y a n y T y p e z b w N T n L X > < a : K e y V a l u e O f D i a g r a m O b j e c t K e y a n y T y p e z b w N T n L X > < a : K e y > < K e y > C o l u m n s \ I g G   P a t i e n t s < / K e y > < / a : K e y > < a : V a l u e   i : t y p e = " M e a s u r e G r i d N o d e V i e w S t a t e " > < C o l u m n > 1 4 < / C o l u m n > < L a y e d O u t > t r u e < / L a y e d O u t > < / a : V a l u e > < / a : K e y V a l u e O f D i a g r a m O b j e c t K e y a n y T y p e z b w N T n L X > < a : K e y V a l u e O f D i a g r a m O b j e c t K e y a n y T y p e z b w N T n L X > < a : K e y > < K e y > C o l u m n s \ I g G   S t a t u s < / K e y > < / a : K e y > < a : V a l u e   i : t y p e = " M e a s u r e G r i d N o d e V i e w S t a t e " > < C o l u m n > 6 < / C o l u m n > < L a y e d O u t > t r u e < / L a y e d O u t > < / a : V a l u e > < / a : K e y V a l u e O f D i a g r a m O b j e c t K e y a n y T y p e z b w N T n L X > < a : K e y V a l u e O f D i a g r a m O b j e c t K e y a n y T y p e z b w N T n L X > < a : K e y > < K e y > C o l u m n s \ I g M   P a t i e n t s < / K e y > < / a : K e y > < a : V a l u e   i : t y p e = " M e a s u r e G r i d N o d e V i e w S t a t e " > < C o l u m n > 1 5 < / C o l u m n > < L a y e d O u t > t r u e < / L a y e d O u t > < / a : V a l u e > < / a : K e y V a l u e O f D i a g r a m O b j e c t K e y a n y T y p e z b w N T n L X > < a : K e y V a l u e O f D i a g r a m O b j e c t K e y a n y T y p e z b w N T n L X > < a : K e y > < K e y > C o l u m n s \ I g M   S t a t u s < / K e y > < / a : K e y > < a : V a l u e   i : t y p e = " M e a s u r e G r i d N o d e V i e w S t a t e " > < C o l u m n > 7 < / C o l u m n > < L a y e d O u t > t r u e < / L a y e d O u t > < / a : V a l u e > < / a : K e y V a l u e O f D i a g r a m O b j e c t K e y a n y T y p e z b w N T n L X > < a : K e y V a l u e O f D i a g r a m O b j e c t K e y a n y T y p e z b w N T n L X > < a : K e y > < K e y > C o l u m n s \ A r e a < / K e y > < / a : K e y > < a : V a l u e   i : t y p e = " M e a s u r e G r i d N o d e V i e w S t a t e " > < C o l u m n > 8 < / C o l u m n > < L a y e d O u t > t r u e < / L a y e d O u t > < / a : V a l u e > < / a : K e y V a l u e O f D i a g r a m O b j e c t K e y a n y T y p e z b w N T n L X > < a : K e y V a l u e O f D i a g r a m O b j e c t K e y a n y T y p e z b w N T n L X > < a : K e y > < K e y > C o l u m n s \ A r e a T y p e < / K e y > < / a : K e y > < a : V a l u e   i : t y p e = " M e a s u r e G r i d N o d e V i e w S t a t e " > < C o l u m n > 9 < / C o l u m n > < L a y e d O u t > t r u e < / L a y e d O u t > < / a : V a l u e > < / a : K e y V a l u e O f D i a g r a m O b j e c t K e y a n y T y p e z b w N T n L X > < a : K e y V a l u e O f D i a g r a m O b j e c t K e y a n y T y p e z b w N T n L X > < a : K e y > < K e y > C o l u m n s \ H o u s e T y p e < / K e y > < / a : K e y > < a : V a l u e   i : t y p e = " M e a s u r e G r i d N o d e V i e w S t a t e " > < C o l u m n > 1 0 < / C o l u m n > < L a y e d O u t > t r u e < / L a y e d O u t > < / a : V a l u e > < / a : K e y V a l u e O f D i a g r a m O b j e c t K e y a n y T y p e z b w N T n L X > < a : K e y V a l u e O f D i a g r a m O b j e c t K e y a n y T y p e z b w N T n L X > < a : K e y > < K e y > C o l u m n s \ D i s t r i c t < / K e y > < / a : K e y > < a : V a l u e   i : t y p e = " M e a s u r e G r i d N o d e V i e w S t a t e " > < C o l u m n > 1 1 < / C o l u m n > < L a y e d O u t > t r u e < / L a y e d O u t > < / a : V a l u e > < / a : K e y V a l u e O f D i a g r a m O b j e c t K e y a n y T y p e z b w N T n L X > < a : K e y V a l u e O f D i a g r a m O b j e c t K e y a n y T y p e z b w N T n L X > < a : K e y > < K e y > C o l u m n s \ D e n g u e   P a t i e n t s < / K e y > < / a : K e y > < a : V a l u e   i : t y p e = " M e a s u r e G r i d N o d e V i e w S t a t e " > < C o l u m n > 1 6 < / C o l u m n > < L a y e d O u t > t r u e < / L a y e d O u t > < / a : V a l u e > < / a : K e y V a l u e O f D i a g r a m O b j e c t K e y a n y T y p e z b w N T n L X > < a : K e y V a l u e O f D i a g r a m O b j e c t K e y a n y T y p e z b w N T n L X > < a : K e y > < K e y > C o l u m n s \ D e n g u e   S t a t u s < / K e y > < / a : K e y > < a : V a l u e   i : t y p e = " M e a s u r e G r i d N o d e V i e w S t a t e " > < C o l u m n > 1 2 < / C o l u m n > < L a y e d O u t > t r u e < / L a y e d O u t > < / a : V a l u e > < / a : K e y V a l u e O f D i a g r a m O b j e c t K e y a n y T y p e z b w N T n L X > < a : K e y V a l u e O f D i a g r a m O b j e c t K e y a n y T y p e z b w N T n L X > < a : K e y > < K e y > L i n k s \ & l t ; C o l u m n s \ C o u n t   o f   D e n g u e   S t a t u s & g t ; - & l t ; M e a s u r e s \ D e n g u e   S t a t u s & g t ; < / K e y > < / a : K e y > < a : V a l u e   i : t y p e = " M e a s u r e G r i d V i e w S t a t e I D i a g r a m L i n k " / > < / a : K e y V a l u e O f D i a g r a m O b j e c t K e y a n y T y p e z b w N T n L X > < a : K e y V a l u e O f D i a g r a m O b j e c t K e y a n y T y p e z b w N T n L X > < a : K e y > < K e y > L i n k s \ & l t ; C o l u m n s \ C o u n t   o f   D e n g u e   S t a t u s & g t ; - & l t ; M e a s u r e s \ D e n g u e   S t a t u s & g t ; \ C O L U M N < / K e y > < / a : K e y > < a : V a l u e   i : t y p e = " M e a s u r e G r i d V i e w S t a t e I D i a g r a m L i n k E n d p o i n t " / > < / a : K e y V a l u e O f D i a g r a m O b j e c t K e y a n y T y p e z b w N T n L X > < a : K e y V a l u e O f D i a g r a m O b j e c t K e y a n y T y p e z b w N T n L X > < a : K e y > < K e y > L i n k s \ & l t ; C o l u m n s \ C o u n t   o f   D e n g u e   S t a t u s & g t ; - & l t ; M e a s u r e s \ D e n g u e   S t a t u s & g t ; \ M E A S U R E < / K e y > < / a : K e y > < a : V a l u e   i : t y p e = " M e a s u r e G r i d V i e w S t a t e I D i a g r a m L i n k E n d p o i n t " / > < / a : K e y V a l u e O f D i a g r a m O b j e c t K e y a n y T y p e z b w N T n L X > < a : K e y V a l u e O f D i a g r a m O b j e c t K e y a n y T y p e z b w N T n L X > < a : K e y > < K e y > L i n k s \ & l t ; C o l u m n s \ S u m   o f   P a t i e n t   I D & g t ; - & l t ; M e a s u r e s \ P a t i e n t   I D & g t ; < / K e y > < / a : K e y > < a : V a l u e   i : t y p e = " M e a s u r e G r i d V i e w S t a t e I D i a g r a m L i n k " / > < / a : K e y V a l u e O f D i a g r a m O b j e c t K e y a n y T y p e z b w N T n L X > < a : K e y V a l u e O f D i a g r a m O b j e c t K e y a n y T y p e z b w N T n L X > < a : K e y > < K e y > L i n k s \ & l t ; C o l u m n s \ S u m   o f   P a t i e n t   I D & g t ; - & l t ; M e a s u r e s \ P a t i e n t   I D & g t ; \ C O L U M N < / K e y > < / a : K e y > < a : V a l u e   i : t y p e = " M e a s u r e G r i d V i e w S t a t e I D i a g r a m L i n k E n d p o i n t " / > < / a : K e y V a l u e O f D i a g r a m O b j e c t K e y a n y T y p e z b w N T n L X > < a : K e y V a l u e O f D i a g r a m O b j e c t K e y a n y T y p e z b w N T n L X > < a : K e y > < K e y > L i n k s \ & l t ; C o l u m n s \ S u m   o f   P a t i e n t   I D & g t ; - & l t ; M e a s u r e s \ P a t i e n t   I D & g t ; \ M E A S U R E 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 D e n g u e   P a t i e n t s & g t ; - & l t ; M e a s u r e s \ D e n g u e   P a t i e n t s & g t ; < / K e y > < / a : K e y > < a : V a l u e   i : t y p e = " M e a s u r e G r i d V i e w S t a t e I D i a g r a m L i n k " / > < / a : K e y V a l u e O f D i a g r a m O b j e c t K e y a n y T y p e z b w N T n L X > < a : K e y V a l u e O f D i a g r a m O b j e c t K e y a n y T y p e z b w N T n L X > < a : K e y > < K e y > L i n k s \ & l t ; C o l u m n s \ S u m   o f   D e n g u e   P a t i e n t s & g t ; - & l t ; M e a s u r e s \ D e n g u e   P a t i e n t s & g t ; \ C O L U M N < / K e y > < / a : K e y > < a : V a l u e   i : t y p e = " M e a s u r e G r i d V i e w S t a t e I D i a g r a m L i n k E n d p o i n t " / > < / a : K e y V a l u e O f D i a g r a m O b j e c t K e y a n y T y p e z b w N T n L X > < a : K e y V a l u e O f D i a g r a m O b j e c t K e y a n y T y p e z b w N T n L X > < a : K e y > < K e y > L i n k s \ & l t ; C o l u m n s \ S u m   o f   D e n g u e   P a t i e n t s & g t ; - & l t ; M e a s u r e s \ D e n g u e   P a t i e n t s & g t ; \ M E A S U R E < / K e y > < / a : K e y > < a : V a l u e   i : t y p e = " M e a s u r e G r i d V i e w S t a t e I D i a g r a m L i n k E n d p o i n t " / > < / a : K e y V a l u e O f D i a g r a m O b j e c t K e y a n y T y p e z b w N T n L X > < a : K e y V a l u e O f D i a g r a m O b j e c t K e y a n y T y p e z b w N T n L X > < a : K e y > < K e y > L i n k s \ & l t ; C o l u m n s \ S u m   o f   N S 1   P a t i e n t s & g t ; - & l t ; M e a s u r e s \ N S 1   P a t i e n t s & g t ; < / K e y > < / a : K e y > < a : V a l u e   i : t y p e = " M e a s u r e G r i d V i e w S t a t e I D i a g r a m L i n k " / > < / a : K e y V a l u e O f D i a g r a m O b j e c t K e y a n y T y p e z b w N T n L X > < a : K e y V a l u e O f D i a g r a m O b j e c t K e y a n y T y p e z b w N T n L X > < a : K e y > < K e y > L i n k s \ & l t ; C o l u m n s \ S u m   o f   N S 1   P a t i e n t s & g t ; - & l t ; M e a s u r e s \ N S 1   P a t i e n t s & g t ; \ C O L U M N < / K e y > < / a : K e y > < a : V a l u e   i : t y p e = " M e a s u r e G r i d V i e w S t a t e I D i a g r a m L i n k E n d p o i n t " / > < / a : K e y V a l u e O f D i a g r a m O b j e c t K e y a n y T y p e z b w N T n L X > < a : K e y V a l u e O f D i a g r a m O b j e c t K e y a n y T y p e z b w N T n L X > < a : K e y > < K e y > L i n k s \ & l t ; C o l u m n s \ S u m   o f   N S 1   P a t i e n t s & g t ; - & l t ; M e a s u r e s \ N S 1   P a t i e n t s & g t ; \ M E A S U R E < / K e y > < / a : K e y > < a : V a l u e   i : t y p e = " M e a s u r e G r i d V i e w S t a t e I D i a g r a m L i n k E n d p o i n t " / > < / a : K e y V a l u e O f D i a g r a m O b j e c t K e y a n y T y p e z b w N T n L X > < a : K e y V a l u e O f D i a g r a m O b j e c t K e y a n y T y p e z b w N T n L X > < a : K e y > < K e y > L i n k s \ & l t ; C o l u m n s \ S u m   o f   I g G   P a t i e n t s & g t ; - & l t ; M e a s u r e s \ I g G   P a t i e n t s & g t ; < / K e y > < / a : K e y > < a : V a l u e   i : t y p e = " M e a s u r e G r i d V i e w S t a t e I D i a g r a m L i n k " / > < / a : K e y V a l u e O f D i a g r a m O b j e c t K e y a n y T y p e z b w N T n L X > < a : K e y V a l u e O f D i a g r a m O b j e c t K e y a n y T y p e z b w N T n L X > < a : K e y > < K e y > L i n k s \ & l t ; C o l u m n s \ S u m   o f   I g G   P a t i e n t s & g t ; - & l t ; M e a s u r e s \ I g G   P a t i e n t s & g t ; \ C O L U M N < / K e y > < / a : K e y > < a : V a l u e   i : t y p e = " M e a s u r e G r i d V i e w S t a t e I D i a g r a m L i n k E n d p o i n t " / > < / a : K e y V a l u e O f D i a g r a m O b j e c t K e y a n y T y p e z b w N T n L X > < a : K e y V a l u e O f D i a g r a m O b j e c t K e y a n y T y p e z b w N T n L X > < a : K e y > < K e y > L i n k s \ & l t ; C o l u m n s \ S u m   o f   I g G   P a t i e n t s & g t ; - & l t ; M e a s u r e s \ I g G   P a t i e n t s & g t ; \ M E A S U R E < / K e y > < / a : K e y > < a : V a l u e   i : t y p e = " M e a s u r e G r i d V i e w S t a t e I D i a g r a m L i n k E n d p o i n t " / > < / a : K e y V a l u e O f D i a g r a m O b j e c t K e y a n y T y p e z b w N T n L X > < a : K e y V a l u e O f D i a g r a m O b j e c t K e y a n y T y p e z b w N T n L X > < a : K e y > < K e y > L i n k s \ & l t ; C o l u m n s \ S u m   o f   I g M   P a t i e n t s & g t ; - & l t ; M e a s u r e s \ I g M   P a t i e n t s & g t ; < / K e y > < / a : K e y > < a : V a l u e   i : t y p e = " M e a s u r e G r i d V i e w S t a t e I D i a g r a m L i n k " / > < / a : K e y V a l u e O f D i a g r a m O b j e c t K e y a n y T y p e z b w N T n L X > < a : K e y V a l u e O f D i a g r a m O b j e c t K e y a n y T y p e z b w N T n L X > < a : K e y > < K e y > L i n k s \ & l t ; C o l u m n s \ S u m   o f   I g M   P a t i e n t s & g t ; - & l t ; M e a s u r e s \ I g M   P a t i e n t s & g t ; \ C O L U M N < / K e y > < / a : K e y > < a : V a l u e   i : t y p e = " M e a s u r e G r i d V i e w S t a t e I D i a g r a m L i n k E n d p o i n t " / > < / a : K e y V a l u e O f D i a g r a m O b j e c t K e y a n y T y p e z b w N T n L X > < a : K e y V a l u e O f D i a g r a m O b j e c t K e y a n y T y p e z b w N T n L X > < a : K e y > < K e y > L i n k s \ & l t ; C o l u m n s \ S u m   o f   I g M   P a t i e n t s & g t ; - & l t ; M e a s u r e s \ I g M   P a t i e n t s & g t ; \ M E A S U R E < / K e y > < / a : K e y > < a : V a l u e   i : t y p e = " M e a s u r e G r i d V i e w S t a t e I D i a g r a m L i n k E n d p o i n t " / > < / a : K e y V a l u e O f D i a g r a m O b j e c t K e y a n y T y p e z b w N T n L X > < a : K e y V a l u e O f D i a g r a m O b j e c t K e y a n y T y p e z b w N T n L X > < a : K e y > < K e y > L i n k s \ & l t ; C o l u m n s \ C o u n t   o f   D e n g u e   P a t i e n t s & g t ; - & l t ; M e a s u r e s \ D e n g u e   P a t i e n t s & g t ; < / K e y > < / a : K e y > < a : V a l u e   i : t y p e = " M e a s u r e G r i d V i e w S t a t e I D i a g r a m L i n k " / > < / a : K e y V a l u e O f D i a g r a m O b j e c t K e y a n y T y p e z b w N T n L X > < a : K e y V a l u e O f D i a g r a m O b j e c t K e y a n y T y p e z b w N T n L X > < a : K e y > < K e y > L i n k s \ & l t ; C o l u m n s \ C o u n t   o f   D e n g u e   P a t i e n t s & g t ; - & l t ; M e a s u r e s \ D e n g u e   P a t i e n t s & g t ; \ C O L U M N < / K e y > < / a : K e y > < a : V a l u e   i : t y p e = " M e a s u r e G r i d V i e w S t a t e I D i a g r a m L i n k E n d p o i n t " / > < / a : K e y V a l u e O f D i a g r a m O b j e c t K e y a n y T y p e z b w N T n L X > < a : K e y V a l u e O f D i a g r a m O b j e c t K e y a n y T y p e z b w N T n L X > < a : K e y > < K e y > L i n k s \ & l t ; C o l u m n s \ C o u n t   o f   D e n g u e   P a t i e n t s & g t ; - & l t ; M e a s u r e s \ D e n g u e   P a t i e n t s & g t ; \ M E A S U R E < / K e y > < / a : K e y > < a : V a l u e   i : t y p e = " M e a s u r e G r i d V i e w S t a t e I D i a g r a m L i n k E n d p o i n t " / > < / a : K e y V a l u e O f D i a g r a m O b j e c t K e y a n y T y p e z b w N T n L X > < a : K e y V a l u e O f D i a g r a m O b j e c t K e y a n y T y p e z b w N T n L X > < a : K e y > < K e y > L i n k s \ & l t ; C o l u m n s \ C o u n t   o f   N S 1   P a t i e n t s & g t ; - & l t ; M e a s u r e s \ N S 1   P a t i e n t s & g t ; < / K e y > < / a : K e y > < a : V a l u e   i : t y p e = " M e a s u r e G r i d V i e w S t a t e I D i a g r a m L i n k " / > < / a : K e y V a l u e O f D i a g r a m O b j e c t K e y a n y T y p e z b w N T n L X > < a : K e y V a l u e O f D i a g r a m O b j e c t K e y a n y T y p e z b w N T n L X > < a : K e y > < K e y > L i n k s \ & l t ; C o l u m n s \ C o u n t   o f   N S 1   P a t i e n t s & g t ; - & l t ; M e a s u r e s \ N S 1   P a t i e n t s & g t ; \ C O L U M N < / K e y > < / a : K e y > < a : V a l u e   i : t y p e = " M e a s u r e G r i d V i e w S t a t e I D i a g r a m L i n k E n d p o i n t " / > < / a : K e y V a l u e O f D i a g r a m O b j e c t K e y a n y T y p e z b w N T n L X > < a : K e y V a l u e O f D i a g r a m O b j e c t K e y a n y T y p e z b w N T n L X > < a : K e y > < K e y > L i n k s \ & l t ; C o l u m n s \ C o u n t   o f   N S 1   P a t i e n t s & g t ; - & l t ; M e a s u r e s \ N S 1   P a t i e n t s & g t ; \ M E A S U R E < / K e y > < / a : K e y > < a : V a l u e   i : t y p e = " M e a s u r e G r i d V i e w S t a t e I D i a g r a m L i n k E n d p o i n t " / > < / a : K e y V a l u e O f D i a g r a m O b j e c t K e y a n y T y p e z b w N T n L X > < a : K e y V a l u e O f D i a g r a m O b j e c t K e y a n y T y p e z b w N T n L X > < a : K e y > < K e y > L i n k s \ & l t ; C o l u m n s \ C o u n t   o f   I g G   P a t i e n t s & g t ; - & l t ; M e a s u r e s \ I g G   P a t i e n t s & g t ; < / K e y > < / a : K e y > < a : V a l u e   i : t y p e = " M e a s u r e G r i d V i e w S t a t e I D i a g r a m L i n k " / > < / a : K e y V a l u e O f D i a g r a m O b j e c t K e y a n y T y p e z b w N T n L X > < a : K e y V a l u e O f D i a g r a m O b j e c t K e y a n y T y p e z b w N T n L X > < a : K e y > < K e y > L i n k s \ & l t ; C o l u m n s \ C o u n t   o f   I g G   P a t i e n t s & g t ; - & l t ; M e a s u r e s \ I g G   P a t i e n t s & g t ; \ C O L U M N < / K e y > < / a : K e y > < a : V a l u e   i : t y p e = " M e a s u r e G r i d V i e w S t a t e I D i a g r a m L i n k E n d p o i n t " / > < / a : K e y V a l u e O f D i a g r a m O b j e c t K e y a n y T y p e z b w N T n L X > < a : K e y V a l u e O f D i a g r a m O b j e c t K e y a n y T y p e z b w N T n L X > < a : K e y > < K e y > L i n k s \ & l t ; C o l u m n s \ C o u n t   o f   I g G   P a t i e n t s & g t ; - & l t ; M e a s u r e s \ I g G   P a t i e n t s & g t ; \ M E A S U R E < / K e y > < / a : K e y > < a : V a l u e   i : t y p e = " M e a s u r e G r i d V i e w S t a t e I D i a g r a m L i n k E n d p o i n t " / > < / a : K e y V a l u e O f D i a g r a m O b j e c t K e y a n y T y p e z b w N T n L X > < a : K e y V a l u e O f D i a g r a m O b j e c t K e y a n y T y p e z b w N T n L X > < a : K e y > < K e y > L i n k s \ & l t ; C o l u m n s \ C o u n t   o f   I g M   P a t i e n t s & g t ; - & l t ; M e a s u r e s \ I g M   P a t i e n t s & g t ; < / K e y > < / a : K e y > < a : V a l u e   i : t y p e = " M e a s u r e G r i d V i e w S t a t e I D i a g r a m L i n k " / > < / a : K e y V a l u e O f D i a g r a m O b j e c t K e y a n y T y p e z b w N T n L X > < a : K e y V a l u e O f D i a g r a m O b j e c t K e y a n y T y p e z b w N T n L X > < a : K e y > < K e y > L i n k s \ & l t ; C o l u m n s \ C o u n t   o f   I g M   P a t i e n t s & g t ; - & l t ; M e a s u r e s \ I g M   P a t i e n t s & g t ; \ C O L U M N < / K e y > < / a : K e y > < a : V a l u e   i : t y p e = " M e a s u r e G r i d V i e w S t a t e I D i a g r a m L i n k E n d p o i n t " / > < / a : K e y V a l u e O f D i a g r a m O b j e c t K e y a n y T y p e z b w N T n L X > < a : K e y V a l u e O f D i a g r a m O b j e c t K e y a n y T y p e z b w N T n L X > < a : K e y > < K e y > L i n k s \ & l t ; C o l u m n s \ C o u n t   o f   I g M   P a t i e n t s & g t ; - & l t ; M e a s u r e s \ I g M   P a t i e n t s & g t ; \ M E A S U R E 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6FF7996-2787-43F2-B8B9-831C134EA398}">
  <ds:schemaRefs/>
</ds:datastoreItem>
</file>

<file path=customXml/itemProps10.xml><?xml version="1.0" encoding="utf-8"?>
<ds:datastoreItem xmlns:ds="http://schemas.openxmlformats.org/officeDocument/2006/customXml" ds:itemID="{B76BE4F5-43D5-4F3D-97FD-931EE614BA1C}">
  <ds:schemaRefs/>
</ds:datastoreItem>
</file>

<file path=customXml/itemProps11.xml><?xml version="1.0" encoding="utf-8"?>
<ds:datastoreItem xmlns:ds="http://schemas.openxmlformats.org/officeDocument/2006/customXml" ds:itemID="{7A4C3638-0FEB-4057-B777-49D6B33A347A}">
  <ds:schemaRefs/>
</ds:datastoreItem>
</file>

<file path=customXml/itemProps12.xml><?xml version="1.0" encoding="utf-8"?>
<ds:datastoreItem xmlns:ds="http://schemas.openxmlformats.org/officeDocument/2006/customXml" ds:itemID="{8483471B-F277-4564-8CC4-83592B8980EC}">
  <ds:schemaRefs/>
</ds:datastoreItem>
</file>

<file path=customXml/itemProps13.xml><?xml version="1.0" encoding="utf-8"?>
<ds:datastoreItem xmlns:ds="http://schemas.openxmlformats.org/officeDocument/2006/customXml" ds:itemID="{A76EAA6A-F65B-458B-BC0F-6BEAC66AC4C7}">
  <ds:schemaRefs/>
</ds:datastoreItem>
</file>

<file path=customXml/itemProps14.xml><?xml version="1.0" encoding="utf-8"?>
<ds:datastoreItem xmlns:ds="http://schemas.openxmlformats.org/officeDocument/2006/customXml" ds:itemID="{5D2C0821-199F-4C41-A902-35A152156A59}">
  <ds:schemaRefs/>
</ds:datastoreItem>
</file>

<file path=customXml/itemProps15.xml><?xml version="1.0" encoding="utf-8"?>
<ds:datastoreItem xmlns:ds="http://schemas.openxmlformats.org/officeDocument/2006/customXml" ds:itemID="{3F7D5333-124E-413F-AB69-EF16E4CF0BE5}">
  <ds:schemaRefs/>
</ds:datastoreItem>
</file>

<file path=customXml/itemProps16.xml><?xml version="1.0" encoding="utf-8"?>
<ds:datastoreItem xmlns:ds="http://schemas.openxmlformats.org/officeDocument/2006/customXml" ds:itemID="{2C21ED8C-68EB-40B7-8210-A5F825AE9CA2}">
  <ds:schemaRefs/>
</ds:datastoreItem>
</file>

<file path=customXml/itemProps17.xml><?xml version="1.0" encoding="utf-8"?>
<ds:datastoreItem xmlns:ds="http://schemas.openxmlformats.org/officeDocument/2006/customXml" ds:itemID="{7B847904-FD18-4422-85AD-4361ACD20980}">
  <ds:schemaRefs/>
</ds:datastoreItem>
</file>

<file path=customXml/itemProps2.xml><?xml version="1.0" encoding="utf-8"?>
<ds:datastoreItem xmlns:ds="http://schemas.openxmlformats.org/officeDocument/2006/customXml" ds:itemID="{94275DBD-709F-4A96-9B9F-57A1BE1048BC}">
  <ds:schemaRefs/>
</ds:datastoreItem>
</file>

<file path=customXml/itemProps3.xml><?xml version="1.0" encoding="utf-8"?>
<ds:datastoreItem xmlns:ds="http://schemas.openxmlformats.org/officeDocument/2006/customXml" ds:itemID="{2C2759A7-C500-4FAA-B9E9-524129C134D5}">
  <ds:schemaRefs/>
</ds:datastoreItem>
</file>

<file path=customXml/itemProps4.xml><?xml version="1.0" encoding="utf-8"?>
<ds:datastoreItem xmlns:ds="http://schemas.openxmlformats.org/officeDocument/2006/customXml" ds:itemID="{A2773B50-E129-4B84-A668-C210DEA77310}">
  <ds:schemaRefs/>
</ds:datastoreItem>
</file>

<file path=customXml/itemProps5.xml><?xml version="1.0" encoding="utf-8"?>
<ds:datastoreItem xmlns:ds="http://schemas.openxmlformats.org/officeDocument/2006/customXml" ds:itemID="{BA567E92-ABA3-4589-800D-DA527A14C3AA}">
  <ds:schemaRefs>
    <ds:schemaRef ds:uri="http://schemas.microsoft.com/DataMashup"/>
  </ds:schemaRefs>
</ds:datastoreItem>
</file>

<file path=customXml/itemProps6.xml><?xml version="1.0" encoding="utf-8"?>
<ds:datastoreItem xmlns:ds="http://schemas.openxmlformats.org/officeDocument/2006/customXml" ds:itemID="{759BCA3B-8A16-4B90-B109-648F826F8D7D}">
  <ds:schemaRefs/>
</ds:datastoreItem>
</file>

<file path=customXml/itemProps7.xml><?xml version="1.0" encoding="utf-8"?>
<ds:datastoreItem xmlns:ds="http://schemas.openxmlformats.org/officeDocument/2006/customXml" ds:itemID="{FE004D6D-E4EF-45A4-90E4-1CC1C3469289}">
  <ds:schemaRefs/>
</ds:datastoreItem>
</file>

<file path=customXml/itemProps8.xml><?xml version="1.0" encoding="utf-8"?>
<ds:datastoreItem xmlns:ds="http://schemas.openxmlformats.org/officeDocument/2006/customXml" ds:itemID="{71CE0C4D-4A80-4BAB-9604-FF5F1CA1683E}">
  <ds:schemaRefs/>
</ds:datastoreItem>
</file>

<file path=customXml/itemProps9.xml><?xml version="1.0" encoding="utf-8"?>
<ds:datastoreItem xmlns:ds="http://schemas.openxmlformats.org/officeDocument/2006/customXml" ds:itemID="{5473E5DA-526D-40E8-A161-6269865D28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Overview</vt:lpstr>
      <vt:lpstr>Descriptive Analysis</vt:lpstr>
      <vt:lpstr>RawData</vt:lpstr>
      <vt:lpstr>Data Cleaning &amp; Formatting</vt:lpstr>
      <vt:lpstr>Pivot_Table</vt:lpstr>
      <vt:lpstr>Chart &amp; Graph</vt:lpstr>
      <vt:lpstr>kk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Anis_The_Analyst</dc:creator>
  <cp:lastModifiedBy>Office</cp:lastModifiedBy>
  <cp:lastPrinted>2025-05-22T15:55:55Z</cp:lastPrinted>
  <dcterms:created xsi:type="dcterms:W3CDTF">2025-05-20T23:59:03Z</dcterms:created>
  <dcterms:modified xsi:type="dcterms:W3CDTF">2025-06-25T00:46:15Z</dcterms:modified>
</cp:coreProperties>
</file>