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QA\EtnaTrade\"/>
    </mc:Choice>
  </mc:AlternateContent>
  <xr:revisionPtr revIDLastSave="0" documentId="13_ncr:1_{EF624320-07D7-461E-B328-279C5319041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sh Acc" sheetId="1" r:id="rId1"/>
    <sheet name="Bu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Z1VjJH8VciRa5j4SBl67qsL8GtFJaVE/s/encKARBtQ="/>
    </ext>
  </extLst>
</workbook>
</file>

<file path=xl/calcChain.xml><?xml version="1.0" encoding="utf-8"?>
<calcChain xmlns="http://schemas.openxmlformats.org/spreadsheetml/2006/main">
  <c r="K129" i="1" l="1"/>
  <c r="K128" i="1"/>
  <c r="K127" i="1"/>
  <c r="K126" i="1"/>
  <c r="K125" i="1"/>
  <c r="K124" i="1"/>
  <c r="K123" i="1"/>
  <c r="L122" i="1"/>
  <c r="K122" i="1"/>
  <c r="F122" i="1"/>
  <c r="K121" i="1"/>
  <c r="F121" i="1"/>
  <c r="K120" i="1"/>
  <c r="F120" i="1"/>
  <c r="K119" i="1"/>
  <c r="L118" i="1"/>
  <c r="K118" i="1"/>
  <c r="C118" i="1"/>
  <c r="K115" i="1"/>
  <c r="K114" i="1"/>
  <c r="K113" i="1"/>
  <c r="K112" i="1"/>
  <c r="K111" i="1"/>
  <c r="K110" i="1"/>
  <c r="K109" i="1"/>
  <c r="L108" i="1"/>
  <c r="K108" i="1"/>
  <c r="F108" i="1"/>
  <c r="K107" i="1"/>
  <c r="F107" i="1"/>
  <c r="K106" i="1"/>
  <c r="F106" i="1"/>
  <c r="K105" i="1"/>
  <c r="L104" i="1"/>
  <c r="K104" i="1"/>
  <c r="C104" i="1"/>
  <c r="K101" i="1"/>
  <c r="K100" i="1"/>
  <c r="K99" i="1"/>
  <c r="K98" i="1"/>
  <c r="K97" i="1"/>
  <c r="K96" i="1"/>
  <c r="K95" i="1"/>
  <c r="L94" i="1"/>
  <c r="K94" i="1"/>
  <c r="F94" i="1"/>
  <c r="K93" i="1"/>
  <c r="F93" i="1"/>
  <c r="K92" i="1"/>
  <c r="F92" i="1"/>
  <c r="K91" i="1"/>
  <c r="L90" i="1"/>
  <c r="K90" i="1"/>
  <c r="C90" i="1"/>
  <c r="K86" i="1"/>
  <c r="K85" i="1"/>
  <c r="K84" i="1"/>
  <c r="K83" i="1"/>
  <c r="K82" i="1"/>
  <c r="K81" i="1"/>
  <c r="K80" i="1"/>
  <c r="L79" i="1"/>
  <c r="K79" i="1"/>
  <c r="F79" i="1"/>
  <c r="K78" i="1"/>
  <c r="F78" i="1"/>
  <c r="K77" i="1"/>
  <c r="F77" i="1"/>
  <c r="K76" i="1"/>
  <c r="L75" i="1"/>
  <c r="K75" i="1"/>
  <c r="C75" i="1"/>
  <c r="K72" i="1"/>
  <c r="K71" i="1"/>
  <c r="K70" i="1"/>
  <c r="K69" i="1"/>
  <c r="K68" i="1"/>
  <c r="K67" i="1"/>
  <c r="K66" i="1"/>
  <c r="L65" i="1"/>
  <c r="K65" i="1"/>
  <c r="F65" i="1"/>
  <c r="K64" i="1"/>
  <c r="F64" i="1"/>
  <c r="K63" i="1"/>
  <c r="F63" i="1"/>
  <c r="K62" i="1"/>
  <c r="L61" i="1"/>
  <c r="K61" i="1"/>
  <c r="C61" i="1"/>
  <c r="K58" i="1"/>
  <c r="K57" i="1"/>
  <c r="K56" i="1"/>
  <c r="K55" i="1"/>
  <c r="K54" i="1"/>
  <c r="K53" i="1"/>
  <c r="K52" i="1"/>
  <c r="L51" i="1"/>
  <c r="K51" i="1"/>
  <c r="F51" i="1"/>
  <c r="K50" i="1"/>
  <c r="F50" i="1"/>
  <c r="K49" i="1"/>
  <c r="F49" i="1"/>
  <c r="K48" i="1"/>
  <c r="L47" i="1"/>
  <c r="K47" i="1"/>
  <c r="C47" i="1"/>
  <c r="K43" i="1"/>
  <c r="K42" i="1"/>
  <c r="K41" i="1"/>
  <c r="K40" i="1"/>
  <c r="K39" i="1"/>
  <c r="K38" i="1"/>
  <c r="K37" i="1"/>
  <c r="L36" i="1"/>
  <c r="K36" i="1"/>
  <c r="F36" i="1"/>
  <c r="K35" i="1"/>
  <c r="F35" i="1"/>
  <c r="K34" i="1"/>
  <c r="F34" i="1"/>
  <c r="K33" i="1"/>
  <c r="L32" i="1"/>
  <c r="K32" i="1"/>
  <c r="C32" i="1"/>
  <c r="K29" i="1"/>
  <c r="K28" i="1"/>
  <c r="K27" i="1"/>
  <c r="K26" i="1"/>
  <c r="K25" i="1"/>
  <c r="K24" i="1"/>
  <c r="K23" i="1"/>
  <c r="L22" i="1"/>
  <c r="K22" i="1"/>
  <c r="F22" i="1"/>
  <c r="K21" i="1"/>
  <c r="F21" i="1"/>
  <c r="K20" i="1"/>
  <c r="F20" i="1"/>
  <c r="K19" i="1"/>
  <c r="L18" i="1"/>
  <c r="K18" i="1"/>
  <c r="C18" i="1"/>
  <c r="K15" i="1"/>
  <c r="K14" i="1"/>
  <c r="K13" i="1"/>
  <c r="K12" i="1"/>
  <c r="K11" i="1"/>
  <c r="K10" i="1"/>
  <c r="K9" i="1"/>
  <c r="L8" i="1"/>
  <c r="K8" i="1"/>
  <c r="F8" i="1"/>
  <c r="K7" i="1"/>
  <c r="F7" i="1"/>
  <c r="K6" i="1"/>
  <c r="F6" i="1"/>
  <c r="K5" i="1"/>
  <c r="L4" i="1"/>
  <c r="K4" i="1"/>
  <c r="C4" i="1"/>
</calcChain>
</file>

<file path=xl/sharedStrings.xml><?xml version="1.0" encoding="utf-8"?>
<sst xmlns="http://schemas.openxmlformats.org/spreadsheetml/2006/main" count="385" uniqueCount="85">
  <si>
    <t>Test data for ORDER TYPE "Market"</t>
  </si>
  <si>
    <t>Test data №1</t>
  </si>
  <si>
    <t>Order</t>
  </si>
  <si>
    <t>Order request</t>
  </si>
  <si>
    <t>Before order</t>
  </si>
  <si>
    <t>After order</t>
  </si>
  <si>
    <t>Diff</t>
  </si>
  <si>
    <t>Expected Result</t>
  </si>
  <si>
    <t xml:space="preserve">Account: </t>
  </si>
  <si>
    <t>Estimated Cost</t>
  </si>
  <si>
    <t>Cash</t>
  </si>
  <si>
    <t>Symbol</t>
  </si>
  <si>
    <t>AA</t>
  </si>
  <si>
    <t>Per Trade Commission</t>
  </si>
  <si>
    <t>Account Value</t>
  </si>
  <si>
    <t>Qty</t>
  </si>
  <si>
    <t>Estimated Net Cost</t>
  </si>
  <si>
    <t>Pending Orders Count</t>
  </si>
  <si>
    <t>Side</t>
  </si>
  <si>
    <t>Buy</t>
  </si>
  <si>
    <t>Total Cost</t>
  </si>
  <si>
    <t>Stock Buying Power</t>
  </si>
  <si>
    <t>Type</t>
  </si>
  <si>
    <t>Market</t>
  </si>
  <si>
    <t>Margin Change Cost</t>
  </si>
  <si>
    <t>Option Buying Power</t>
  </si>
  <si>
    <t>Day Trading Buying Power</t>
  </si>
  <si>
    <t>Executed Price</t>
  </si>
  <si>
    <t>Active Order Withholding</t>
  </si>
  <si>
    <t>Maintenance Margin</t>
  </si>
  <si>
    <t>Option Maintenance Margin</t>
  </si>
  <si>
    <t>Unrealized P/L</t>
  </si>
  <si>
    <t>Realized P/L Today</t>
  </si>
  <si>
    <t>Position Mkt Value</t>
  </si>
  <si>
    <t>Test data №2</t>
  </si>
  <si>
    <t>EAALX</t>
  </si>
  <si>
    <t>Test data №3</t>
  </si>
  <si>
    <t>GAA</t>
  </si>
  <si>
    <t>Test data for ORDER TYPE "Limit"</t>
  </si>
  <si>
    <t>IBM</t>
  </si>
  <si>
    <t>Limit</t>
  </si>
  <si>
    <t>HA</t>
  </si>
  <si>
    <t>Test data for ORDER TYPE "Stop"</t>
  </si>
  <si>
    <t>Stop</t>
  </si>
  <si>
    <t>Проект</t>
  </si>
  <si>
    <t>EtnaTrader</t>
  </si>
  <si>
    <t>Название документа</t>
  </si>
  <si>
    <t>Баг-репорт 1</t>
  </si>
  <si>
    <t>Требования</t>
  </si>
  <si>
    <t>-</t>
  </si>
  <si>
    <t>Цель проверки</t>
  </si>
  <si>
    <t>Проверка правильной работы функционала виджета Trade Ticket</t>
  </si>
  <si>
    <t>Дата проведения</t>
  </si>
  <si>
    <t>Исполнитель</t>
  </si>
  <si>
    <t>Павлович Е.М.</t>
  </si>
  <si>
    <t>Среда тестирования</t>
  </si>
  <si>
    <t>PC, Google Chrome Версия 121.0.6167.140 (Официальная сборка), (64 бит)</t>
  </si>
  <si>
    <t>Шаги теста</t>
  </si>
  <si>
    <t>1. https://demo.etnatrader.com/</t>
  </si>
  <si>
    <t>2. Открыть виджет Trade Ticket</t>
  </si>
  <si>
    <t>3. Выбрать в поле Symbol позицию с нулевым объемом (volume) акций на бирже (например, EAATF)</t>
  </si>
  <si>
    <t>4. Выбрать любое количество акций и нажать кнопку "bye"</t>
  </si>
  <si>
    <t>5. В окне "Virification result" нажать кнопку "trade"</t>
  </si>
  <si>
    <t>6. Открыть виджет Positions</t>
  </si>
  <si>
    <t>Ожидаемый результат</t>
  </si>
  <si>
    <t>Информация об ордере не отображается в виджете Position при оформлении ордера на покупку акций с нулевым объемом акций на бирже</t>
  </si>
  <si>
    <t>Фактический результат</t>
  </si>
  <si>
    <t>Система отображает информацию об ордере в виджете Position при оформлении ордера на покупку акций с нулевым их объмом на бирже</t>
  </si>
  <si>
    <t>Статус бага</t>
  </si>
  <si>
    <t>Minor</t>
  </si>
  <si>
    <t>Прикрепленный файл</t>
  </si>
  <si>
    <t>Баг-репорт 2</t>
  </si>
  <si>
    <t>3. Выбрать в поле Symbol любую позицию (например, AA)</t>
  </si>
  <si>
    <t>В окне "Virification result" информация об ордере соответствует информации в окне "Trade Ticket"</t>
  </si>
  <si>
    <t>В окне "Virification result" информация об ордере НЕ соответствует информации в окне "Trade Ticket" (обрати внимние особенно на volume)</t>
  </si>
  <si>
    <t>Major</t>
  </si>
  <si>
    <t>Баг-репорт 3</t>
  </si>
  <si>
    <t>4. Выбрать 100 акций и нажать кнопку "bye"</t>
  </si>
  <si>
    <t>6. Открыть виджет Trade Ticket</t>
  </si>
  <si>
    <t>7. Выбрать в поле Symbol любую позицию (например, AA)</t>
  </si>
  <si>
    <t>8. Выбрать 100 акций и нажать кнопку "sell"</t>
  </si>
  <si>
    <t>9. В окне "Virification result" нажать кнопку "trade"</t>
  </si>
  <si>
    <t>10. Открыть виджет Positions</t>
  </si>
  <si>
    <t>В окне "Position" количество акций AA равно нулю. Позиция закрывеается при нажатии на крестик</t>
  </si>
  <si>
    <t>В окне "Position" количество акций AA равно нулю. Позиция НЕ закрывеается при нажатии на крестик.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</si>
</sst>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[$$-409]#,##0.00"/>
    <numFmt numFmtId="166" formatCode="&quot;$&quot;#,##0.00"/>
    <numFmt numFmtId="167" formatCode="[$$-409]#,##0.00_ ;\-[$$-409]#,##0.00\ "/>
  </numFmts>
  <fonts count="9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7"/>
      <color rgb="FFD8DEE6"/>
      <name val="Quattrocento Sans"/>
    </font>
    <font>
      <b/>
      <sz val="12"/>
      <color theme="1"/>
      <name val="Arial"/>
    </font>
    <font>
      <sz val="12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8FD7DC"/>
        <bgColor rgb="FF8FD7DC"/>
      </patternFill>
    </fill>
    <fill>
      <patternFill patternType="solid">
        <fgColor rgb="FFD9F1F3"/>
        <bgColor rgb="FFD9F1F3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A766"/>
        <bgColor rgb="FFFFA766"/>
      </patternFill>
    </fill>
    <fill>
      <patternFill patternType="solid">
        <fgColor rgb="FFFEE1CC"/>
        <bgColor rgb="FFFEE1CC"/>
      </patternFill>
    </fill>
    <fill>
      <patternFill patternType="solid">
        <fgColor rgb="FFF28E85"/>
        <bgColor rgb="FFF28E85"/>
      </patternFill>
    </fill>
    <fill>
      <patternFill patternType="solid">
        <fgColor rgb="FFFAD9D6"/>
        <bgColor rgb="FFFAD9D6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4" fillId="0" borderId="0" xfId="0" applyFont="1"/>
    <xf numFmtId="0" fontId="1" fillId="4" borderId="4" xfId="0" applyFont="1" applyFill="1" applyBorder="1" applyAlignment="1">
      <alignment horizontal="center"/>
    </xf>
    <xf numFmtId="164" fontId="4" fillId="4" borderId="4" xfId="0" applyNumberFormat="1" applyFont="1" applyFill="1" applyBorder="1"/>
    <xf numFmtId="165" fontId="4" fillId="4" borderId="4" xfId="0" applyNumberFormat="1" applyFont="1" applyFill="1" applyBorder="1"/>
    <xf numFmtId="165" fontId="3" fillId="6" borderId="4" xfId="0" applyNumberFormat="1" applyFont="1" applyFill="1" applyBorder="1"/>
    <xf numFmtId="165" fontId="4" fillId="6" borderId="4" xfId="0" applyNumberFormat="1" applyFont="1" applyFill="1" applyBorder="1"/>
    <xf numFmtId="0" fontId="5" fillId="0" borderId="0" xfId="0" applyFont="1"/>
    <xf numFmtId="165" fontId="4" fillId="0" borderId="0" xfId="0" applyNumberFormat="1" applyFont="1"/>
    <xf numFmtId="164" fontId="4" fillId="0" borderId="0" xfId="0" applyNumberFormat="1" applyFont="1"/>
    <xf numFmtId="0" fontId="3" fillId="4" borderId="4" xfId="0" applyFont="1" applyFill="1" applyBorder="1" applyAlignment="1">
      <alignment horizontal="center"/>
    </xf>
    <xf numFmtId="166" fontId="4" fillId="0" borderId="0" xfId="0" applyNumberFormat="1" applyFont="1"/>
    <xf numFmtId="167" fontId="4" fillId="4" borderId="4" xfId="0" applyNumberFormat="1" applyFont="1" applyFill="1" applyBorder="1"/>
    <xf numFmtId="167" fontId="4" fillId="0" borderId="0" xfId="0" applyNumberFormat="1" applyFont="1"/>
    <xf numFmtId="0" fontId="6" fillId="0" borderId="0" xfId="0" applyFont="1"/>
    <xf numFmtId="0" fontId="7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 wrapText="1"/>
    </xf>
    <xf numFmtId="14" fontId="8" fillId="0" borderId="11" xfId="0" applyNumberFormat="1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7" fillId="0" borderId="12" xfId="0" applyFont="1" applyBorder="1" applyAlignment="1">
      <alignment horizontal="left" vertical="center"/>
    </xf>
    <xf numFmtId="0" fontId="2" fillId="0" borderId="13" xfId="0" applyFont="1" applyBorder="1"/>
    <xf numFmtId="0" fontId="2" fillId="0" borderId="1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171450</xdr:colOff>
      <xdr:row>7</xdr:row>
      <xdr:rowOff>-66675</xdr:rowOff>
    </xdr:from>
    <xdr:ext cx="7400925" cy="3514725"/>
    <xdr:pic>
      <xdr:nvPicPr>
        <xdr:cNvPr id="2" name="image3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171450</xdr:colOff>
      <xdr:row>21</xdr:row>
      <xdr:rowOff>57150</xdr:rowOff>
    </xdr:from>
    <xdr:ext cx="10153650" cy="3714750"/>
    <xdr:pic>
      <xdr:nvPicPr>
        <xdr:cNvPr id="3" name="image1.png" title="Изображение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171450</xdr:colOff>
      <xdr:row>40</xdr:row>
      <xdr:rowOff>47625</xdr:rowOff>
    </xdr:from>
    <xdr:ext cx="8239125" cy="3714750"/>
    <xdr:pic>
      <xdr:nvPicPr>
        <xdr:cNvPr id="4" name="image2.png" title="Изображение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workbookViewId="0"/>
  </sheetViews>
  <sheetFormatPr defaultColWidth="12.6640625" defaultRowHeight="15" customHeight="1" x14ac:dyDescent="0.25"/>
  <cols>
    <col min="1" max="1" width="7.88671875" customWidth="1"/>
    <col min="2" max="2" width="11.109375" customWidth="1"/>
    <col min="3" max="3" width="21.88671875" customWidth="1"/>
    <col min="4" max="4" width="20.88671875" customWidth="1"/>
    <col min="5" max="5" width="11.6640625" customWidth="1"/>
    <col min="6" max="6" width="10.21875" customWidth="1"/>
    <col min="7" max="7" width="22.109375" customWidth="1"/>
    <col min="8" max="8" width="11.109375" customWidth="1"/>
    <col min="9" max="9" width="4.109375" customWidth="1"/>
    <col min="10" max="11" width="11.109375" customWidth="1"/>
    <col min="12" max="12" width="14.21875" customWidth="1"/>
    <col min="13" max="13" width="21.109375" customWidth="1"/>
    <col min="14" max="14" width="11.109375" customWidth="1"/>
    <col min="15" max="15" width="14.77734375" customWidth="1"/>
    <col min="16" max="16" width="11.109375" customWidth="1"/>
    <col min="17" max="17" width="22.109375" customWidth="1"/>
    <col min="18" max="26" width="11.109375" customWidth="1"/>
  </cols>
  <sheetData>
    <row r="1" spans="1:18" ht="15.75" customHeight="1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8" ht="15.75" customHeight="1" x14ac:dyDescent="0.25">
      <c r="A2" s="27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8" ht="15.75" customHeight="1" x14ac:dyDescent="0.25">
      <c r="C3" s="1" t="s">
        <v>2</v>
      </c>
      <c r="D3" s="28" t="s">
        <v>3</v>
      </c>
      <c r="E3" s="29"/>
      <c r="G3" s="28" t="s">
        <v>4</v>
      </c>
      <c r="H3" s="29"/>
      <c r="J3" s="1" t="s">
        <v>5</v>
      </c>
      <c r="K3" s="1" t="s">
        <v>6</v>
      </c>
      <c r="L3" s="1" t="s">
        <v>7</v>
      </c>
    </row>
    <row r="4" spans="1:18" ht="15.75" customHeight="1" x14ac:dyDescent="0.25">
      <c r="A4" s="2" t="s">
        <v>8</v>
      </c>
      <c r="B4" s="3">
        <v>84076</v>
      </c>
      <c r="C4" s="34" t="str">
        <f>B7&amp;" "&amp;B6&amp;" "&amp;B5&amp;" @ "&amp;B8</f>
        <v>Buy 205 AA @ Market</v>
      </c>
      <c r="D4" s="2" t="s">
        <v>9</v>
      </c>
      <c r="E4" s="4">
        <v>5633.4</v>
      </c>
      <c r="G4" s="2" t="s">
        <v>10</v>
      </c>
      <c r="H4" s="5">
        <v>99983</v>
      </c>
      <c r="J4" s="5">
        <v>94336.3</v>
      </c>
      <c r="K4" s="6">
        <f t="shared" ref="K4:K15" si="0">J4-H4</f>
        <v>-5646.6999999999971</v>
      </c>
      <c r="L4" s="7">
        <f>E10+E5</f>
        <v>28.54</v>
      </c>
      <c r="M4" s="8"/>
      <c r="N4" s="9"/>
      <c r="O4" s="8"/>
      <c r="P4" s="10"/>
      <c r="Q4" s="8"/>
      <c r="R4" s="9"/>
    </row>
    <row r="5" spans="1:18" ht="15.75" customHeight="1" x14ac:dyDescent="0.25">
      <c r="A5" s="2" t="s">
        <v>11</v>
      </c>
      <c r="B5" s="11" t="s">
        <v>12</v>
      </c>
      <c r="C5" s="35"/>
      <c r="D5" s="2" t="s">
        <v>13</v>
      </c>
      <c r="E5" s="4">
        <v>1</v>
      </c>
      <c r="G5" s="2" t="s">
        <v>14</v>
      </c>
      <c r="H5" s="5">
        <v>99983</v>
      </c>
      <c r="J5" s="5">
        <v>99995.33</v>
      </c>
      <c r="K5" s="6">
        <f t="shared" si="0"/>
        <v>12.330000000001746</v>
      </c>
      <c r="M5" s="8"/>
      <c r="N5" s="9"/>
      <c r="O5" s="8"/>
      <c r="P5" s="10"/>
      <c r="Q5" s="8"/>
      <c r="R5" s="9"/>
    </row>
    <row r="6" spans="1:18" ht="15.75" customHeight="1" x14ac:dyDescent="0.25">
      <c r="A6" s="2" t="s">
        <v>15</v>
      </c>
      <c r="B6" s="11">
        <v>205</v>
      </c>
      <c r="C6" s="35"/>
      <c r="D6" s="2" t="s">
        <v>16</v>
      </c>
      <c r="E6" s="4">
        <v>5634.4</v>
      </c>
      <c r="F6" s="7">
        <f>E4+E5</f>
        <v>5634.4</v>
      </c>
      <c r="G6" s="2" t="s">
        <v>17</v>
      </c>
      <c r="H6" s="5">
        <v>0</v>
      </c>
      <c r="J6" s="5">
        <v>0</v>
      </c>
      <c r="K6" s="6">
        <f t="shared" si="0"/>
        <v>0</v>
      </c>
      <c r="M6" s="8"/>
      <c r="N6" s="9"/>
      <c r="O6" s="8"/>
      <c r="P6" s="10"/>
      <c r="Q6" s="8"/>
      <c r="R6" s="9"/>
    </row>
    <row r="7" spans="1:18" ht="15.75" customHeight="1" x14ac:dyDescent="0.25">
      <c r="A7" s="2" t="s">
        <v>18</v>
      </c>
      <c r="B7" s="11" t="s">
        <v>19</v>
      </c>
      <c r="C7" s="35"/>
      <c r="D7" s="2" t="s">
        <v>20</v>
      </c>
      <c r="E7" s="4">
        <v>5634.4</v>
      </c>
      <c r="F7" s="7">
        <f>E6*0.5</f>
        <v>2817.2</v>
      </c>
      <c r="G7" s="2" t="s">
        <v>21</v>
      </c>
      <c r="H7" s="5">
        <v>99983</v>
      </c>
      <c r="J7" s="5">
        <v>94336.3</v>
      </c>
      <c r="K7" s="6">
        <f t="shared" si="0"/>
        <v>-5646.6999999999971</v>
      </c>
      <c r="M7" s="8"/>
      <c r="N7" s="9"/>
      <c r="O7" s="8"/>
      <c r="P7" s="10"/>
      <c r="Q7" s="8"/>
      <c r="R7" s="9"/>
    </row>
    <row r="8" spans="1:18" ht="15.75" customHeight="1" x14ac:dyDescent="0.25">
      <c r="A8" s="2" t="s">
        <v>22</v>
      </c>
      <c r="B8" s="11" t="s">
        <v>23</v>
      </c>
      <c r="C8" s="36"/>
      <c r="D8" s="2" t="s">
        <v>24</v>
      </c>
      <c r="E8" s="4">
        <v>5633.4</v>
      </c>
      <c r="F8" s="7">
        <f>E4*0.5</f>
        <v>2816.7</v>
      </c>
      <c r="G8" s="2" t="s">
        <v>25</v>
      </c>
      <c r="H8" s="5">
        <v>99983</v>
      </c>
      <c r="J8" s="5">
        <v>94336.3</v>
      </c>
      <c r="K8" s="6">
        <f t="shared" si="0"/>
        <v>-5646.6999999999971</v>
      </c>
      <c r="L8" s="7">
        <f>E10/2+E5</f>
        <v>14.77</v>
      </c>
      <c r="M8" s="8"/>
      <c r="N8" s="9"/>
      <c r="O8" s="8"/>
      <c r="P8" s="10"/>
      <c r="Q8" s="8"/>
      <c r="R8" s="9"/>
    </row>
    <row r="9" spans="1:18" ht="15.75" customHeight="1" x14ac:dyDescent="0.25">
      <c r="A9" s="2"/>
      <c r="B9" s="2"/>
      <c r="E9" s="12"/>
      <c r="G9" s="2" t="s">
        <v>26</v>
      </c>
      <c r="H9" s="5">
        <v>399932</v>
      </c>
      <c r="J9" s="5">
        <v>399932</v>
      </c>
      <c r="K9" s="6">
        <f t="shared" si="0"/>
        <v>0</v>
      </c>
      <c r="M9" s="8"/>
      <c r="N9" s="9"/>
      <c r="O9" s="8"/>
      <c r="P9" s="8"/>
      <c r="Q9" s="8"/>
      <c r="R9" s="9"/>
    </row>
    <row r="10" spans="1:18" ht="15.75" customHeight="1" x14ac:dyDescent="0.25">
      <c r="A10" s="2"/>
      <c r="B10" s="2"/>
      <c r="D10" s="2" t="s">
        <v>27</v>
      </c>
      <c r="E10" s="5">
        <v>27.54</v>
      </c>
      <c r="G10" s="2" t="s">
        <v>28</v>
      </c>
      <c r="H10" s="5">
        <v>0</v>
      </c>
      <c r="J10" s="5">
        <v>0</v>
      </c>
      <c r="K10" s="6">
        <f t="shared" si="0"/>
        <v>0</v>
      </c>
      <c r="M10" s="8"/>
      <c r="N10" s="9"/>
      <c r="O10" s="8"/>
      <c r="P10" s="8"/>
      <c r="Q10" s="8"/>
      <c r="R10" s="9"/>
    </row>
    <row r="11" spans="1:18" ht="15.75" customHeight="1" x14ac:dyDescent="0.25">
      <c r="G11" s="2" t="s">
        <v>29</v>
      </c>
      <c r="H11" s="5">
        <v>0</v>
      </c>
      <c r="J11" s="5">
        <v>0</v>
      </c>
      <c r="K11" s="6">
        <f t="shared" si="0"/>
        <v>0</v>
      </c>
      <c r="M11" s="8"/>
      <c r="N11" s="9"/>
      <c r="O11" s="8"/>
      <c r="P11" s="8"/>
      <c r="Q11" s="8"/>
      <c r="R11" s="9"/>
    </row>
    <row r="12" spans="1:18" ht="15.75" customHeight="1" x14ac:dyDescent="0.25">
      <c r="G12" s="2" t="s">
        <v>30</v>
      </c>
      <c r="H12" s="5">
        <v>0</v>
      </c>
      <c r="J12" s="5">
        <v>0</v>
      </c>
      <c r="K12" s="6">
        <f t="shared" si="0"/>
        <v>0</v>
      </c>
      <c r="M12" s="8"/>
      <c r="N12" s="9"/>
      <c r="O12" s="8"/>
      <c r="P12" s="8"/>
      <c r="Q12" s="8"/>
      <c r="R12" s="9"/>
    </row>
    <row r="13" spans="1:18" ht="15.75" customHeight="1" x14ac:dyDescent="0.25">
      <c r="G13" s="2" t="s">
        <v>31</v>
      </c>
      <c r="H13" s="5">
        <v>0</v>
      </c>
      <c r="J13" s="5">
        <v>13.33</v>
      </c>
      <c r="K13" s="6">
        <f t="shared" si="0"/>
        <v>13.33</v>
      </c>
      <c r="M13" s="8"/>
      <c r="N13" s="9"/>
      <c r="O13" s="8"/>
      <c r="P13" s="8"/>
      <c r="Q13" s="8"/>
      <c r="R13" s="9"/>
    </row>
    <row r="14" spans="1:18" ht="15.75" customHeight="1" x14ac:dyDescent="0.25">
      <c r="G14" s="2" t="s">
        <v>32</v>
      </c>
      <c r="H14" s="5">
        <v>0</v>
      </c>
      <c r="J14" s="5">
        <v>0</v>
      </c>
      <c r="K14" s="6">
        <f t="shared" si="0"/>
        <v>0</v>
      </c>
      <c r="M14" s="8"/>
      <c r="N14" s="9"/>
      <c r="O14" s="8"/>
      <c r="P14" s="8"/>
      <c r="Q14" s="8"/>
      <c r="R14" s="9"/>
    </row>
    <row r="15" spans="1:18" ht="15.75" customHeight="1" x14ac:dyDescent="0.25">
      <c r="G15" s="2" t="s">
        <v>33</v>
      </c>
      <c r="H15" s="5">
        <v>0</v>
      </c>
      <c r="J15" s="5">
        <v>5656.98</v>
      </c>
      <c r="K15" s="6">
        <f t="shared" si="0"/>
        <v>5656.98</v>
      </c>
      <c r="M15" s="8"/>
      <c r="N15" s="9"/>
      <c r="O15" s="8"/>
      <c r="P15" s="8"/>
      <c r="Q15" s="8"/>
      <c r="R15" s="9"/>
    </row>
    <row r="16" spans="1:18" ht="15.75" customHeight="1" x14ac:dyDescent="0.25">
      <c r="A16" s="27" t="s">
        <v>34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  <c r="M16" s="8"/>
      <c r="N16" s="8"/>
      <c r="O16" s="8"/>
      <c r="P16" s="8"/>
      <c r="Q16" s="8"/>
      <c r="R16" s="9"/>
    </row>
    <row r="17" spans="1:18" ht="15.75" customHeight="1" x14ac:dyDescent="0.25">
      <c r="C17" s="1" t="s">
        <v>2</v>
      </c>
      <c r="D17" s="28" t="s">
        <v>3</v>
      </c>
      <c r="E17" s="29"/>
      <c r="G17" s="28" t="s">
        <v>4</v>
      </c>
      <c r="H17" s="29"/>
      <c r="J17" s="1" t="s">
        <v>5</v>
      </c>
      <c r="K17" s="1" t="s">
        <v>6</v>
      </c>
      <c r="L17" s="1" t="s">
        <v>7</v>
      </c>
    </row>
    <row r="18" spans="1:18" ht="15.75" customHeight="1" x14ac:dyDescent="0.25">
      <c r="A18" s="2" t="s">
        <v>8</v>
      </c>
      <c r="B18" s="3">
        <v>84076</v>
      </c>
      <c r="C18" s="34" t="str">
        <f>B21&amp;" "&amp;B20&amp;" "&amp;B19&amp;" @ "&amp;B22</f>
        <v>Buy 0 EAALX @ Market</v>
      </c>
      <c r="D18" s="2" t="s">
        <v>9</v>
      </c>
      <c r="E18" s="13">
        <v>6315.75</v>
      </c>
      <c r="G18" s="2" t="s">
        <v>10</v>
      </c>
      <c r="H18" s="13">
        <v>94336.3</v>
      </c>
      <c r="J18" s="13">
        <v>94336.3</v>
      </c>
      <c r="K18" s="6">
        <f t="shared" ref="K18:K29" si="1">J18-H18</f>
        <v>0</v>
      </c>
      <c r="L18" s="7">
        <f>E24+E19</f>
        <v>21.24</v>
      </c>
      <c r="M18" s="8"/>
      <c r="N18" s="14"/>
      <c r="O18" s="8"/>
      <c r="P18" s="14"/>
      <c r="Q18" s="8"/>
      <c r="R18" s="14"/>
    </row>
    <row r="19" spans="1:18" ht="15.75" customHeight="1" x14ac:dyDescent="0.25">
      <c r="A19" s="2" t="s">
        <v>11</v>
      </c>
      <c r="B19" s="11" t="s">
        <v>35</v>
      </c>
      <c r="C19" s="35"/>
      <c r="D19" s="2" t="s">
        <v>13</v>
      </c>
      <c r="E19" s="13">
        <v>1</v>
      </c>
      <c r="G19" s="2" t="s">
        <v>14</v>
      </c>
      <c r="H19" s="13">
        <v>99999.43</v>
      </c>
      <c r="J19" s="13">
        <v>100003.53</v>
      </c>
      <c r="K19" s="6">
        <f t="shared" si="1"/>
        <v>4.1000000000058208</v>
      </c>
      <c r="M19" s="8"/>
      <c r="N19" s="14"/>
      <c r="O19" s="8"/>
      <c r="P19" s="14"/>
      <c r="Q19" s="8"/>
      <c r="R19" s="14"/>
    </row>
    <row r="20" spans="1:18" ht="15.75" customHeight="1" x14ac:dyDescent="0.25">
      <c r="A20" s="2" t="s">
        <v>15</v>
      </c>
      <c r="B20" s="11">
        <v>0</v>
      </c>
      <c r="C20" s="35"/>
      <c r="D20" s="2" t="s">
        <v>16</v>
      </c>
      <c r="E20" s="13">
        <v>6316.75</v>
      </c>
      <c r="F20" s="7">
        <f>E18+E19</f>
        <v>6316.75</v>
      </c>
      <c r="G20" s="2" t="s">
        <v>17</v>
      </c>
      <c r="H20" s="13">
        <v>0</v>
      </c>
      <c r="J20" s="13">
        <v>1</v>
      </c>
      <c r="K20" s="6">
        <f t="shared" si="1"/>
        <v>1</v>
      </c>
      <c r="M20" s="8"/>
      <c r="N20" s="14"/>
      <c r="O20" s="8"/>
      <c r="P20" s="14"/>
      <c r="Q20" s="8"/>
      <c r="R20" s="14"/>
    </row>
    <row r="21" spans="1:18" ht="15.75" customHeight="1" x14ac:dyDescent="0.25">
      <c r="A21" s="2" t="s">
        <v>18</v>
      </c>
      <c r="B21" s="11" t="s">
        <v>19</v>
      </c>
      <c r="C21" s="35"/>
      <c r="D21" s="2" t="s">
        <v>20</v>
      </c>
      <c r="E21" s="13">
        <v>1</v>
      </c>
      <c r="F21" s="7">
        <f>E20*0.5</f>
        <v>3158.375</v>
      </c>
      <c r="G21" s="2" t="s">
        <v>21</v>
      </c>
      <c r="H21" s="13">
        <v>94336.3</v>
      </c>
      <c r="J21" s="13">
        <v>88019.55</v>
      </c>
      <c r="K21" s="6">
        <f t="shared" si="1"/>
        <v>-6316.75</v>
      </c>
      <c r="M21" s="8"/>
      <c r="N21" s="14"/>
      <c r="O21" s="8"/>
      <c r="P21" s="14"/>
      <c r="Q21" s="8"/>
      <c r="R21" s="14"/>
    </row>
    <row r="22" spans="1:18" ht="15.75" customHeight="1" x14ac:dyDescent="0.25">
      <c r="A22" s="2" t="s">
        <v>22</v>
      </c>
      <c r="B22" s="11" t="s">
        <v>23</v>
      </c>
      <c r="C22" s="36"/>
      <c r="D22" s="2" t="s">
        <v>24</v>
      </c>
      <c r="E22" s="13">
        <v>0</v>
      </c>
      <c r="F22" s="7">
        <f>E18*0.5</f>
        <v>3157.875</v>
      </c>
      <c r="G22" s="2" t="s">
        <v>25</v>
      </c>
      <c r="H22" s="13">
        <v>94336.3</v>
      </c>
      <c r="J22" s="13">
        <v>88019.55</v>
      </c>
      <c r="K22" s="6">
        <f t="shared" si="1"/>
        <v>-6316.75</v>
      </c>
      <c r="L22" s="7">
        <f>E24/2+E19</f>
        <v>11.12</v>
      </c>
      <c r="M22" s="8"/>
      <c r="N22" s="14"/>
      <c r="O22" s="8"/>
      <c r="P22" s="14"/>
      <c r="Q22" s="8"/>
      <c r="R22" s="14"/>
    </row>
    <row r="23" spans="1:18" ht="15.75" customHeight="1" x14ac:dyDescent="0.25">
      <c r="A23" s="2"/>
      <c r="B23" s="2"/>
      <c r="E23" s="12"/>
      <c r="G23" s="2" t="s">
        <v>26</v>
      </c>
      <c r="H23" s="13">
        <v>399932</v>
      </c>
      <c r="J23" s="13">
        <v>399932</v>
      </c>
      <c r="K23" s="6">
        <f t="shared" si="1"/>
        <v>0</v>
      </c>
      <c r="M23" s="8"/>
      <c r="N23" s="14"/>
      <c r="O23" s="8"/>
      <c r="P23" s="8"/>
      <c r="Q23" s="8"/>
      <c r="R23" s="14"/>
    </row>
    <row r="24" spans="1:18" ht="15.75" customHeight="1" x14ac:dyDescent="0.25">
      <c r="A24" s="2"/>
      <c r="B24" s="2"/>
      <c r="D24" s="2" t="s">
        <v>27</v>
      </c>
      <c r="E24" s="5">
        <v>20.239999999999998</v>
      </c>
      <c r="G24" s="2" t="s">
        <v>28</v>
      </c>
      <c r="H24" s="13">
        <v>0</v>
      </c>
      <c r="J24" s="13">
        <v>6316.75</v>
      </c>
      <c r="K24" s="6">
        <f t="shared" si="1"/>
        <v>6316.75</v>
      </c>
      <c r="M24" s="8"/>
      <c r="N24" s="14"/>
      <c r="O24" s="8"/>
      <c r="P24" s="8"/>
      <c r="Q24" s="8"/>
      <c r="R24" s="14"/>
    </row>
    <row r="25" spans="1:18" ht="15.75" customHeight="1" x14ac:dyDescent="0.25">
      <c r="G25" s="2" t="s">
        <v>29</v>
      </c>
      <c r="H25" s="13">
        <v>0</v>
      </c>
      <c r="J25" s="13">
        <v>0</v>
      </c>
      <c r="K25" s="6">
        <f t="shared" si="1"/>
        <v>0</v>
      </c>
      <c r="M25" s="8"/>
      <c r="N25" s="14"/>
      <c r="O25" s="8"/>
      <c r="P25" s="8"/>
      <c r="Q25" s="8"/>
      <c r="R25" s="14"/>
    </row>
    <row r="26" spans="1:18" ht="15.75" customHeight="1" x14ac:dyDescent="0.25">
      <c r="G26" s="2" t="s">
        <v>30</v>
      </c>
      <c r="H26" s="13">
        <v>0</v>
      </c>
      <c r="J26" s="13">
        <v>0</v>
      </c>
      <c r="K26" s="6">
        <f t="shared" si="1"/>
        <v>0</v>
      </c>
      <c r="M26" s="8"/>
      <c r="N26" s="14"/>
      <c r="O26" s="8"/>
      <c r="P26" s="8"/>
      <c r="Q26" s="8"/>
      <c r="R26" s="14"/>
    </row>
    <row r="27" spans="1:18" ht="15.75" customHeight="1" x14ac:dyDescent="0.25">
      <c r="G27" s="2" t="s">
        <v>31</v>
      </c>
      <c r="H27" s="13">
        <v>17.43</v>
      </c>
      <c r="J27" s="13">
        <v>21.53</v>
      </c>
      <c r="K27" s="6">
        <f t="shared" si="1"/>
        <v>4.1000000000000014</v>
      </c>
      <c r="M27" s="8"/>
      <c r="N27" s="14"/>
      <c r="O27" s="8"/>
      <c r="P27" s="8"/>
      <c r="Q27" s="8"/>
      <c r="R27" s="14"/>
    </row>
    <row r="28" spans="1:18" ht="15.75" customHeight="1" x14ac:dyDescent="0.25">
      <c r="G28" s="2" t="s">
        <v>32</v>
      </c>
      <c r="H28" s="13">
        <v>0</v>
      </c>
      <c r="J28" s="13">
        <v>0</v>
      </c>
      <c r="K28" s="6">
        <f t="shared" si="1"/>
        <v>0</v>
      </c>
      <c r="M28" s="8"/>
      <c r="N28" s="14"/>
      <c r="O28" s="8"/>
      <c r="P28" s="8"/>
      <c r="Q28" s="8"/>
      <c r="R28" s="14"/>
    </row>
    <row r="29" spans="1:18" ht="15.75" customHeight="1" x14ac:dyDescent="0.25">
      <c r="G29" s="2" t="s">
        <v>33</v>
      </c>
      <c r="H29" s="13">
        <v>5663.13</v>
      </c>
      <c r="J29" s="13">
        <v>5667.23</v>
      </c>
      <c r="K29" s="6">
        <f t="shared" si="1"/>
        <v>4.0999999999994543</v>
      </c>
      <c r="M29" s="8"/>
      <c r="N29" s="14"/>
      <c r="O29" s="8"/>
      <c r="P29" s="8"/>
      <c r="Q29" s="8"/>
      <c r="R29" s="14"/>
    </row>
    <row r="30" spans="1:18" ht="15.75" customHeight="1" x14ac:dyDescent="0.25">
      <c r="A30" s="27" t="s">
        <v>36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1:18" ht="15.75" customHeight="1" x14ac:dyDescent="0.25">
      <c r="C31" s="1" t="s">
        <v>2</v>
      </c>
      <c r="D31" s="28" t="s">
        <v>3</v>
      </c>
      <c r="E31" s="29"/>
      <c r="G31" s="28" t="s">
        <v>4</v>
      </c>
      <c r="H31" s="29"/>
      <c r="J31" s="1" t="s">
        <v>5</v>
      </c>
      <c r="K31" s="1" t="s">
        <v>6</v>
      </c>
      <c r="L31" s="1" t="s">
        <v>7</v>
      </c>
    </row>
    <row r="32" spans="1:18" ht="15.75" customHeight="1" x14ac:dyDescent="0.25">
      <c r="A32" s="2" t="s">
        <v>8</v>
      </c>
      <c r="B32" s="3">
        <v>84076</v>
      </c>
      <c r="C32" s="34" t="str">
        <f>B35&amp;" "&amp;B34&amp;" "&amp;B33&amp;" @ "&amp;B36</f>
        <v>Buy 510 GAA @ Market</v>
      </c>
      <c r="D32" s="2" t="s">
        <v>9</v>
      </c>
      <c r="E32" s="13">
        <v>14162.7</v>
      </c>
      <c r="G32" s="2" t="s">
        <v>10</v>
      </c>
      <c r="H32" s="13">
        <v>94336.3</v>
      </c>
      <c r="J32" s="13">
        <v>80172.600000000006</v>
      </c>
      <c r="K32" s="6">
        <f t="shared" ref="K32:K43" si="2">J32-H32</f>
        <v>-14163.699999999997</v>
      </c>
      <c r="L32" s="7">
        <f>E38+E33</f>
        <v>28.77</v>
      </c>
      <c r="M32" s="8"/>
      <c r="N32" s="14"/>
      <c r="O32" s="8"/>
      <c r="P32" s="14"/>
      <c r="Q32" s="8"/>
      <c r="R32" s="14"/>
    </row>
    <row r="33" spans="1:18" ht="15.75" customHeight="1" x14ac:dyDescent="0.25">
      <c r="A33" s="2" t="s">
        <v>11</v>
      </c>
      <c r="B33" s="11" t="s">
        <v>37</v>
      </c>
      <c r="C33" s="35"/>
      <c r="D33" s="2" t="s">
        <v>13</v>
      </c>
      <c r="E33" s="13">
        <v>1</v>
      </c>
      <c r="G33" s="2" t="s">
        <v>14</v>
      </c>
      <c r="H33" s="13">
        <v>99974.83</v>
      </c>
      <c r="J33" s="13">
        <v>99962.68</v>
      </c>
      <c r="K33" s="6">
        <f t="shared" si="2"/>
        <v>-12.150000000008731</v>
      </c>
      <c r="M33" s="8"/>
      <c r="N33" s="14"/>
      <c r="O33" s="8"/>
      <c r="P33" s="14"/>
      <c r="Q33" s="8"/>
      <c r="R33" s="14"/>
    </row>
    <row r="34" spans="1:18" ht="15.75" customHeight="1" x14ac:dyDescent="0.25">
      <c r="A34" s="2" t="s">
        <v>15</v>
      </c>
      <c r="B34" s="11">
        <v>510</v>
      </c>
      <c r="C34" s="35"/>
      <c r="D34" s="2" t="s">
        <v>16</v>
      </c>
      <c r="E34" s="13">
        <v>14163.7</v>
      </c>
      <c r="F34" s="7">
        <f>E32+E33</f>
        <v>14163.7</v>
      </c>
      <c r="G34" s="2" t="s">
        <v>17</v>
      </c>
      <c r="H34" s="13">
        <v>2</v>
      </c>
      <c r="J34" s="13">
        <v>2</v>
      </c>
      <c r="K34" s="6">
        <f t="shared" si="2"/>
        <v>0</v>
      </c>
      <c r="M34" s="8"/>
      <c r="N34" s="14"/>
      <c r="O34" s="8"/>
      <c r="P34" s="14"/>
      <c r="Q34" s="8"/>
      <c r="R34" s="14"/>
    </row>
    <row r="35" spans="1:18" ht="15.75" customHeight="1" x14ac:dyDescent="0.25">
      <c r="A35" s="2" t="s">
        <v>18</v>
      </c>
      <c r="B35" s="11" t="s">
        <v>19</v>
      </c>
      <c r="C35" s="35"/>
      <c r="D35" s="2" t="s">
        <v>20</v>
      </c>
      <c r="E35" s="13">
        <v>14163.7</v>
      </c>
      <c r="F35" s="7">
        <f>E34*0.5</f>
        <v>7081.85</v>
      </c>
      <c r="G35" s="2" t="s">
        <v>21</v>
      </c>
      <c r="H35" s="13">
        <v>81702.8</v>
      </c>
      <c r="J35" s="13">
        <v>67539.100000000006</v>
      </c>
      <c r="K35" s="6">
        <f t="shared" si="2"/>
        <v>-14163.699999999997</v>
      </c>
      <c r="M35" s="8"/>
      <c r="N35" s="14"/>
      <c r="O35" s="8"/>
      <c r="P35" s="14"/>
      <c r="Q35" s="8"/>
      <c r="R35" s="14"/>
    </row>
    <row r="36" spans="1:18" ht="15.75" customHeight="1" x14ac:dyDescent="0.25">
      <c r="A36" s="2" t="s">
        <v>22</v>
      </c>
      <c r="B36" s="11" t="s">
        <v>23</v>
      </c>
      <c r="C36" s="36"/>
      <c r="D36" s="2" t="s">
        <v>24</v>
      </c>
      <c r="E36" s="13">
        <v>14162.7</v>
      </c>
      <c r="F36" s="7">
        <f>E32*0.5</f>
        <v>7081.35</v>
      </c>
      <c r="G36" s="2" t="s">
        <v>25</v>
      </c>
      <c r="H36" s="13">
        <v>81702.8</v>
      </c>
      <c r="J36" s="13">
        <v>67539.100000000006</v>
      </c>
      <c r="K36" s="6">
        <f t="shared" si="2"/>
        <v>-14163.699999999997</v>
      </c>
      <c r="L36" s="7">
        <f>E38/2+E33</f>
        <v>14.885</v>
      </c>
      <c r="M36" s="8"/>
      <c r="N36" s="14"/>
      <c r="O36" s="8"/>
      <c r="P36" s="14"/>
      <c r="Q36" s="8"/>
      <c r="R36" s="14"/>
    </row>
    <row r="37" spans="1:18" ht="15.75" customHeight="1" x14ac:dyDescent="0.25">
      <c r="A37" s="2"/>
      <c r="B37" s="2"/>
      <c r="E37" s="12"/>
      <c r="G37" s="2" t="s">
        <v>26</v>
      </c>
      <c r="H37" s="13">
        <v>399932</v>
      </c>
      <c r="J37" s="13">
        <v>399932</v>
      </c>
      <c r="K37" s="6">
        <f t="shared" si="2"/>
        <v>0</v>
      </c>
      <c r="M37" s="8"/>
      <c r="N37" s="14"/>
      <c r="O37" s="8"/>
      <c r="P37" s="8"/>
      <c r="Q37" s="8"/>
      <c r="R37" s="14"/>
    </row>
    <row r="38" spans="1:18" ht="15.75" customHeight="1" x14ac:dyDescent="0.25">
      <c r="A38" s="2"/>
      <c r="B38" s="2"/>
      <c r="D38" s="2" t="s">
        <v>27</v>
      </c>
      <c r="E38" s="5">
        <v>27.77</v>
      </c>
      <c r="G38" s="2" t="s">
        <v>28</v>
      </c>
      <c r="H38" s="13">
        <v>12633.5</v>
      </c>
      <c r="J38" s="13">
        <v>12633.5</v>
      </c>
      <c r="K38" s="6">
        <f t="shared" si="2"/>
        <v>0</v>
      </c>
      <c r="M38" s="8"/>
      <c r="N38" s="14"/>
      <c r="O38" s="8"/>
      <c r="P38" s="8"/>
      <c r="Q38" s="8"/>
      <c r="R38" s="14"/>
    </row>
    <row r="39" spans="1:18" ht="15.75" customHeight="1" x14ac:dyDescent="0.25">
      <c r="G39" s="2" t="s">
        <v>29</v>
      </c>
      <c r="H39" s="13">
        <v>0</v>
      </c>
      <c r="J39" s="13">
        <v>0</v>
      </c>
      <c r="K39" s="6">
        <f t="shared" si="2"/>
        <v>0</v>
      </c>
      <c r="M39" s="8"/>
      <c r="N39" s="14"/>
      <c r="O39" s="8"/>
      <c r="P39" s="8"/>
      <c r="Q39" s="8"/>
      <c r="R39" s="14"/>
    </row>
    <row r="40" spans="1:18" ht="15.75" customHeight="1" x14ac:dyDescent="0.25">
      <c r="G40" s="2" t="s">
        <v>30</v>
      </c>
      <c r="H40" s="13">
        <v>0</v>
      </c>
      <c r="J40" s="13">
        <v>0</v>
      </c>
      <c r="K40" s="6">
        <f t="shared" si="2"/>
        <v>0</v>
      </c>
      <c r="M40" s="8"/>
      <c r="N40" s="14"/>
      <c r="O40" s="8"/>
      <c r="P40" s="8"/>
      <c r="Q40" s="8"/>
      <c r="R40" s="14"/>
    </row>
    <row r="41" spans="1:18" ht="15.75" customHeight="1" x14ac:dyDescent="0.25">
      <c r="G41" s="2" t="s">
        <v>31</v>
      </c>
      <c r="H41" s="13">
        <v>-7.18</v>
      </c>
      <c r="J41" s="13">
        <v>-18.329999999999998</v>
      </c>
      <c r="K41" s="6">
        <f t="shared" si="2"/>
        <v>-11.149999999999999</v>
      </c>
      <c r="M41" s="8"/>
      <c r="N41" s="14"/>
      <c r="O41" s="8"/>
      <c r="P41" s="8"/>
      <c r="Q41" s="8"/>
      <c r="R41" s="14"/>
    </row>
    <row r="42" spans="1:18" ht="15.75" customHeight="1" x14ac:dyDescent="0.25">
      <c r="G42" s="2" t="s">
        <v>32</v>
      </c>
      <c r="H42" s="13">
        <v>0</v>
      </c>
      <c r="J42" s="13">
        <v>0</v>
      </c>
      <c r="K42" s="6">
        <f t="shared" si="2"/>
        <v>0</v>
      </c>
      <c r="M42" s="8"/>
      <c r="N42" s="14"/>
      <c r="O42" s="8"/>
      <c r="P42" s="8"/>
      <c r="Q42" s="8"/>
      <c r="R42" s="14"/>
    </row>
    <row r="43" spans="1:18" ht="15.75" customHeight="1" x14ac:dyDescent="0.25">
      <c r="G43" s="2" t="s">
        <v>33</v>
      </c>
      <c r="H43" s="13">
        <v>5638.53</v>
      </c>
      <c r="J43" s="13">
        <v>19790.080000000002</v>
      </c>
      <c r="K43" s="6">
        <f t="shared" si="2"/>
        <v>14151.550000000003</v>
      </c>
      <c r="M43" s="8"/>
      <c r="N43" s="14"/>
      <c r="O43" s="8"/>
      <c r="P43" s="8"/>
      <c r="Q43" s="8"/>
      <c r="R43" s="14"/>
    </row>
    <row r="44" spans="1:18" ht="15.75" customHeight="1" x14ac:dyDescent="0.25">
      <c r="A44" s="30" t="s">
        <v>38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6"/>
    </row>
    <row r="45" spans="1:18" ht="15.75" customHeight="1" x14ac:dyDescent="0.25">
      <c r="A45" s="31" t="s">
        <v>1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6"/>
    </row>
    <row r="46" spans="1:18" ht="15.75" customHeight="1" x14ac:dyDescent="0.25">
      <c r="C46" s="1" t="s">
        <v>2</v>
      </c>
      <c r="D46" s="28" t="s">
        <v>3</v>
      </c>
      <c r="E46" s="29"/>
      <c r="G46" s="28" t="s">
        <v>4</v>
      </c>
      <c r="H46" s="29"/>
      <c r="J46" s="1" t="s">
        <v>5</v>
      </c>
      <c r="K46" s="1" t="s">
        <v>6</v>
      </c>
      <c r="L46" s="1" t="s">
        <v>7</v>
      </c>
    </row>
    <row r="47" spans="1:18" ht="15.75" customHeight="1" x14ac:dyDescent="0.25">
      <c r="A47" s="2" t="s">
        <v>8</v>
      </c>
      <c r="B47" s="3">
        <v>84076</v>
      </c>
      <c r="C47" s="34" t="str">
        <f>B50&amp;" "&amp;B49&amp;" "&amp;B48&amp;" @ "&amp;B51</f>
        <v>Buy 5 IBM @ Limit</v>
      </c>
      <c r="D47" s="2" t="s">
        <v>9</v>
      </c>
      <c r="E47" s="13">
        <v>921.75</v>
      </c>
      <c r="G47" s="2" t="s">
        <v>10</v>
      </c>
      <c r="H47" s="13">
        <v>75994.649999999994</v>
      </c>
      <c r="J47" s="13">
        <v>75072.3</v>
      </c>
      <c r="K47" s="6">
        <f t="shared" ref="K47:K58" si="3">J47-H47</f>
        <v>-922.34999999999127</v>
      </c>
      <c r="L47" s="7">
        <f>E53+E48</f>
        <v>185.35</v>
      </c>
      <c r="M47" s="8"/>
      <c r="N47" s="14"/>
      <c r="O47" s="8"/>
      <c r="P47" s="14"/>
      <c r="Q47" s="8"/>
      <c r="R47" s="14"/>
    </row>
    <row r="48" spans="1:18" ht="15.75" customHeight="1" x14ac:dyDescent="0.25">
      <c r="A48" s="2" t="s">
        <v>11</v>
      </c>
      <c r="B48" s="11" t="s">
        <v>39</v>
      </c>
      <c r="C48" s="35"/>
      <c r="D48" s="2" t="s">
        <v>13</v>
      </c>
      <c r="E48" s="13">
        <v>1</v>
      </c>
      <c r="G48" s="2" t="s">
        <v>14</v>
      </c>
      <c r="H48" s="13">
        <v>123762.19</v>
      </c>
      <c r="J48" s="13">
        <v>123759.95</v>
      </c>
      <c r="K48" s="6">
        <f t="shared" si="3"/>
        <v>-2.2400000000052387</v>
      </c>
      <c r="M48" s="8"/>
      <c r="N48" s="14"/>
      <c r="O48" s="8"/>
      <c r="P48" s="14"/>
      <c r="Q48" s="8"/>
      <c r="R48" s="14"/>
    </row>
    <row r="49" spans="1:18" ht="15.75" customHeight="1" x14ac:dyDescent="0.25">
      <c r="A49" s="2" t="s">
        <v>15</v>
      </c>
      <c r="B49" s="11">
        <v>5</v>
      </c>
      <c r="C49" s="35"/>
      <c r="D49" s="2" t="s">
        <v>16</v>
      </c>
      <c r="E49" s="13">
        <v>922.75</v>
      </c>
      <c r="F49" s="7">
        <f>E47+E48</f>
        <v>922.75</v>
      </c>
      <c r="G49" s="2" t="s">
        <v>17</v>
      </c>
      <c r="H49" s="13">
        <v>7</v>
      </c>
      <c r="J49" s="13">
        <v>7</v>
      </c>
      <c r="K49" s="6">
        <f t="shared" si="3"/>
        <v>0</v>
      </c>
      <c r="M49" s="8"/>
      <c r="N49" s="14"/>
      <c r="O49" s="8"/>
      <c r="P49" s="14"/>
      <c r="Q49" s="8"/>
      <c r="R49" s="14"/>
    </row>
    <row r="50" spans="1:18" ht="15.75" customHeight="1" x14ac:dyDescent="0.25">
      <c r="A50" s="2" t="s">
        <v>18</v>
      </c>
      <c r="B50" s="11" t="s">
        <v>19</v>
      </c>
      <c r="C50" s="35"/>
      <c r="D50" s="2" t="s">
        <v>20</v>
      </c>
      <c r="E50" s="13">
        <v>922.75</v>
      </c>
      <c r="F50" s="7">
        <f>E49*0.5</f>
        <v>461.375</v>
      </c>
      <c r="G50" s="2" t="s">
        <v>21</v>
      </c>
      <c r="H50" s="13">
        <v>9227.2999999999993</v>
      </c>
      <c r="J50" s="13">
        <v>8304.9500000000007</v>
      </c>
      <c r="K50" s="6">
        <f t="shared" si="3"/>
        <v>-922.34999999999854</v>
      </c>
      <c r="M50" s="8"/>
      <c r="N50" s="14"/>
      <c r="O50" s="8"/>
      <c r="P50" s="14"/>
      <c r="Q50" s="8"/>
      <c r="R50" s="14"/>
    </row>
    <row r="51" spans="1:18" ht="15.75" customHeight="1" x14ac:dyDescent="0.25">
      <c r="A51" s="2" t="s">
        <v>22</v>
      </c>
      <c r="B51" s="11" t="s">
        <v>40</v>
      </c>
      <c r="C51" s="36"/>
      <c r="D51" s="2" t="s">
        <v>24</v>
      </c>
      <c r="E51" s="13">
        <v>921.75</v>
      </c>
      <c r="F51" s="7">
        <f>E47*0.5</f>
        <v>460.875</v>
      </c>
      <c r="G51" s="2" t="s">
        <v>25</v>
      </c>
      <c r="H51" s="13">
        <v>9227.2999999999993</v>
      </c>
      <c r="J51" s="13">
        <v>8304.9500000000007</v>
      </c>
      <c r="K51" s="6">
        <f t="shared" si="3"/>
        <v>-922.34999999999854</v>
      </c>
      <c r="L51" s="7">
        <f>E53/2+E48</f>
        <v>93.174999999999997</v>
      </c>
      <c r="M51" s="8"/>
      <c r="N51" s="14"/>
      <c r="O51" s="8"/>
      <c r="P51" s="14"/>
      <c r="Q51" s="8"/>
      <c r="R51" s="14"/>
    </row>
    <row r="52" spans="1:18" ht="15.75" customHeight="1" x14ac:dyDescent="0.25">
      <c r="A52" s="2"/>
      <c r="B52" s="2"/>
      <c r="E52" s="12"/>
      <c r="G52" s="2" t="s">
        <v>26</v>
      </c>
      <c r="H52" s="13">
        <v>318162.40000000002</v>
      </c>
      <c r="J52" s="13">
        <v>318162.40000000002</v>
      </c>
      <c r="K52" s="6">
        <f t="shared" si="3"/>
        <v>0</v>
      </c>
      <c r="M52" s="8"/>
      <c r="N52" s="14"/>
      <c r="O52" s="8"/>
      <c r="P52" s="8"/>
      <c r="Q52" s="8"/>
      <c r="R52" s="14"/>
    </row>
    <row r="53" spans="1:18" ht="15.75" customHeight="1" x14ac:dyDescent="0.25">
      <c r="A53" s="2"/>
      <c r="B53" s="2"/>
      <c r="D53" s="2" t="s">
        <v>27</v>
      </c>
      <c r="E53" s="5">
        <v>184.35</v>
      </c>
      <c r="G53" s="2" t="s">
        <v>28</v>
      </c>
      <c r="H53" s="13">
        <v>64923.45</v>
      </c>
      <c r="J53" s="13">
        <v>64923.45</v>
      </c>
      <c r="K53" s="6">
        <f t="shared" si="3"/>
        <v>0</v>
      </c>
      <c r="M53" s="8"/>
      <c r="N53" s="14"/>
      <c r="O53" s="15"/>
      <c r="P53" s="8"/>
      <c r="Q53" s="8"/>
      <c r="R53" s="14"/>
    </row>
    <row r="54" spans="1:18" ht="15.75" customHeight="1" x14ac:dyDescent="0.25">
      <c r="G54" s="2" t="s">
        <v>29</v>
      </c>
      <c r="H54" s="13">
        <v>0</v>
      </c>
      <c r="J54" s="13">
        <v>0</v>
      </c>
      <c r="K54" s="6">
        <f t="shared" si="3"/>
        <v>0</v>
      </c>
      <c r="M54" s="8"/>
      <c r="N54" s="14"/>
      <c r="O54" s="8"/>
      <c r="P54" s="8"/>
      <c r="Q54" s="8"/>
      <c r="R54" s="14"/>
    </row>
    <row r="55" spans="1:18" ht="15.75" customHeight="1" x14ac:dyDescent="0.25">
      <c r="G55" s="2" t="s">
        <v>30</v>
      </c>
      <c r="H55" s="13">
        <v>0</v>
      </c>
      <c r="J55" s="13">
        <v>0</v>
      </c>
      <c r="K55" s="6">
        <f t="shared" si="3"/>
        <v>0</v>
      </c>
      <c r="M55" s="8"/>
      <c r="N55" s="14"/>
      <c r="O55" s="8"/>
      <c r="P55" s="8"/>
      <c r="Q55" s="8"/>
      <c r="R55" s="14"/>
    </row>
    <row r="56" spans="1:18" ht="15.75" customHeight="1" x14ac:dyDescent="0.25">
      <c r="G56" s="2" t="s">
        <v>31</v>
      </c>
      <c r="H56" s="13">
        <v>135.46</v>
      </c>
      <c r="J56" s="13">
        <v>134.22</v>
      </c>
      <c r="K56" s="6">
        <f t="shared" si="3"/>
        <v>-1.2400000000000091</v>
      </c>
      <c r="M56" s="8"/>
      <c r="N56" s="14"/>
      <c r="O56" s="8"/>
      <c r="P56" s="8"/>
      <c r="Q56" s="8"/>
      <c r="R56" s="14"/>
    </row>
    <row r="57" spans="1:18" ht="15.75" customHeight="1" x14ac:dyDescent="0.25">
      <c r="G57" s="2" t="s">
        <v>32</v>
      </c>
      <c r="H57" s="13">
        <v>-6.67</v>
      </c>
      <c r="J57" s="13">
        <v>-6.67</v>
      </c>
      <c r="K57" s="6">
        <f t="shared" si="3"/>
        <v>0</v>
      </c>
      <c r="M57" s="8"/>
      <c r="N57" s="14"/>
      <c r="O57" s="8"/>
      <c r="P57" s="8"/>
      <c r="Q57" s="8"/>
      <c r="R57" s="14"/>
    </row>
    <row r="58" spans="1:18" ht="15.75" customHeight="1" x14ac:dyDescent="0.25">
      <c r="G58" s="2" t="s">
        <v>33</v>
      </c>
      <c r="H58" s="13">
        <v>47767.54</v>
      </c>
      <c r="J58" s="13">
        <v>48687.65</v>
      </c>
      <c r="K58" s="6">
        <f t="shared" si="3"/>
        <v>920.11000000000058</v>
      </c>
      <c r="M58" s="8"/>
      <c r="N58" s="14"/>
      <c r="O58" s="8"/>
      <c r="P58" s="8"/>
      <c r="Q58" s="8"/>
      <c r="R58" s="14"/>
    </row>
    <row r="59" spans="1:18" ht="15.75" customHeight="1" x14ac:dyDescent="0.25">
      <c r="A59" s="31" t="s">
        <v>34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6"/>
    </row>
    <row r="60" spans="1:18" ht="15.75" customHeight="1" x14ac:dyDescent="0.25">
      <c r="C60" s="1" t="s">
        <v>2</v>
      </c>
      <c r="D60" s="28" t="s">
        <v>3</v>
      </c>
      <c r="E60" s="29"/>
      <c r="G60" s="28" t="s">
        <v>4</v>
      </c>
      <c r="H60" s="29"/>
      <c r="J60" s="1" t="s">
        <v>5</v>
      </c>
      <c r="K60" s="1" t="s">
        <v>6</v>
      </c>
      <c r="L60" s="1" t="s">
        <v>7</v>
      </c>
    </row>
    <row r="61" spans="1:18" ht="15.75" customHeight="1" x14ac:dyDescent="0.25">
      <c r="A61" s="2" t="s">
        <v>8</v>
      </c>
      <c r="B61" s="3">
        <v>84076</v>
      </c>
      <c r="C61" s="34" t="str">
        <f>B64&amp;" "&amp;B63&amp;" "&amp;B62&amp;" @ "&amp;B65</f>
        <v>Buy 1000 HA @ Limit</v>
      </c>
      <c r="D61" s="2" t="s">
        <v>9</v>
      </c>
      <c r="E61" s="13">
        <v>14100</v>
      </c>
      <c r="G61" s="2" t="s">
        <v>10</v>
      </c>
      <c r="H61" s="13">
        <v>98739.24</v>
      </c>
      <c r="J61" s="13">
        <v>84698.240000000005</v>
      </c>
      <c r="K61" s="6">
        <f t="shared" ref="K61:K72" si="4">J61-H61</f>
        <v>-14041</v>
      </c>
      <c r="L61" s="7">
        <f>E67+E62</f>
        <v>15.1</v>
      </c>
      <c r="M61" s="8"/>
      <c r="N61" s="14"/>
      <c r="O61" s="8"/>
      <c r="P61" s="14"/>
      <c r="Q61" s="8"/>
      <c r="R61" s="14"/>
    </row>
    <row r="62" spans="1:18" ht="15.75" customHeight="1" x14ac:dyDescent="0.25">
      <c r="A62" s="2" t="s">
        <v>11</v>
      </c>
      <c r="B62" s="11" t="s">
        <v>41</v>
      </c>
      <c r="C62" s="35"/>
      <c r="D62" s="2" t="s">
        <v>13</v>
      </c>
      <c r="E62" s="13">
        <v>1</v>
      </c>
      <c r="G62" s="2" t="s">
        <v>14</v>
      </c>
      <c r="H62" s="13">
        <v>123720.54</v>
      </c>
      <c r="J62" s="13">
        <v>123714.54</v>
      </c>
      <c r="K62" s="6">
        <f t="shared" si="4"/>
        <v>-6</v>
      </c>
      <c r="M62" s="8"/>
      <c r="N62" s="14"/>
      <c r="O62" s="8"/>
      <c r="P62" s="14"/>
      <c r="Q62" s="8"/>
      <c r="R62" s="14"/>
    </row>
    <row r="63" spans="1:18" ht="15.75" customHeight="1" x14ac:dyDescent="0.25">
      <c r="A63" s="2" t="s">
        <v>15</v>
      </c>
      <c r="B63" s="11">
        <v>1000</v>
      </c>
      <c r="C63" s="35"/>
      <c r="D63" s="2" t="s">
        <v>16</v>
      </c>
      <c r="E63" s="13">
        <v>14101</v>
      </c>
      <c r="F63" s="7">
        <f>E61+E62</f>
        <v>14101</v>
      </c>
      <c r="G63" s="2" t="s">
        <v>17</v>
      </c>
      <c r="H63" s="13">
        <v>7</v>
      </c>
      <c r="J63" s="13">
        <v>7</v>
      </c>
      <c r="K63" s="6">
        <f t="shared" si="4"/>
        <v>0</v>
      </c>
      <c r="M63" s="8"/>
      <c r="N63" s="14"/>
      <c r="O63" s="8"/>
      <c r="P63" s="14"/>
      <c r="Q63" s="8"/>
      <c r="R63" s="14"/>
    </row>
    <row r="64" spans="1:18" ht="15.75" customHeight="1" x14ac:dyDescent="0.25">
      <c r="A64" s="2" t="s">
        <v>18</v>
      </c>
      <c r="B64" s="11" t="s">
        <v>19</v>
      </c>
      <c r="C64" s="35"/>
      <c r="D64" s="2" t="s">
        <v>20</v>
      </c>
      <c r="E64" s="13">
        <v>14101</v>
      </c>
      <c r="F64" s="7">
        <f>E63*0.5</f>
        <v>7050.5</v>
      </c>
      <c r="G64" s="2" t="s">
        <v>21</v>
      </c>
      <c r="H64" s="13">
        <v>28115.5</v>
      </c>
      <c r="J64" s="13">
        <v>14074.5</v>
      </c>
      <c r="K64" s="6">
        <f t="shared" si="4"/>
        <v>-14041</v>
      </c>
      <c r="M64" s="8"/>
      <c r="N64" s="14"/>
      <c r="O64" s="8"/>
      <c r="P64" s="14"/>
      <c r="Q64" s="8"/>
      <c r="R64" s="14"/>
    </row>
    <row r="65" spans="1:18" ht="15.75" customHeight="1" x14ac:dyDescent="0.25">
      <c r="A65" s="2" t="s">
        <v>22</v>
      </c>
      <c r="B65" s="11" t="s">
        <v>40</v>
      </c>
      <c r="C65" s="36"/>
      <c r="D65" s="2" t="s">
        <v>24</v>
      </c>
      <c r="E65" s="13">
        <v>14100</v>
      </c>
      <c r="F65" s="7">
        <f>E61*0.5</f>
        <v>7050</v>
      </c>
      <c r="G65" s="2" t="s">
        <v>25</v>
      </c>
      <c r="H65" s="13">
        <v>28115.5</v>
      </c>
      <c r="J65" s="13">
        <v>14074.5</v>
      </c>
      <c r="K65" s="6">
        <f t="shared" si="4"/>
        <v>-14041</v>
      </c>
      <c r="L65" s="7">
        <f>E67/2+E62</f>
        <v>8.0500000000000007</v>
      </c>
      <c r="M65" s="8"/>
      <c r="N65" s="14"/>
      <c r="O65" s="8"/>
      <c r="P65" s="14"/>
      <c r="Q65" s="8"/>
      <c r="R65" s="14"/>
    </row>
    <row r="66" spans="1:18" ht="15.75" customHeight="1" x14ac:dyDescent="0.25">
      <c r="A66" s="2"/>
      <c r="B66" s="2"/>
      <c r="E66" s="12"/>
      <c r="G66" s="2" t="s">
        <v>26</v>
      </c>
      <c r="H66" s="13">
        <v>318162.40000000002</v>
      </c>
      <c r="J66" s="13">
        <v>318162.40000000002</v>
      </c>
      <c r="K66" s="6">
        <f t="shared" si="4"/>
        <v>0</v>
      </c>
      <c r="M66" s="8"/>
      <c r="N66" s="14"/>
      <c r="O66" s="8"/>
      <c r="P66" s="14"/>
      <c r="Q66" s="8"/>
      <c r="R66" s="14"/>
    </row>
    <row r="67" spans="1:18" ht="15.75" customHeight="1" x14ac:dyDescent="0.25">
      <c r="A67" s="2"/>
      <c r="B67" s="2"/>
      <c r="D67" s="2" t="s">
        <v>27</v>
      </c>
      <c r="E67" s="5">
        <v>14.1</v>
      </c>
      <c r="G67" s="2" t="s">
        <v>28</v>
      </c>
      <c r="H67" s="13">
        <v>64923.45</v>
      </c>
      <c r="J67" s="13">
        <v>64923.45</v>
      </c>
      <c r="K67" s="6">
        <f t="shared" si="4"/>
        <v>0</v>
      </c>
      <c r="M67" s="8"/>
      <c r="N67" s="14"/>
      <c r="O67" s="8"/>
      <c r="P67" s="8"/>
      <c r="Q67" s="8"/>
      <c r="R67" s="14"/>
    </row>
    <row r="68" spans="1:18" ht="15.75" customHeight="1" x14ac:dyDescent="0.25">
      <c r="G68" s="2" t="s">
        <v>29</v>
      </c>
      <c r="H68" s="13">
        <v>0</v>
      </c>
      <c r="J68" s="13">
        <v>0</v>
      </c>
      <c r="K68" s="6">
        <f t="shared" si="4"/>
        <v>0</v>
      </c>
      <c r="M68" s="8"/>
      <c r="N68" s="14"/>
      <c r="O68" s="8"/>
      <c r="P68" s="8"/>
      <c r="Q68" s="8"/>
      <c r="R68" s="14"/>
    </row>
    <row r="69" spans="1:18" ht="15.75" customHeight="1" x14ac:dyDescent="0.25">
      <c r="G69" s="2" t="s">
        <v>30</v>
      </c>
      <c r="H69" s="13">
        <v>0</v>
      </c>
      <c r="J69" s="13">
        <v>0</v>
      </c>
      <c r="K69" s="6">
        <f t="shared" si="4"/>
        <v>0</v>
      </c>
      <c r="M69" s="8"/>
      <c r="N69" s="14"/>
      <c r="O69" s="8"/>
      <c r="P69" s="8"/>
      <c r="Q69" s="8"/>
      <c r="R69" s="14"/>
    </row>
    <row r="70" spans="1:18" ht="15.75" customHeight="1" x14ac:dyDescent="0.25">
      <c r="G70" s="2" t="s">
        <v>31</v>
      </c>
      <c r="H70" s="13">
        <v>81.900000000000006</v>
      </c>
      <c r="J70" s="13">
        <v>76.900000000000006</v>
      </c>
      <c r="K70" s="6">
        <f t="shared" si="4"/>
        <v>-5</v>
      </c>
      <c r="M70" s="8"/>
      <c r="N70" s="14"/>
      <c r="O70" s="8"/>
      <c r="P70" s="8"/>
      <c r="Q70" s="8"/>
      <c r="R70" s="14"/>
    </row>
    <row r="71" spans="1:18" ht="15.75" customHeight="1" x14ac:dyDescent="0.25">
      <c r="G71" s="2" t="s">
        <v>32</v>
      </c>
      <c r="H71" s="13">
        <v>12.24</v>
      </c>
      <c r="J71" s="13">
        <v>12.24</v>
      </c>
      <c r="K71" s="6">
        <f t="shared" si="4"/>
        <v>0</v>
      </c>
      <c r="M71" s="8"/>
      <c r="N71" s="14"/>
      <c r="O71" s="8"/>
      <c r="P71" s="8"/>
      <c r="Q71" s="8"/>
      <c r="R71" s="14"/>
    </row>
    <row r="72" spans="1:18" ht="15.75" customHeight="1" x14ac:dyDescent="0.25">
      <c r="G72" s="2" t="s">
        <v>33</v>
      </c>
      <c r="H72" s="13">
        <v>24981.3</v>
      </c>
      <c r="J72" s="13">
        <v>39016.300000000003</v>
      </c>
      <c r="K72" s="6">
        <f t="shared" si="4"/>
        <v>14035.000000000004</v>
      </c>
      <c r="M72" s="8"/>
      <c r="N72" s="14"/>
      <c r="O72" s="8"/>
      <c r="P72" s="8"/>
      <c r="Q72" s="8"/>
      <c r="R72" s="14"/>
    </row>
    <row r="73" spans="1:18" ht="15.75" customHeight="1" x14ac:dyDescent="0.25">
      <c r="A73" s="31" t="s">
        <v>36</v>
      </c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6"/>
      <c r="M73" s="8"/>
      <c r="N73" s="14"/>
      <c r="O73" s="8"/>
      <c r="P73" s="8"/>
      <c r="Q73" s="8"/>
      <c r="R73" s="8"/>
    </row>
    <row r="74" spans="1:18" ht="15.75" customHeight="1" x14ac:dyDescent="0.25">
      <c r="C74" s="1" t="s">
        <v>2</v>
      </c>
      <c r="D74" s="28" t="s">
        <v>3</v>
      </c>
      <c r="E74" s="29"/>
      <c r="G74" s="28" t="s">
        <v>4</v>
      </c>
      <c r="H74" s="29"/>
      <c r="J74" s="1" t="s">
        <v>5</v>
      </c>
      <c r="K74" s="1" t="s">
        <v>6</v>
      </c>
      <c r="L74" s="1" t="s">
        <v>7</v>
      </c>
      <c r="M74" s="8"/>
      <c r="N74" s="8"/>
      <c r="O74" s="8"/>
      <c r="P74" s="8"/>
      <c r="Q74" s="8"/>
      <c r="R74" s="8"/>
    </row>
    <row r="75" spans="1:18" ht="15.75" customHeight="1" x14ac:dyDescent="0.25">
      <c r="A75" s="2" t="s">
        <v>8</v>
      </c>
      <c r="B75" s="3">
        <v>84076</v>
      </c>
      <c r="C75" s="34" t="str">
        <f>B78&amp;" "&amp;B77&amp;" "&amp;B76&amp;" @ "&amp;B79</f>
        <v>Buy 100 AA @ Limit</v>
      </c>
      <c r="D75" s="2" t="s">
        <v>9</v>
      </c>
      <c r="E75" s="13">
        <v>11488.5</v>
      </c>
      <c r="G75" s="2" t="s">
        <v>10</v>
      </c>
      <c r="H75" s="13">
        <v>37254.99</v>
      </c>
      <c r="J75" s="13">
        <v>25778.81</v>
      </c>
      <c r="K75" s="6">
        <f t="shared" ref="K75:K86" si="5">J75-H75</f>
        <v>-11476.179999999997</v>
      </c>
      <c r="L75" s="7">
        <f>E81+E76</f>
        <v>52.75</v>
      </c>
      <c r="M75" s="8"/>
      <c r="N75" s="14"/>
      <c r="O75" s="8"/>
      <c r="P75" s="14"/>
      <c r="Q75" s="8"/>
      <c r="R75" s="14"/>
    </row>
    <row r="76" spans="1:18" ht="15.75" customHeight="1" x14ac:dyDescent="0.25">
      <c r="A76" s="2" t="s">
        <v>11</v>
      </c>
      <c r="B76" s="11" t="s">
        <v>12</v>
      </c>
      <c r="C76" s="35"/>
      <c r="D76" s="2" t="s">
        <v>13</v>
      </c>
      <c r="E76" s="13">
        <v>1</v>
      </c>
      <c r="G76" s="2" t="s">
        <v>14</v>
      </c>
      <c r="H76" s="13">
        <v>123711.29</v>
      </c>
      <c r="J76" s="13">
        <v>123709.29</v>
      </c>
      <c r="K76" s="6">
        <f t="shared" si="5"/>
        <v>-2</v>
      </c>
      <c r="M76" s="8"/>
      <c r="N76" s="14"/>
      <c r="O76" s="8"/>
      <c r="P76" s="14"/>
      <c r="Q76" s="8"/>
      <c r="R76" s="14"/>
    </row>
    <row r="77" spans="1:18" ht="15.75" customHeight="1" x14ac:dyDescent="0.25">
      <c r="A77" s="2" t="s">
        <v>15</v>
      </c>
      <c r="B77" s="11">
        <v>100</v>
      </c>
      <c r="C77" s="35"/>
      <c r="D77" s="2" t="s">
        <v>16</v>
      </c>
      <c r="E77" s="13">
        <v>11489.5</v>
      </c>
      <c r="F77" s="7">
        <f>E75+E76</f>
        <v>11489.5</v>
      </c>
      <c r="G77" s="2" t="s">
        <v>17</v>
      </c>
      <c r="H77" s="13">
        <v>5</v>
      </c>
      <c r="J77" s="13">
        <v>5</v>
      </c>
      <c r="K77" s="6">
        <f t="shared" si="5"/>
        <v>0</v>
      </c>
      <c r="M77" s="8"/>
      <c r="N77" s="14"/>
      <c r="O77" s="8"/>
      <c r="P77" s="14"/>
      <c r="Q77" s="8"/>
      <c r="R77" s="14"/>
    </row>
    <row r="78" spans="1:18" ht="15.75" customHeight="1" x14ac:dyDescent="0.25">
      <c r="A78" s="2" t="s">
        <v>18</v>
      </c>
      <c r="B78" s="11" t="s">
        <v>19</v>
      </c>
      <c r="C78" s="35"/>
      <c r="D78" s="2" t="s">
        <v>20</v>
      </c>
      <c r="E78" s="13">
        <v>11489.5</v>
      </c>
      <c r="F78" s="7">
        <f>E77*0.5</f>
        <v>5744.75</v>
      </c>
      <c r="G78" s="2" t="s">
        <v>21</v>
      </c>
      <c r="H78" s="13">
        <v>12669.5</v>
      </c>
      <c r="J78" s="13">
        <v>1193.32</v>
      </c>
      <c r="K78" s="6">
        <f t="shared" si="5"/>
        <v>-11476.18</v>
      </c>
      <c r="M78" s="8"/>
      <c r="N78" s="14"/>
      <c r="O78" s="8"/>
      <c r="P78" s="14"/>
      <c r="Q78" s="8"/>
      <c r="R78" s="14"/>
    </row>
    <row r="79" spans="1:18" ht="15.75" customHeight="1" x14ac:dyDescent="0.25">
      <c r="A79" s="2" t="s">
        <v>22</v>
      </c>
      <c r="B79" s="11" t="s">
        <v>40</v>
      </c>
      <c r="C79" s="36"/>
      <c r="D79" s="2" t="s">
        <v>24</v>
      </c>
      <c r="E79" s="13">
        <v>11488.5</v>
      </c>
      <c r="F79" s="7">
        <f>E75*0.5</f>
        <v>5744.25</v>
      </c>
      <c r="G79" s="2" t="s">
        <v>25</v>
      </c>
      <c r="H79" s="13">
        <v>12669.5</v>
      </c>
      <c r="J79" s="13">
        <v>1193.32</v>
      </c>
      <c r="K79" s="6">
        <f t="shared" si="5"/>
        <v>-11476.18</v>
      </c>
      <c r="L79" s="7">
        <f>E81/2+E76</f>
        <v>26.875</v>
      </c>
      <c r="M79" s="8"/>
      <c r="N79" s="14"/>
      <c r="O79" s="8"/>
      <c r="P79" s="14"/>
      <c r="Q79" s="8"/>
      <c r="R79" s="14"/>
    </row>
    <row r="80" spans="1:18" ht="15.75" customHeight="1" x14ac:dyDescent="0.25">
      <c r="A80" s="2"/>
      <c r="B80" s="2"/>
      <c r="E80" s="12"/>
      <c r="G80" s="2" t="s">
        <v>26</v>
      </c>
      <c r="H80" s="13">
        <v>318162.40000000002</v>
      </c>
      <c r="J80" s="13">
        <v>318162.40000000002</v>
      </c>
      <c r="K80" s="6">
        <f t="shared" si="5"/>
        <v>0</v>
      </c>
      <c r="M80" s="8"/>
      <c r="N80" s="14"/>
      <c r="O80" s="8"/>
      <c r="P80" s="8"/>
      <c r="Q80" s="8"/>
      <c r="R80" s="14"/>
    </row>
    <row r="81" spans="1:18" ht="15.75" customHeight="1" x14ac:dyDescent="0.25">
      <c r="A81" s="2"/>
      <c r="B81" s="2"/>
      <c r="D81" s="2" t="s">
        <v>27</v>
      </c>
      <c r="E81" s="5">
        <v>51.75</v>
      </c>
      <c r="G81" s="2" t="s">
        <v>28</v>
      </c>
      <c r="H81" s="13">
        <v>18885.2</v>
      </c>
      <c r="J81" s="13">
        <v>18885.2</v>
      </c>
      <c r="K81" s="6">
        <f t="shared" si="5"/>
        <v>0</v>
      </c>
      <c r="M81" s="8"/>
      <c r="N81" s="14"/>
      <c r="O81" s="8"/>
      <c r="P81" s="8"/>
      <c r="Q81" s="8"/>
      <c r="R81" s="14"/>
    </row>
    <row r="82" spans="1:18" ht="15.75" customHeight="1" x14ac:dyDescent="0.25">
      <c r="G82" s="2" t="s">
        <v>29</v>
      </c>
      <c r="H82" s="13">
        <v>0</v>
      </c>
      <c r="J82" s="13">
        <v>0</v>
      </c>
      <c r="K82" s="6">
        <f t="shared" si="5"/>
        <v>0</v>
      </c>
      <c r="M82" s="8"/>
      <c r="N82" s="14"/>
      <c r="O82" s="8"/>
      <c r="P82" s="8"/>
      <c r="Q82" s="8"/>
      <c r="R82" s="14"/>
    </row>
    <row r="83" spans="1:18" ht="15.75" customHeight="1" x14ac:dyDescent="0.25">
      <c r="G83" s="2" t="s">
        <v>30</v>
      </c>
      <c r="H83" s="13">
        <v>0</v>
      </c>
      <c r="J83" s="13">
        <v>0</v>
      </c>
      <c r="K83" s="6">
        <f t="shared" si="5"/>
        <v>0</v>
      </c>
      <c r="M83" s="8"/>
      <c r="N83" s="14"/>
      <c r="O83" s="8"/>
      <c r="P83" s="8"/>
      <c r="Q83" s="8"/>
      <c r="R83" s="14"/>
    </row>
    <row r="84" spans="1:18" ht="15.75" customHeight="1" x14ac:dyDescent="0.25">
      <c r="G84" s="2" t="s">
        <v>31</v>
      </c>
      <c r="H84" s="13">
        <v>76.650000000000006</v>
      </c>
      <c r="J84" s="13">
        <v>75.650000000000006</v>
      </c>
      <c r="K84" s="6">
        <f t="shared" si="5"/>
        <v>-1</v>
      </c>
      <c r="M84" s="8"/>
      <c r="N84" s="14"/>
      <c r="O84" s="8"/>
      <c r="P84" s="8"/>
      <c r="Q84" s="8"/>
      <c r="R84" s="14"/>
    </row>
    <row r="85" spans="1:18" ht="15.75" customHeight="1" x14ac:dyDescent="0.25">
      <c r="G85" s="2" t="s">
        <v>32</v>
      </c>
      <c r="H85" s="13">
        <v>12.24</v>
      </c>
      <c r="J85" s="13">
        <v>12.24</v>
      </c>
      <c r="K85" s="6">
        <f t="shared" si="5"/>
        <v>0</v>
      </c>
      <c r="M85" s="8"/>
      <c r="N85" s="14"/>
      <c r="O85" s="8"/>
      <c r="P85" s="8"/>
      <c r="Q85" s="8"/>
      <c r="R85" s="14"/>
    </row>
    <row r="86" spans="1:18" ht="15.75" customHeight="1" x14ac:dyDescent="0.25">
      <c r="G86" s="2" t="s">
        <v>33</v>
      </c>
      <c r="H86" s="13">
        <v>86456.3</v>
      </c>
      <c r="J86" s="13">
        <v>97930.48</v>
      </c>
      <c r="K86" s="6">
        <f t="shared" si="5"/>
        <v>11474.179999999993</v>
      </c>
      <c r="M86" s="8"/>
      <c r="N86" s="14"/>
      <c r="O86" s="8"/>
      <c r="P86" s="8"/>
      <c r="Q86" s="8"/>
      <c r="R86" s="14"/>
    </row>
    <row r="87" spans="1:18" ht="15.75" customHeight="1" x14ac:dyDescent="0.25">
      <c r="A87" s="32" t="s">
        <v>42</v>
      </c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6"/>
      <c r="M87" s="8"/>
      <c r="N87" s="14"/>
      <c r="O87" s="8"/>
      <c r="P87" s="8"/>
      <c r="Q87" s="8"/>
      <c r="R87" s="8"/>
    </row>
    <row r="88" spans="1:18" ht="15.75" customHeight="1" x14ac:dyDescent="0.25">
      <c r="A88" s="33" t="s">
        <v>1</v>
      </c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6"/>
    </row>
    <row r="89" spans="1:18" ht="15.75" customHeight="1" x14ac:dyDescent="0.25">
      <c r="C89" s="1" t="s">
        <v>2</v>
      </c>
      <c r="D89" s="28" t="s">
        <v>3</v>
      </c>
      <c r="E89" s="29"/>
      <c r="G89" s="28" t="s">
        <v>4</v>
      </c>
      <c r="H89" s="29"/>
      <c r="J89" s="1" t="s">
        <v>5</v>
      </c>
      <c r="K89" s="1" t="s">
        <v>6</v>
      </c>
      <c r="L89" s="1" t="s">
        <v>7</v>
      </c>
    </row>
    <row r="90" spans="1:18" ht="15.75" customHeight="1" x14ac:dyDescent="0.25">
      <c r="A90" s="2" t="s">
        <v>8</v>
      </c>
      <c r="B90" s="3">
        <v>84076</v>
      </c>
      <c r="C90" s="34" t="str">
        <f>B93&amp;" "&amp;B92&amp;" "&amp;B91&amp;" @ "&amp;B94</f>
        <v>Buy 100 AA @ Stop</v>
      </c>
      <c r="D90" s="2" t="s">
        <v>9</v>
      </c>
      <c r="E90" s="5"/>
      <c r="G90" s="2" t="s">
        <v>10</v>
      </c>
      <c r="H90" s="5"/>
      <c r="J90" s="5"/>
      <c r="K90" s="6">
        <f t="shared" ref="K90:K101" si="6">J90-H90</f>
        <v>0</v>
      </c>
      <c r="L90" s="7">
        <f>E96+E91</f>
        <v>0</v>
      </c>
    </row>
    <row r="91" spans="1:18" ht="15.75" customHeight="1" x14ac:dyDescent="0.25">
      <c r="A91" s="2" t="s">
        <v>11</v>
      </c>
      <c r="B91" s="11" t="s">
        <v>12</v>
      </c>
      <c r="C91" s="35"/>
      <c r="D91" s="2" t="s">
        <v>13</v>
      </c>
      <c r="E91" s="5"/>
      <c r="G91" s="2" t="s">
        <v>14</v>
      </c>
      <c r="H91" s="5"/>
      <c r="J91" s="5"/>
      <c r="K91" s="6">
        <f t="shared" si="6"/>
        <v>0</v>
      </c>
    </row>
    <row r="92" spans="1:18" ht="15.75" customHeight="1" x14ac:dyDescent="0.25">
      <c r="A92" s="2" t="s">
        <v>15</v>
      </c>
      <c r="B92" s="11">
        <v>100</v>
      </c>
      <c r="C92" s="35"/>
      <c r="D92" s="2" t="s">
        <v>16</v>
      </c>
      <c r="E92" s="5"/>
      <c r="F92" s="7">
        <f>E90+E91</f>
        <v>0</v>
      </c>
      <c r="G92" s="2" t="s">
        <v>17</v>
      </c>
      <c r="H92" s="5"/>
      <c r="J92" s="5"/>
      <c r="K92" s="6">
        <f t="shared" si="6"/>
        <v>0</v>
      </c>
    </row>
    <row r="93" spans="1:18" ht="15.75" customHeight="1" x14ac:dyDescent="0.25">
      <c r="A93" s="2" t="s">
        <v>18</v>
      </c>
      <c r="B93" s="11" t="s">
        <v>19</v>
      </c>
      <c r="C93" s="35"/>
      <c r="D93" s="2" t="s">
        <v>20</v>
      </c>
      <c r="E93" s="5"/>
      <c r="F93" s="7">
        <f>E92*0.5</f>
        <v>0</v>
      </c>
      <c r="G93" s="2" t="s">
        <v>21</v>
      </c>
      <c r="H93" s="5"/>
      <c r="J93" s="5"/>
      <c r="K93" s="6">
        <f t="shared" si="6"/>
        <v>0</v>
      </c>
    </row>
    <row r="94" spans="1:18" ht="15.75" customHeight="1" x14ac:dyDescent="0.25">
      <c r="A94" s="2" t="s">
        <v>22</v>
      </c>
      <c r="B94" s="11" t="s">
        <v>43</v>
      </c>
      <c r="C94" s="36"/>
      <c r="D94" s="2" t="s">
        <v>24</v>
      </c>
      <c r="E94" s="5"/>
      <c r="F94" s="7">
        <f>E90*0.5</f>
        <v>0</v>
      </c>
      <c r="G94" s="2" t="s">
        <v>25</v>
      </c>
      <c r="H94" s="5"/>
      <c r="J94" s="5"/>
      <c r="K94" s="6">
        <f t="shared" si="6"/>
        <v>0</v>
      </c>
      <c r="L94" s="7">
        <f>E96/2+E91</f>
        <v>0</v>
      </c>
    </row>
    <row r="95" spans="1:18" ht="15.75" customHeight="1" x14ac:dyDescent="0.25">
      <c r="A95" s="2"/>
      <c r="B95" s="2"/>
      <c r="E95" s="12"/>
      <c r="G95" s="2" t="s">
        <v>26</v>
      </c>
      <c r="H95" s="5"/>
      <c r="J95" s="5"/>
      <c r="K95" s="6">
        <f t="shared" si="6"/>
        <v>0</v>
      </c>
    </row>
    <row r="96" spans="1:18" ht="15.75" customHeight="1" x14ac:dyDescent="0.25">
      <c r="A96" s="2"/>
      <c r="B96" s="2"/>
      <c r="D96" s="2" t="s">
        <v>27</v>
      </c>
      <c r="E96" s="5"/>
      <c r="G96" s="2" t="s">
        <v>28</v>
      </c>
      <c r="H96" s="5"/>
      <c r="J96" s="5"/>
      <c r="K96" s="6">
        <f t="shared" si="6"/>
        <v>0</v>
      </c>
    </row>
    <row r="97" spans="1:12" ht="15.75" customHeight="1" x14ac:dyDescent="0.25">
      <c r="G97" s="2" t="s">
        <v>29</v>
      </c>
      <c r="H97" s="5"/>
      <c r="J97" s="5"/>
      <c r="K97" s="6">
        <f t="shared" si="6"/>
        <v>0</v>
      </c>
    </row>
    <row r="98" spans="1:12" ht="15.75" customHeight="1" x14ac:dyDescent="0.25">
      <c r="G98" s="2" t="s">
        <v>30</v>
      </c>
      <c r="H98" s="5"/>
      <c r="J98" s="5"/>
      <c r="K98" s="6">
        <f t="shared" si="6"/>
        <v>0</v>
      </c>
    </row>
    <row r="99" spans="1:12" ht="15.75" customHeight="1" x14ac:dyDescent="0.25">
      <c r="G99" s="2" t="s">
        <v>31</v>
      </c>
      <c r="H99" s="5"/>
      <c r="J99" s="5"/>
      <c r="K99" s="6">
        <f t="shared" si="6"/>
        <v>0</v>
      </c>
    </row>
    <row r="100" spans="1:12" ht="15.75" customHeight="1" x14ac:dyDescent="0.25">
      <c r="G100" s="2" t="s">
        <v>32</v>
      </c>
      <c r="H100" s="5"/>
      <c r="J100" s="5"/>
      <c r="K100" s="6">
        <f t="shared" si="6"/>
        <v>0</v>
      </c>
    </row>
    <row r="101" spans="1:12" ht="15.75" customHeight="1" x14ac:dyDescent="0.25">
      <c r="G101" s="2" t="s">
        <v>33</v>
      </c>
      <c r="H101" s="5"/>
      <c r="J101" s="5"/>
      <c r="K101" s="6">
        <f t="shared" si="6"/>
        <v>0</v>
      </c>
    </row>
    <row r="102" spans="1:12" ht="15.75" customHeight="1" x14ac:dyDescent="0.25">
      <c r="A102" s="33" t="s">
        <v>34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6"/>
    </row>
    <row r="103" spans="1:12" ht="15.75" customHeight="1" x14ac:dyDescent="0.25">
      <c r="C103" s="1" t="s">
        <v>2</v>
      </c>
      <c r="D103" s="28" t="s">
        <v>3</v>
      </c>
      <c r="E103" s="29"/>
      <c r="G103" s="28" t="s">
        <v>4</v>
      </c>
      <c r="H103" s="29"/>
      <c r="J103" s="1" t="s">
        <v>5</v>
      </c>
      <c r="K103" s="1" t="s">
        <v>6</v>
      </c>
      <c r="L103" s="1" t="s">
        <v>7</v>
      </c>
    </row>
    <row r="104" spans="1:12" ht="15.75" customHeight="1" x14ac:dyDescent="0.25">
      <c r="A104" s="2" t="s">
        <v>8</v>
      </c>
      <c r="B104" s="3">
        <v>84076</v>
      </c>
      <c r="C104" s="34" t="str">
        <f>B107&amp;" "&amp;B106&amp;" "&amp;B105&amp;" @ "&amp;B108</f>
        <v>Buy 100 AA @ Stop</v>
      </c>
      <c r="D104" s="2" t="s">
        <v>9</v>
      </c>
      <c r="E104" s="5"/>
      <c r="G104" s="2" t="s">
        <v>10</v>
      </c>
      <c r="H104" s="5"/>
      <c r="J104" s="5"/>
      <c r="K104" s="6">
        <f t="shared" ref="K104:K115" si="7">J104-H104</f>
        <v>0</v>
      </c>
      <c r="L104" s="7">
        <f>E110+E105</f>
        <v>0</v>
      </c>
    </row>
    <row r="105" spans="1:12" ht="15.75" customHeight="1" x14ac:dyDescent="0.25">
      <c r="A105" s="2" t="s">
        <v>11</v>
      </c>
      <c r="B105" s="11" t="s">
        <v>12</v>
      </c>
      <c r="C105" s="35"/>
      <c r="D105" s="2" t="s">
        <v>13</v>
      </c>
      <c r="E105" s="5"/>
      <c r="G105" s="2" t="s">
        <v>14</v>
      </c>
      <c r="H105" s="5"/>
      <c r="J105" s="5"/>
      <c r="K105" s="6">
        <f t="shared" si="7"/>
        <v>0</v>
      </c>
    </row>
    <row r="106" spans="1:12" ht="15.75" customHeight="1" x14ac:dyDescent="0.25">
      <c r="A106" s="2" t="s">
        <v>15</v>
      </c>
      <c r="B106" s="11">
        <v>100</v>
      </c>
      <c r="C106" s="35"/>
      <c r="D106" s="2" t="s">
        <v>16</v>
      </c>
      <c r="E106" s="5"/>
      <c r="F106" s="7">
        <f>E104+E105</f>
        <v>0</v>
      </c>
      <c r="G106" s="2" t="s">
        <v>17</v>
      </c>
      <c r="H106" s="5"/>
      <c r="J106" s="5"/>
      <c r="K106" s="6">
        <f t="shared" si="7"/>
        <v>0</v>
      </c>
    </row>
    <row r="107" spans="1:12" ht="15.75" customHeight="1" x14ac:dyDescent="0.25">
      <c r="A107" s="2" t="s">
        <v>18</v>
      </c>
      <c r="B107" s="11" t="s">
        <v>19</v>
      </c>
      <c r="C107" s="35"/>
      <c r="D107" s="2" t="s">
        <v>20</v>
      </c>
      <c r="E107" s="5"/>
      <c r="F107" s="7">
        <f>E106*0.5</f>
        <v>0</v>
      </c>
      <c r="G107" s="2" t="s">
        <v>21</v>
      </c>
      <c r="H107" s="5"/>
      <c r="J107" s="5"/>
      <c r="K107" s="6">
        <f t="shared" si="7"/>
        <v>0</v>
      </c>
    </row>
    <row r="108" spans="1:12" ht="15.75" customHeight="1" x14ac:dyDescent="0.25">
      <c r="A108" s="2" t="s">
        <v>22</v>
      </c>
      <c r="B108" s="11" t="s">
        <v>43</v>
      </c>
      <c r="C108" s="36"/>
      <c r="D108" s="2" t="s">
        <v>24</v>
      </c>
      <c r="E108" s="5"/>
      <c r="F108" s="7">
        <f>E104*0.5</f>
        <v>0</v>
      </c>
      <c r="G108" s="2" t="s">
        <v>25</v>
      </c>
      <c r="H108" s="5"/>
      <c r="J108" s="5"/>
      <c r="K108" s="6">
        <f t="shared" si="7"/>
        <v>0</v>
      </c>
      <c r="L108" s="7">
        <f>E110/2+E105</f>
        <v>0</v>
      </c>
    </row>
    <row r="109" spans="1:12" ht="15.75" customHeight="1" x14ac:dyDescent="0.25">
      <c r="A109" s="2"/>
      <c r="B109" s="2"/>
      <c r="E109" s="12"/>
      <c r="G109" s="2" t="s">
        <v>26</v>
      </c>
      <c r="H109" s="5"/>
      <c r="J109" s="5"/>
      <c r="K109" s="6">
        <f t="shared" si="7"/>
        <v>0</v>
      </c>
    </row>
    <row r="110" spans="1:12" ht="15.75" customHeight="1" x14ac:dyDescent="0.25">
      <c r="A110" s="2"/>
      <c r="B110" s="2"/>
      <c r="D110" s="2" t="s">
        <v>27</v>
      </c>
      <c r="E110" s="5"/>
      <c r="G110" s="2" t="s">
        <v>28</v>
      </c>
      <c r="H110" s="5"/>
      <c r="J110" s="5"/>
      <c r="K110" s="6">
        <f t="shared" si="7"/>
        <v>0</v>
      </c>
    </row>
    <row r="111" spans="1:12" ht="15.75" customHeight="1" x14ac:dyDescent="0.25">
      <c r="G111" s="2" t="s">
        <v>29</v>
      </c>
      <c r="H111" s="5"/>
      <c r="J111" s="5"/>
      <c r="K111" s="6">
        <f t="shared" si="7"/>
        <v>0</v>
      </c>
    </row>
    <row r="112" spans="1:12" ht="15.75" customHeight="1" x14ac:dyDescent="0.25">
      <c r="G112" s="2" t="s">
        <v>30</v>
      </c>
      <c r="H112" s="5"/>
      <c r="J112" s="5"/>
      <c r="K112" s="6">
        <f t="shared" si="7"/>
        <v>0</v>
      </c>
    </row>
    <row r="113" spans="1:12" ht="15.75" customHeight="1" x14ac:dyDescent="0.25">
      <c r="G113" s="2" t="s">
        <v>31</v>
      </c>
      <c r="H113" s="5"/>
      <c r="J113" s="5"/>
      <c r="K113" s="6">
        <f t="shared" si="7"/>
        <v>0</v>
      </c>
    </row>
    <row r="114" spans="1:12" ht="15.75" customHeight="1" x14ac:dyDescent="0.25">
      <c r="G114" s="2" t="s">
        <v>32</v>
      </c>
      <c r="H114" s="5"/>
      <c r="J114" s="5"/>
      <c r="K114" s="6">
        <f t="shared" si="7"/>
        <v>0</v>
      </c>
    </row>
    <row r="115" spans="1:12" ht="15.75" customHeight="1" x14ac:dyDescent="0.25">
      <c r="G115" s="2" t="s">
        <v>33</v>
      </c>
      <c r="H115" s="5"/>
      <c r="J115" s="5"/>
      <c r="K115" s="6">
        <f t="shared" si="7"/>
        <v>0</v>
      </c>
    </row>
    <row r="116" spans="1:12" ht="15.75" customHeight="1" x14ac:dyDescent="0.25">
      <c r="A116" s="33" t="s">
        <v>36</v>
      </c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6"/>
    </row>
    <row r="117" spans="1:12" ht="15.75" customHeight="1" x14ac:dyDescent="0.25">
      <c r="C117" s="1" t="s">
        <v>2</v>
      </c>
      <c r="D117" s="28" t="s">
        <v>3</v>
      </c>
      <c r="E117" s="29"/>
      <c r="G117" s="28" t="s">
        <v>4</v>
      </c>
      <c r="H117" s="29"/>
      <c r="J117" s="1" t="s">
        <v>5</v>
      </c>
      <c r="K117" s="1" t="s">
        <v>6</v>
      </c>
      <c r="L117" s="1" t="s">
        <v>7</v>
      </c>
    </row>
    <row r="118" spans="1:12" ht="15.75" customHeight="1" x14ac:dyDescent="0.25">
      <c r="A118" s="2" t="s">
        <v>8</v>
      </c>
      <c r="B118" s="3">
        <v>84076</v>
      </c>
      <c r="C118" s="34" t="str">
        <f>B121&amp;" "&amp;B120&amp;" "&amp;B119&amp;" @ "&amp;B122</f>
        <v>Buy 100 AA @ Stop</v>
      </c>
      <c r="D118" s="2" t="s">
        <v>9</v>
      </c>
      <c r="E118" s="5"/>
      <c r="G118" s="2" t="s">
        <v>10</v>
      </c>
      <c r="H118" s="5"/>
      <c r="J118" s="5"/>
      <c r="K118" s="6">
        <f t="shared" ref="K118:K129" si="8">J118-H118</f>
        <v>0</v>
      </c>
      <c r="L118" s="7">
        <f>E124+E119</f>
        <v>0</v>
      </c>
    </row>
    <row r="119" spans="1:12" ht="15.75" customHeight="1" x14ac:dyDescent="0.25">
      <c r="A119" s="2" t="s">
        <v>11</v>
      </c>
      <c r="B119" s="11" t="s">
        <v>12</v>
      </c>
      <c r="C119" s="35"/>
      <c r="D119" s="2" t="s">
        <v>13</v>
      </c>
      <c r="E119" s="5"/>
      <c r="G119" s="2" t="s">
        <v>14</v>
      </c>
      <c r="H119" s="5"/>
      <c r="J119" s="5"/>
      <c r="K119" s="6">
        <f t="shared" si="8"/>
        <v>0</v>
      </c>
    </row>
    <row r="120" spans="1:12" ht="15.75" customHeight="1" x14ac:dyDescent="0.25">
      <c r="A120" s="2" t="s">
        <v>15</v>
      </c>
      <c r="B120" s="11">
        <v>100</v>
      </c>
      <c r="C120" s="35"/>
      <c r="D120" s="2" t="s">
        <v>16</v>
      </c>
      <c r="E120" s="5"/>
      <c r="F120" s="7">
        <f>E118+E119</f>
        <v>0</v>
      </c>
      <c r="G120" s="2" t="s">
        <v>17</v>
      </c>
      <c r="H120" s="5"/>
      <c r="J120" s="5"/>
      <c r="K120" s="6">
        <f t="shared" si="8"/>
        <v>0</v>
      </c>
    </row>
    <row r="121" spans="1:12" ht="15.75" customHeight="1" x14ac:dyDescent="0.25">
      <c r="A121" s="2" t="s">
        <v>18</v>
      </c>
      <c r="B121" s="11" t="s">
        <v>19</v>
      </c>
      <c r="C121" s="35"/>
      <c r="D121" s="2" t="s">
        <v>20</v>
      </c>
      <c r="E121" s="5"/>
      <c r="F121" s="7">
        <f>E120*0.5</f>
        <v>0</v>
      </c>
      <c r="G121" s="2" t="s">
        <v>21</v>
      </c>
      <c r="H121" s="5"/>
      <c r="J121" s="5"/>
      <c r="K121" s="6">
        <f t="shared" si="8"/>
        <v>0</v>
      </c>
    </row>
    <row r="122" spans="1:12" ht="15.75" customHeight="1" x14ac:dyDescent="0.25">
      <c r="A122" s="2" t="s">
        <v>22</v>
      </c>
      <c r="B122" s="11" t="s">
        <v>43</v>
      </c>
      <c r="C122" s="36"/>
      <c r="D122" s="2" t="s">
        <v>24</v>
      </c>
      <c r="E122" s="5"/>
      <c r="F122" s="7">
        <f>E118*0.5</f>
        <v>0</v>
      </c>
      <c r="G122" s="2" t="s">
        <v>25</v>
      </c>
      <c r="H122" s="5"/>
      <c r="J122" s="5"/>
      <c r="K122" s="6">
        <f t="shared" si="8"/>
        <v>0</v>
      </c>
      <c r="L122" s="7">
        <f>E124/2+E119</f>
        <v>0</v>
      </c>
    </row>
    <row r="123" spans="1:12" ht="15.75" customHeight="1" x14ac:dyDescent="0.25">
      <c r="A123" s="2"/>
      <c r="B123" s="2"/>
      <c r="E123" s="12"/>
      <c r="G123" s="2" t="s">
        <v>26</v>
      </c>
      <c r="H123" s="5"/>
      <c r="J123" s="5"/>
      <c r="K123" s="6">
        <f t="shared" si="8"/>
        <v>0</v>
      </c>
    </row>
    <row r="124" spans="1:12" ht="15.75" customHeight="1" x14ac:dyDescent="0.25">
      <c r="A124" s="2"/>
      <c r="B124" s="2"/>
      <c r="D124" s="2" t="s">
        <v>27</v>
      </c>
      <c r="E124" s="5"/>
      <c r="G124" s="2" t="s">
        <v>28</v>
      </c>
      <c r="H124" s="5"/>
      <c r="J124" s="5"/>
      <c r="K124" s="6">
        <f t="shared" si="8"/>
        <v>0</v>
      </c>
    </row>
    <row r="125" spans="1:12" ht="15.75" customHeight="1" x14ac:dyDescent="0.25">
      <c r="G125" s="2" t="s">
        <v>29</v>
      </c>
      <c r="H125" s="5"/>
      <c r="J125" s="5"/>
      <c r="K125" s="6">
        <f t="shared" si="8"/>
        <v>0</v>
      </c>
    </row>
    <row r="126" spans="1:12" ht="15.75" customHeight="1" x14ac:dyDescent="0.25">
      <c r="G126" s="2" t="s">
        <v>30</v>
      </c>
      <c r="H126" s="5"/>
      <c r="J126" s="5"/>
      <c r="K126" s="6">
        <f t="shared" si="8"/>
        <v>0</v>
      </c>
    </row>
    <row r="127" spans="1:12" ht="15.75" customHeight="1" x14ac:dyDescent="0.25">
      <c r="G127" s="2" t="s">
        <v>31</v>
      </c>
      <c r="H127" s="5"/>
      <c r="J127" s="5"/>
      <c r="K127" s="6">
        <f t="shared" si="8"/>
        <v>0</v>
      </c>
    </row>
    <row r="128" spans="1:12" ht="15.75" customHeight="1" x14ac:dyDescent="0.25">
      <c r="G128" s="2" t="s">
        <v>32</v>
      </c>
      <c r="H128" s="5"/>
      <c r="J128" s="5"/>
      <c r="K128" s="6">
        <f t="shared" si="8"/>
        <v>0</v>
      </c>
    </row>
    <row r="129" spans="7:11" ht="15.75" customHeight="1" x14ac:dyDescent="0.25">
      <c r="G129" s="2" t="s">
        <v>33</v>
      </c>
      <c r="H129" s="5"/>
      <c r="J129" s="5"/>
      <c r="K129" s="6">
        <f t="shared" si="8"/>
        <v>0</v>
      </c>
    </row>
    <row r="130" spans="7:11" ht="15.75" customHeight="1" x14ac:dyDescent="0.25"/>
    <row r="131" spans="7:11" ht="15.75" customHeight="1" x14ac:dyDescent="0.25"/>
    <row r="132" spans="7:11" ht="15.75" customHeight="1" x14ac:dyDescent="0.25"/>
    <row r="133" spans="7:11" ht="15.75" customHeight="1" x14ac:dyDescent="0.25"/>
    <row r="134" spans="7:11" ht="15.75" customHeight="1" x14ac:dyDescent="0.25"/>
    <row r="135" spans="7:11" ht="15.75" customHeight="1" x14ac:dyDescent="0.25"/>
    <row r="136" spans="7:11" ht="15.75" customHeight="1" x14ac:dyDescent="0.25"/>
    <row r="137" spans="7:11" ht="15.75" customHeight="1" x14ac:dyDescent="0.25"/>
    <row r="138" spans="7:11" ht="15.75" customHeight="1" x14ac:dyDescent="0.25"/>
    <row r="139" spans="7:11" ht="15.75" customHeight="1" x14ac:dyDescent="0.25"/>
    <row r="140" spans="7:11" ht="15.75" customHeight="1" x14ac:dyDescent="0.25"/>
    <row r="141" spans="7:11" ht="15.75" customHeight="1" x14ac:dyDescent="0.25"/>
    <row r="142" spans="7:11" ht="15.75" customHeight="1" x14ac:dyDescent="0.25"/>
    <row r="143" spans="7:11" ht="15.75" customHeight="1" x14ac:dyDescent="0.25"/>
    <row r="144" spans="7:1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9">
    <mergeCell ref="C118:C122"/>
    <mergeCell ref="C4:C8"/>
    <mergeCell ref="C18:C22"/>
    <mergeCell ref="C32:C36"/>
    <mergeCell ref="C47:C51"/>
    <mergeCell ref="C61:C65"/>
    <mergeCell ref="C75:C79"/>
    <mergeCell ref="C90:C94"/>
    <mergeCell ref="A87:L87"/>
    <mergeCell ref="D117:E117"/>
    <mergeCell ref="G117:H117"/>
    <mergeCell ref="A88:L88"/>
    <mergeCell ref="D89:E89"/>
    <mergeCell ref="G89:H89"/>
    <mergeCell ref="A102:L102"/>
    <mergeCell ref="D103:E103"/>
    <mergeCell ref="G103:H103"/>
    <mergeCell ref="A116:L116"/>
    <mergeCell ref="C104:C108"/>
    <mergeCell ref="D60:E60"/>
    <mergeCell ref="G60:H60"/>
    <mergeCell ref="A73:L73"/>
    <mergeCell ref="D74:E74"/>
    <mergeCell ref="G74:H74"/>
    <mergeCell ref="A44:L44"/>
    <mergeCell ref="A45:L45"/>
    <mergeCell ref="D46:E46"/>
    <mergeCell ref="G46:H46"/>
    <mergeCell ref="A59:L59"/>
    <mergeCell ref="D17:E17"/>
    <mergeCell ref="G17:H17"/>
    <mergeCell ref="A30:L30"/>
    <mergeCell ref="D31:E31"/>
    <mergeCell ref="G31:H31"/>
    <mergeCell ref="A1:L1"/>
    <mergeCell ref="A2:L2"/>
    <mergeCell ref="D3:E3"/>
    <mergeCell ref="G3:H3"/>
    <mergeCell ref="A16:L16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3"/>
  <sheetViews>
    <sheetView tabSelected="1" workbookViewId="0"/>
  </sheetViews>
  <sheetFormatPr defaultColWidth="12.6640625" defaultRowHeight="15" customHeight="1" x14ac:dyDescent="0.25"/>
  <cols>
    <col min="1" max="1" width="30.33203125" customWidth="1"/>
    <col min="2" max="2" width="61.21875" customWidth="1"/>
    <col min="3" max="26" width="7.6640625" customWidth="1"/>
  </cols>
  <sheetData>
    <row r="1" spans="1:2" ht="18.75" customHeight="1" x14ac:dyDescent="0.25">
      <c r="A1" s="16" t="s">
        <v>44</v>
      </c>
      <c r="B1" s="17" t="s">
        <v>45</v>
      </c>
    </row>
    <row r="2" spans="1:2" ht="19.5" customHeight="1" x14ac:dyDescent="0.25">
      <c r="A2" s="18" t="s">
        <v>46</v>
      </c>
      <c r="B2" s="19" t="s">
        <v>47</v>
      </c>
    </row>
    <row r="3" spans="1:2" ht="12.75" customHeight="1" x14ac:dyDescent="0.25">
      <c r="A3" s="18" t="s">
        <v>48</v>
      </c>
      <c r="B3" s="19" t="s">
        <v>49</v>
      </c>
    </row>
    <row r="4" spans="1:2" ht="33.75" customHeight="1" x14ac:dyDescent="0.25">
      <c r="A4" s="18" t="s">
        <v>50</v>
      </c>
      <c r="B4" s="19" t="s">
        <v>51</v>
      </c>
    </row>
    <row r="5" spans="1:2" ht="21" customHeight="1" x14ac:dyDescent="0.25">
      <c r="A5" s="18" t="s">
        <v>52</v>
      </c>
      <c r="B5" s="20">
        <v>45328</v>
      </c>
    </row>
    <row r="6" spans="1:2" ht="21" customHeight="1" x14ac:dyDescent="0.25">
      <c r="A6" s="18" t="s">
        <v>53</v>
      </c>
      <c r="B6" s="19" t="s">
        <v>54</v>
      </c>
    </row>
    <row r="7" spans="1:2" ht="31.5" customHeight="1" x14ac:dyDescent="0.25">
      <c r="A7" s="18" t="s">
        <v>55</v>
      </c>
      <c r="B7" s="19" t="s">
        <v>56</v>
      </c>
    </row>
    <row r="8" spans="1:2" ht="18" customHeight="1" x14ac:dyDescent="0.25">
      <c r="A8" s="37" t="s">
        <v>57</v>
      </c>
      <c r="B8" s="19" t="s">
        <v>58</v>
      </c>
    </row>
    <row r="9" spans="1:2" ht="20.25" customHeight="1" x14ac:dyDescent="0.25">
      <c r="A9" s="38"/>
      <c r="B9" s="19" t="s">
        <v>59</v>
      </c>
    </row>
    <row r="10" spans="1:2" ht="38.25" customHeight="1" x14ac:dyDescent="0.25">
      <c r="A10" s="38"/>
      <c r="B10" s="19" t="s">
        <v>60</v>
      </c>
    </row>
    <row r="11" spans="1:2" ht="25.5" customHeight="1" x14ac:dyDescent="0.25">
      <c r="A11" s="38"/>
      <c r="B11" s="19" t="s">
        <v>61</v>
      </c>
    </row>
    <row r="12" spans="1:2" ht="19.5" customHeight="1" x14ac:dyDescent="0.25">
      <c r="A12" s="38"/>
      <c r="B12" s="19" t="s">
        <v>62</v>
      </c>
    </row>
    <row r="13" spans="1:2" ht="19.5" customHeight="1" x14ac:dyDescent="0.25">
      <c r="A13" s="39"/>
      <c r="B13" s="19" t="s">
        <v>63</v>
      </c>
    </row>
    <row r="14" spans="1:2" ht="49.5" customHeight="1" x14ac:dyDescent="0.25">
      <c r="A14" s="18" t="s">
        <v>64</v>
      </c>
      <c r="B14" s="19" t="s">
        <v>65</v>
      </c>
    </row>
    <row r="15" spans="1:2" ht="50.25" customHeight="1" x14ac:dyDescent="0.25">
      <c r="A15" s="18" t="s">
        <v>66</v>
      </c>
      <c r="B15" s="19" t="s">
        <v>67</v>
      </c>
    </row>
    <row r="16" spans="1:2" ht="19.5" customHeight="1" x14ac:dyDescent="0.25">
      <c r="A16" s="18" t="s">
        <v>68</v>
      </c>
      <c r="B16" s="19" t="s">
        <v>69</v>
      </c>
    </row>
    <row r="17" spans="1:2" ht="12.75" customHeight="1" x14ac:dyDescent="0.25">
      <c r="A17" s="21" t="s">
        <v>70</v>
      </c>
      <c r="B17" s="22"/>
    </row>
    <row r="18" spans="1:2" ht="12.75" customHeight="1" x14ac:dyDescent="0.25">
      <c r="A18" s="23"/>
    </row>
    <row r="19" spans="1:2" ht="12.75" customHeight="1" x14ac:dyDescent="0.25">
      <c r="A19" s="16" t="s">
        <v>44</v>
      </c>
      <c r="B19" s="17" t="s">
        <v>45</v>
      </c>
    </row>
    <row r="20" spans="1:2" ht="12.75" customHeight="1" x14ac:dyDescent="0.25">
      <c r="A20" s="18" t="s">
        <v>46</v>
      </c>
      <c r="B20" s="19" t="s">
        <v>71</v>
      </c>
    </row>
    <row r="21" spans="1:2" ht="12.75" customHeight="1" x14ac:dyDescent="0.25">
      <c r="A21" s="18" t="s">
        <v>48</v>
      </c>
      <c r="B21" s="19" t="s">
        <v>49</v>
      </c>
    </row>
    <row r="22" spans="1:2" ht="12.75" customHeight="1" x14ac:dyDescent="0.25">
      <c r="A22" s="18" t="s">
        <v>50</v>
      </c>
      <c r="B22" s="19" t="s">
        <v>51</v>
      </c>
    </row>
    <row r="23" spans="1:2" ht="12.75" customHeight="1" x14ac:dyDescent="0.25">
      <c r="A23" s="18" t="s">
        <v>52</v>
      </c>
      <c r="B23" s="20">
        <v>45328</v>
      </c>
    </row>
    <row r="24" spans="1:2" ht="12.75" customHeight="1" x14ac:dyDescent="0.25">
      <c r="A24" s="18" t="s">
        <v>53</v>
      </c>
      <c r="B24" s="19" t="s">
        <v>54</v>
      </c>
    </row>
    <row r="25" spans="1:2" ht="12.75" customHeight="1" x14ac:dyDescent="0.25">
      <c r="A25" s="18" t="s">
        <v>55</v>
      </c>
      <c r="B25" s="19" t="s">
        <v>56</v>
      </c>
    </row>
    <row r="26" spans="1:2" ht="12.75" customHeight="1" x14ac:dyDescent="0.25">
      <c r="A26" s="37" t="s">
        <v>57</v>
      </c>
      <c r="B26" s="19" t="s">
        <v>58</v>
      </c>
    </row>
    <row r="27" spans="1:2" ht="12.75" customHeight="1" x14ac:dyDescent="0.25">
      <c r="A27" s="38"/>
      <c r="B27" s="19" t="s">
        <v>59</v>
      </c>
    </row>
    <row r="28" spans="1:2" ht="12.75" customHeight="1" x14ac:dyDescent="0.25">
      <c r="A28" s="38"/>
      <c r="B28" s="19" t="s">
        <v>72</v>
      </c>
    </row>
    <row r="29" spans="1:2" ht="12.75" customHeight="1" x14ac:dyDescent="0.25">
      <c r="A29" s="38"/>
      <c r="B29" s="19" t="s">
        <v>61</v>
      </c>
    </row>
    <row r="30" spans="1:2" ht="12.75" customHeight="1" x14ac:dyDescent="0.25">
      <c r="A30" s="38"/>
      <c r="B30" s="19" t="s">
        <v>62</v>
      </c>
    </row>
    <row r="31" spans="1:2" ht="12.75" customHeight="1" x14ac:dyDescent="0.25">
      <c r="A31" s="39"/>
      <c r="B31" s="19" t="s">
        <v>63</v>
      </c>
    </row>
    <row r="32" spans="1:2" ht="12.75" customHeight="1" x14ac:dyDescent="0.25">
      <c r="A32" s="18" t="s">
        <v>64</v>
      </c>
      <c r="B32" s="19" t="s">
        <v>73</v>
      </c>
    </row>
    <row r="33" spans="1:2" ht="12.75" customHeight="1" x14ac:dyDescent="0.25">
      <c r="A33" s="18" t="s">
        <v>66</v>
      </c>
      <c r="B33" s="19" t="s">
        <v>74</v>
      </c>
    </row>
    <row r="34" spans="1:2" ht="12.75" customHeight="1" x14ac:dyDescent="0.25">
      <c r="A34" s="18" t="s">
        <v>68</v>
      </c>
      <c r="B34" s="19" t="s">
        <v>75</v>
      </c>
    </row>
    <row r="35" spans="1:2" ht="12.75" customHeight="1" x14ac:dyDescent="0.25">
      <c r="A35" s="21" t="s">
        <v>70</v>
      </c>
      <c r="B35" s="22"/>
    </row>
    <row r="36" spans="1:2" ht="12.75" customHeight="1" x14ac:dyDescent="0.25"/>
    <row r="37" spans="1:2" ht="12.75" customHeight="1" x14ac:dyDescent="0.25"/>
    <row r="38" spans="1:2" ht="12.75" customHeight="1" x14ac:dyDescent="0.25">
      <c r="A38" s="16" t="s">
        <v>44</v>
      </c>
      <c r="B38" s="17" t="s">
        <v>45</v>
      </c>
    </row>
    <row r="39" spans="1:2" ht="12.75" customHeight="1" x14ac:dyDescent="0.25">
      <c r="A39" s="18" t="s">
        <v>46</v>
      </c>
      <c r="B39" s="19" t="s">
        <v>76</v>
      </c>
    </row>
    <row r="40" spans="1:2" ht="12.75" customHeight="1" x14ac:dyDescent="0.25">
      <c r="A40" s="18" t="s">
        <v>48</v>
      </c>
      <c r="B40" s="19" t="s">
        <v>49</v>
      </c>
    </row>
    <row r="41" spans="1:2" ht="12.75" customHeight="1" x14ac:dyDescent="0.25">
      <c r="A41" s="18" t="s">
        <v>50</v>
      </c>
      <c r="B41" s="19" t="s">
        <v>51</v>
      </c>
    </row>
    <row r="42" spans="1:2" ht="12.75" customHeight="1" x14ac:dyDescent="0.25">
      <c r="A42" s="18" t="s">
        <v>52</v>
      </c>
      <c r="B42" s="20">
        <v>45328</v>
      </c>
    </row>
    <row r="43" spans="1:2" ht="12.75" customHeight="1" x14ac:dyDescent="0.25">
      <c r="A43" s="18" t="s">
        <v>53</v>
      </c>
      <c r="B43" s="19" t="s">
        <v>54</v>
      </c>
    </row>
    <row r="44" spans="1:2" ht="12.75" customHeight="1" x14ac:dyDescent="0.25">
      <c r="A44" s="18" t="s">
        <v>55</v>
      </c>
      <c r="B44" s="19" t="s">
        <v>56</v>
      </c>
    </row>
    <row r="45" spans="1:2" ht="12.75" customHeight="1" x14ac:dyDescent="0.25">
      <c r="A45" s="37" t="s">
        <v>57</v>
      </c>
      <c r="B45" s="19" t="s">
        <v>58</v>
      </c>
    </row>
    <row r="46" spans="1:2" ht="12.75" customHeight="1" x14ac:dyDescent="0.25">
      <c r="A46" s="38"/>
      <c r="B46" s="19" t="s">
        <v>59</v>
      </c>
    </row>
    <row r="47" spans="1:2" ht="12.75" customHeight="1" x14ac:dyDescent="0.25">
      <c r="A47" s="38"/>
      <c r="B47" s="19" t="s">
        <v>72</v>
      </c>
    </row>
    <row r="48" spans="1:2" ht="12.75" customHeight="1" x14ac:dyDescent="0.25">
      <c r="A48" s="38"/>
      <c r="B48" s="19" t="s">
        <v>77</v>
      </c>
    </row>
    <row r="49" spans="1:2" ht="12.75" customHeight="1" x14ac:dyDescent="0.25">
      <c r="A49" s="38"/>
      <c r="B49" s="19" t="s">
        <v>62</v>
      </c>
    </row>
    <row r="50" spans="1:2" ht="12.75" customHeight="1" x14ac:dyDescent="0.25">
      <c r="A50" s="38"/>
      <c r="B50" s="19" t="s">
        <v>78</v>
      </c>
    </row>
    <row r="51" spans="1:2" ht="12.75" customHeight="1" x14ac:dyDescent="0.25">
      <c r="A51" s="38"/>
      <c r="B51" s="19" t="s">
        <v>79</v>
      </c>
    </row>
    <row r="52" spans="1:2" ht="12.75" customHeight="1" x14ac:dyDescent="0.25">
      <c r="A52" s="38"/>
      <c r="B52" s="19" t="s">
        <v>80</v>
      </c>
    </row>
    <row r="53" spans="1:2" ht="12.75" customHeight="1" x14ac:dyDescent="0.25">
      <c r="A53" s="38"/>
      <c r="B53" s="19" t="s">
        <v>81</v>
      </c>
    </row>
    <row r="54" spans="1:2" ht="12.75" customHeight="1" x14ac:dyDescent="0.25">
      <c r="A54" s="39"/>
      <c r="B54" s="19" t="s">
        <v>82</v>
      </c>
    </row>
    <row r="55" spans="1:2" ht="12.75" customHeight="1" x14ac:dyDescent="0.25">
      <c r="A55" s="18" t="s">
        <v>64</v>
      </c>
      <c r="B55" s="19" t="s">
        <v>83</v>
      </c>
    </row>
    <row r="56" spans="1:2" ht="12.75" customHeight="1" x14ac:dyDescent="0.25">
      <c r="A56" s="18" t="s">
        <v>66</v>
      </c>
      <c r="B56" s="19" t="s">
        <v>84</v>
      </c>
    </row>
    <row r="57" spans="1:2" ht="12.75" customHeight="1" x14ac:dyDescent="0.25">
      <c r="A57" s="18" t="s">
        <v>68</v>
      </c>
      <c r="B57" s="19" t="s">
        <v>69</v>
      </c>
    </row>
    <row r="58" spans="1:2" ht="12.75" customHeight="1" x14ac:dyDescent="0.25">
      <c r="A58" s="21" t="s">
        <v>70</v>
      </c>
      <c r="B58" s="22"/>
    </row>
    <row r="59" spans="1:2" ht="12.75" customHeight="1" x14ac:dyDescent="0.25"/>
    <row r="60" spans="1:2" ht="12.75" customHeight="1" x14ac:dyDescent="0.25"/>
    <row r="61" spans="1:2" ht="12.75" customHeight="1" x14ac:dyDescent="0.25"/>
    <row r="62" spans="1:2" ht="12.75" customHeight="1" x14ac:dyDescent="0.25"/>
    <row r="63" spans="1:2" ht="12.75" customHeight="1" x14ac:dyDescent="0.25"/>
    <row r="64" spans="1:2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</sheetData>
  <mergeCells count="3">
    <mergeCell ref="A8:A13"/>
    <mergeCell ref="A26:A31"/>
    <mergeCell ref="A45:A5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Cash Acc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Павлович</cp:lastModifiedBy>
  <dcterms:modified xsi:type="dcterms:W3CDTF">2024-02-26T17:47:35Z</dcterms:modified>
</cp:coreProperties>
</file>